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BB9E76DE-ACD0-4A86-867C-149BCA4FC015}" xr6:coauthVersionLast="47" xr6:coauthVersionMax="47" xr10:uidLastSave="{00000000-0000-0000-0000-000000000000}"/>
  <bookViews>
    <workbookView xWindow="14490" yWindow="-13620" windowWidth="24240" windowHeight="1314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Brazil!$C$2:$Z$46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8" l="1"/>
  <c r="AD3" i="8" s="1"/>
  <c r="AE3" i="8" s="1"/>
  <c r="Z1" i="8" l="1"/>
  <c r="E3" i="8"/>
  <c r="D28" i="8"/>
  <c r="F3" i="8" l="1"/>
  <c r="D42" i="8"/>
  <c r="G3" i="8"/>
  <c r="E42" i="8" l="1"/>
  <c r="E28" i="8"/>
  <c r="H3" i="8"/>
  <c r="F42" i="8" l="1"/>
  <c r="F28" i="8"/>
  <c r="I3" i="8"/>
  <c r="G28" i="8"/>
  <c r="G42" i="8"/>
  <c r="H42" i="8" l="1"/>
  <c r="H28" i="8"/>
  <c r="J3" i="8"/>
  <c r="I28" i="8" l="1"/>
  <c r="I42" i="8"/>
  <c r="K3" i="8"/>
  <c r="J42" i="8" l="1"/>
  <c r="J28" i="8"/>
  <c r="L3" i="8"/>
  <c r="M3" i="8" l="1"/>
  <c r="K42" i="8"/>
  <c r="K28" i="8"/>
  <c r="L28" i="8" l="1"/>
  <c r="N3" i="8"/>
  <c r="L42" i="8"/>
  <c r="M42" i="8" l="1"/>
  <c r="M28" i="8"/>
  <c r="O3" i="8"/>
  <c r="N28" i="8" l="1"/>
  <c r="N42" i="8"/>
  <c r="P3" i="8"/>
  <c r="O28" i="8" l="1"/>
  <c r="O42" i="8"/>
  <c r="Q3" i="8"/>
  <c r="P42" i="8" l="1"/>
  <c r="P28" i="8"/>
  <c r="R3" i="8"/>
  <c r="S3" i="8" s="1"/>
  <c r="T3" i="8" s="1"/>
  <c r="U3" i="8" s="1"/>
  <c r="V3" i="8" s="1"/>
  <c r="W3" i="8" s="1"/>
  <c r="X3" i="8" s="1"/>
  <c r="Y3" i="8" s="1"/>
  <c r="Z3" i="8" s="1"/>
  <c r="AA3" i="8" s="1"/>
  <c r="AB3" i="8" s="1"/>
  <c r="Q42" i="8" l="1"/>
  <c r="Q28" i="8"/>
  <c r="A4" i="2" l="1"/>
  <c r="A5" i="2" l="1"/>
  <c r="A6" i="2" s="1"/>
  <c r="A7" i="2" l="1"/>
  <c r="A8" i="2" l="1"/>
  <c r="A9" i="2" l="1"/>
  <c r="A10" i="2" l="1"/>
  <c r="A11" i="2" l="1"/>
  <c r="A12" i="2" l="1"/>
  <c r="A13" i="2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s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s="1"/>
  <c r="A100" i="2" s="1"/>
  <c r="A101" i="2" s="1"/>
  <c r="A102" i="2" s="1"/>
  <c r="A103" i="2" s="1"/>
  <c r="A104" i="2" s="1"/>
  <c r="A105" i="2" s="1"/>
  <c r="A106" i="2" s="1"/>
</calcChain>
</file>

<file path=xl/sharedStrings.xml><?xml version="1.0" encoding="utf-8"?>
<sst xmlns="http://schemas.openxmlformats.org/spreadsheetml/2006/main" count="326" uniqueCount="174">
  <si>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</si>
  <si>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</si>
  <si>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</si>
  <si>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</si>
  <si>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</si>
  <si>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</si>
  <si>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</si>
  <si>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</si>
  <si>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</si>
  <si>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</si>
  <si>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</si>
  <si>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</si>
  <si>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</si>
  <si>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</si>
  <si>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</si>
  <si>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</si>
  <si>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</si>
  <si>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</si>
  <si>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</si>
  <si>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</si>
  <si>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</si>
  <si>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</si>
  <si>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</si>
  <si>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</si>
  <si>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</si>
  <si>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</si>
  <si>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</si>
  <si>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</si>
  <si>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</si>
  <si>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</si>
  <si>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</si>
  <si>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</si>
  <si>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</si>
  <si>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</si>
  <si>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</si>
  <si>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</si>
  <si>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</si>
  <si>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2024F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</si>
  <si>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</si>
  <si>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</si>
  <si>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</si>
  <si>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</si>
  <si>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</si>
  <si>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</si>
  <si>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</si>
  <si>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</si>
  <si>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</si>
  <si>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</si>
  <si>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</si>
  <si>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</si>
  <si>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</si>
  <si>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</si>
  <si>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</si>
  <si>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</si>
  <si>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</si>
  <si>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</si>
  <si>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</si>
  <si>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</si>
  <si>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</si>
  <si>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</si>
  <si>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</si>
  <si>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</si>
  <si>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</si>
  <si>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t>Date modified: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</si>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</sst>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5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165" fontId="124" fillId="0" borderId="0" xfId="0" applyNumberFormat="1" applyFont="1" applyAlignment="1">
      <alignment horizontal="center" vertical="center" wrapText="1"/>
    </xf>
    <xf numFmtId="187" fontId="90" fillId="28" borderId="46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7"/>
  <sheetViews>
    <sheetView showGridLines="0" tabSelected="1" topLeftCell="B1" zoomScaleNormal="100" workbookViewId="0">
      <pane xSplit="2" ySplit="2" topLeftCell="D8" activePane="bottomRight" state="frozen"/>
      <selection activeCell="B1" sqref="B1"/>
      <selection pane="topRight" activeCell="D1" sqref="D1"/>
      <selection pane="bottomLeft" activeCell="B3" sqref="B3"/>
      <selection pane="bottomRight" activeCell="AF17" sqref="AF17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17" width="7.42578125" style="2" hidden="1" customWidth="1" outlineLevel="1"/>
    <col min="18" max="18" width="7.42578125" style="2" customWidth="1" collapsed="1"/>
    <col min="19" max="25" width="7.42578125" style="2" customWidth="1"/>
    <col min="26" max="26" width="9.5703125" style="2" bestFit="1" customWidth="1"/>
    <col min="27" max="30" width="7.42578125" style="2" customWidth="1"/>
    <col min="31" max="16384" width="9.140625" style="1"/>
  </cols>
  <sheetData>
    <row r="1" spans="3:31" ht="66" customHeight="1">
      <c r="V1" s="158"/>
      <c r="W1" s="158"/>
      <c r="X1" s="159" t="s">
        <v>63</v>
      </c>
      <c r="Y1" s="159"/>
      <c r="Z1" s="22">
        <f ca="1">TODAY()</f>
        <v>45705</v>
      </c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 t="s">
        <v>37</v>
      </c>
      <c r="AB2" s="24" t="s">
        <v>38</v>
      </c>
      <c r="AC2" s="24" t="s">
        <v>62</v>
      </c>
      <c r="AD2" s="24" t="s">
        <v>65</v>
      </c>
      <c r="AE2" s="24" t="s">
        <v>66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2">
        <f t="shared" si="0"/>
        <v>42339</v>
      </c>
      <c r="S3" s="132">
        <f t="shared" si="0"/>
        <v>42705</v>
      </c>
      <c r="T3" s="132">
        <f t="shared" si="0"/>
        <v>43070</v>
      </c>
      <c r="U3" s="132">
        <f t="shared" si="0"/>
        <v>43435</v>
      </c>
      <c r="V3" s="132">
        <f t="shared" si="0"/>
        <v>43800</v>
      </c>
      <c r="W3" s="132">
        <f t="shared" si="0"/>
        <v>44166</v>
      </c>
      <c r="X3" s="132">
        <f t="shared" si="0"/>
        <v>44531</v>
      </c>
      <c r="Y3" s="132">
        <f t="shared" si="0"/>
        <v>44896</v>
      </c>
      <c r="Z3" s="132">
        <f t="shared" si="0"/>
        <v>45261</v>
      </c>
      <c r="AA3" s="132">
        <f t="shared" si="0"/>
        <v>45627</v>
      </c>
      <c r="AB3" s="132">
        <f t="shared" si="0"/>
        <v>45992</v>
      </c>
      <c r="AC3" s="132">
        <f t="shared" ref="AC3" si="1">EDATE(AB3,12)</f>
        <v>46357</v>
      </c>
      <c r="AD3" s="132">
        <f t="shared" ref="AD3" si="2">EDATE(AC3,12)</f>
        <v>46722</v>
      </c>
      <c r="AE3" s="132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61</v>
      </c>
      <c r="D5" s="130">
        <v>2.4820000000000002E-2</v>
      </c>
      <c r="E5" s="130">
        <v>2.9910000000000003E-2</v>
      </c>
      <c r="F5" s="130">
        <v>4.2830000000000007E-2</v>
      </c>
      <c r="G5" s="130">
        <v>5.3859999999999998E-2</v>
      </c>
      <c r="H5" s="130">
        <v>4.8940000000000004E-2</v>
      </c>
      <c r="I5" s="130">
        <v>5.4669999999999996E-2</v>
      </c>
      <c r="J5" s="130">
        <v>5.5739999999999998E-2</v>
      </c>
      <c r="K5" s="130">
        <v>3.0369999999999998E-2</v>
      </c>
      <c r="L5" s="130">
        <v>-1.1000000000000001E-3</v>
      </c>
      <c r="M5" s="130">
        <v>5.3849999999999995E-2</v>
      </c>
      <c r="N5" s="130">
        <v>4.2819999999999997E-2</v>
      </c>
      <c r="O5" s="130">
        <v>3.5130000000000002E-2</v>
      </c>
      <c r="P5" s="130">
        <v>3.4910000000000004E-2</v>
      </c>
      <c r="Q5" s="130">
        <v>3.5799999999999998E-2</v>
      </c>
      <c r="R5" s="104">
        <v>3.4509999999999999E-2</v>
      </c>
      <c r="S5" s="130">
        <v>3.2680000000000001E-2</v>
      </c>
      <c r="T5" s="130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31">
        <v>3.2000000000000001E-2</v>
      </c>
      <c r="AB5" s="131">
        <v>3.2000000000000001E-2</v>
      </c>
      <c r="AC5" s="131">
        <v>3.2000000000000001E-2</v>
      </c>
      <c r="AD5" s="131">
        <v>0.03</v>
      </c>
      <c r="AE5" s="131">
        <v>2.7999999999999997E-2</v>
      </c>
    </row>
    <row r="6" spans="3:31" ht="14.1" customHeight="1">
      <c r="C6" s="101" t="s">
        <v>48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2.783720242952481E-2</v>
      </c>
      <c r="AB6" s="105">
        <v>2.5397579980776408E-2</v>
      </c>
      <c r="AC6" s="105">
        <v>2.4790459123017694E-2</v>
      </c>
      <c r="AD6" s="105">
        <v>2.4958899861149408E-2</v>
      </c>
      <c r="AE6" s="105">
        <v>2.5151553562852369E-2</v>
      </c>
    </row>
    <row r="7" spans="3:31" ht="14.1" customHeight="1">
      <c r="C7" s="101" t="s">
        <v>49</v>
      </c>
      <c r="D7" s="104">
        <v>2.1557755102090903E-2</v>
      </c>
      <c r="E7" s="104">
        <v>9.2935287101061359E-3</v>
      </c>
      <c r="F7" s="104">
        <v>7.3356929153600703E-3</v>
      </c>
      <c r="G7" s="104">
        <v>2.0549613260752997E-2</v>
      </c>
      <c r="H7" s="104">
        <v>1.8910449031044996E-2</v>
      </c>
      <c r="I7" s="104">
        <v>3.4246037944023255E-2</v>
      </c>
      <c r="J7" s="104">
        <v>2.9794098442728734E-2</v>
      </c>
      <c r="K7" s="104">
        <v>3.0916395964069032E-3</v>
      </c>
      <c r="L7" s="104">
        <v>-4.4255554260712038E-2</v>
      </c>
      <c r="M7" s="104">
        <v>1.9946612615279635E-2</v>
      </c>
      <c r="N7" s="104">
        <v>1.7863235477308947E-2</v>
      </c>
      <c r="O7" s="104">
        <v>-9.0319605386876001E-3</v>
      </c>
      <c r="P7" s="104">
        <v>-1.2609114732208271E-3</v>
      </c>
      <c r="Q7" s="104">
        <v>1.4508835623486371E-2</v>
      </c>
      <c r="R7" s="104">
        <v>2.0005975005227272E-2</v>
      </c>
      <c r="S7" s="104">
        <v>1.7920510674902523E-2</v>
      </c>
      <c r="T7" s="104">
        <v>2.7448762695045481E-2</v>
      </c>
      <c r="U7" s="104">
        <v>1.7323643651058429E-2</v>
      </c>
      <c r="V7" s="104">
        <v>1.6378935117862037E-2</v>
      </c>
      <c r="W7" s="104">
        <v>-6.1579351131462512E-2</v>
      </c>
      <c r="X7" s="104">
        <v>6.2769711872322498E-2</v>
      </c>
      <c r="Y7" s="104">
        <v>3.574610679164536E-2</v>
      </c>
      <c r="Z7" s="104">
        <v>4.0000000000000001E-3</v>
      </c>
      <c r="AA7" s="104">
        <v>7.1388427268286314E-3</v>
      </c>
      <c r="AB7" s="105">
        <v>7.5923494581373596E-3</v>
      </c>
      <c r="AC7" s="105">
        <v>0.01</v>
      </c>
      <c r="AD7" s="105">
        <v>0.01</v>
      </c>
      <c r="AE7" s="105">
        <v>0.01</v>
      </c>
    </row>
    <row r="8" spans="3:31" ht="14.1" customHeight="1">
      <c r="C8" s="101" t="s">
        <v>50</v>
      </c>
      <c r="D8" s="104">
        <v>8.3680672207818718E-2</v>
      </c>
      <c r="E8" s="104">
        <v>9.0857254569743695E-2</v>
      </c>
      <c r="F8" s="104">
        <v>0.10014381056713395</v>
      </c>
      <c r="G8" s="104">
        <v>0.10143400487264609</v>
      </c>
      <c r="H8" s="104">
        <v>0.11313271551794446</v>
      </c>
      <c r="I8" s="104">
        <v>0.12671676971464207</v>
      </c>
      <c r="J8" s="104">
        <v>0.14203844557512846</v>
      </c>
      <c r="K8" s="104">
        <v>9.688572119847616E-2</v>
      </c>
      <c r="L8" s="104">
        <v>9.3136602303542704E-2</v>
      </c>
      <c r="M8" s="104">
        <v>0.1088319781601943</v>
      </c>
      <c r="N8" s="104">
        <v>9.6630187412480528E-2</v>
      </c>
      <c r="O8" s="104">
        <v>7.9938995105054866E-2</v>
      </c>
      <c r="P8" s="104">
        <v>7.9432175902665381E-2</v>
      </c>
      <c r="Q8" s="104">
        <v>7.3677961209598353E-2</v>
      </c>
      <c r="R8" s="104">
        <v>7.1158984011838955E-2</v>
      </c>
      <c r="S8" s="104">
        <v>6.7648959439999823E-2</v>
      </c>
      <c r="T8" s="104">
        <v>7.0269248211541013E-2</v>
      </c>
      <c r="U8" s="104">
        <v>6.7084723021050952E-2</v>
      </c>
      <c r="V8" s="104">
        <v>5.9506505593005743E-2</v>
      </c>
      <c r="W8" s="104">
        <v>2.3E-2</v>
      </c>
      <c r="X8" s="104">
        <v>8.4000000000000005E-2</v>
      </c>
      <c r="Y8" s="104">
        <v>0.03</v>
      </c>
      <c r="Z8" s="104">
        <v>5.1999999999999998E-2</v>
      </c>
      <c r="AA8" s="104">
        <v>0.05</v>
      </c>
      <c r="AB8" s="105">
        <v>0.04</v>
      </c>
      <c r="AC8" s="105">
        <v>0.04</v>
      </c>
      <c r="AD8" s="105">
        <v>0.04</v>
      </c>
      <c r="AE8" s="105">
        <v>0.04</v>
      </c>
    </row>
    <row r="9" spans="3:31" ht="14.1" hidden="1" customHeight="1">
      <c r="C9" s="101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  <c r="AB9" s="105"/>
      <c r="AC9" s="105"/>
      <c r="AD9" s="105"/>
      <c r="AE9" s="105"/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100"/>
      <c r="AB10" s="99"/>
      <c r="AC10" s="99"/>
      <c r="AD10" s="99"/>
      <c r="AE10" s="99"/>
    </row>
    <row r="11" spans="3:31" ht="14.1" customHeight="1">
      <c r="C11" s="101" t="s">
        <v>51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3.3231597124613543E-2</v>
      </c>
      <c r="AA11" s="151">
        <v>2.8965932720523835E-2</v>
      </c>
      <c r="AB11" s="105">
        <v>2.9113609998780099E-2</v>
      </c>
      <c r="AC11" s="105">
        <v>2.5493107079235022E-2</v>
      </c>
      <c r="AD11" s="105">
        <v>2.54931070792348E-2</v>
      </c>
      <c r="AE11" s="105">
        <v>2.54931070792348E-2</v>
      </c>
    </row>
    <row r="12" spans="3:31" ht="14.1" customHeight="1">
      <c r="C12" s="101" t="s">
        <v>52</v>
      </c>
      <c r="D12" s="104">
        <v>2.0489094999999999E-2</v>
      </c>
      <c r="E12" s="104">
        <v>2.2776339E-2</v>
      </c>
      <c r="F12" s="104">
        <v>1.9736147999999998E-2</v>
      </c>
      <c r="G12" s="104">
        <v>2.3597599E-2</v>
      </c>
      <c r="H12" s="104">
        <v>2.2244692E-2</v>
      </c>
      <c r="I12" s="104">
        <v>1.9188922000000001E-2</v>
      </c>
      <c r="J12" s="104">
        <v>3.0667702000000002E-2</v>
      </c>
      <c r="K12" s="104">
        <v>1.5819209000000001E-2</v>
      </c>
      <c r="L12" s="104">
        <v>9.2695590000000001E-3</v>
      </c>
      <c r="M12" s="104">
        <v>2.2134460000000002E-2</v>
      </c>
      <c r="N12" s="104">
        <v>2.7495731999999998E-2</v>
      </c>
      <c r="O12" s="104">
        <v>2.2200000000000001E-2</v>
      </c>
      <c r="P12" s="104">
        <v>8.5000000000000006E-3</v>
      </c>
      <c r="Q12" s="104">
        <v>-1.6981320547397871E-3</v>
      </c>
      <c r="R12" s="104">
        <v>2.3013808284970683E-3</v>
      </c>
      <c r="S12" s="104">
        <v>1.1380652890086829E-2</v>
      </c>
      <c r="T12" s="104">
        <v>1.3522850656401131E-2</v>
      </c>
      <c r="U12" s="104">
        <v>1.6E-2</v>
      </c>
      <c r="V12" s="104">
        <v>1.2999999999999999E-2</v>
      </c>
      <c r="W12" s="104">
        <v>-3.0000000000000001E-3</v>
      </c>
      <c r="X12" s="104">
        <v>0.05</v>
      </c>
      <c r="Y12" s="104">
        <v>9.1999999999999998E-2</v>
      </c>
      <c r="Z12" s="104">
        <v>2.9000000000000001E-2</v>
      </c>
      <c r="AA12" s="151">
        <v>2.4E-2</v>
      </c>
      <c r="AB12" s="105">
        <v>0.02</v>
      </c>
      <c r="AC12" s="105">
        <v>0.02</v>
      </c>
      <c r="AD12" s="105">
        <v>0.02</v>
      </c>
      <c r="AE12" s="105">
        <v>0.02</v>
      </c>
    </row>
    <row r="13" spans="3:31" ht="15.95" customHeight="1">
      <c r="C13" s="15" t="s">
        <v>33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33"/>
      <c r="S13" s="133"/>
      <c r="T13" s="133"/>
      <c r="U13" s="133"/>
      <c r="V13" s="133"/>
      <c r="W13" s="133"/>
      <c r="X13" s="133"/>
      <c r="Y13" s="133"/>
      <c r="Z13" s="133"/>
      <c r="AA13" s="98"/>
      <c r="AB13" s="134"/>
      <c r="AC13" s="134"/>
      <c r="AD13" s="134"/>
      <c r="AE13" s="134"/>
    </row>
    <row r="14" spans="3:31" ht="15.95" customHeight="1">
      <c r="C14" s="97" t="s">
        <v>32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P14" s="100"/>
      <c r="Q14" s="100"/>
      <c r="R14" s="99"/>
      <c r="S14" s="99"/>
      <c r="T14" s="99"/>
      <c r="U14" s="99"/>
      <c r="V14" s="99"/>
      <c r="W14" s="99"/>
      <c r="X14" s="99"/>
      <c r="Y14" s="99"/>
      <c r="Z14" s="99"/>
      <c r="AA14" s="100"/>
      <c r="AB14" s="99"/>
      <c r="AC14" s="99"/>
      <c r="AD14" s="99"/>
      <c r="AE14" s="99"/>
    </row>
    <row r="15" spans="3:31" ht="14.1" customHeight="1">
      <c r="C15" s="101" t="s">
        <v>35</v>
      </c>
      <c r="D15" s="102">
        <v>1315.7560000000001</v>
      </c>
      <c r="E15" s="102">
        <v>1488.788</v>
      </c>
      <c r="F15" s="102">
        <v>1717.951</v>
      </c>
      <c r="G15" s="102">
        <v>1957.75</v>
      </c>
      <c r="H15" s="102">
        <v>2170.5839999999998</v>
      </c>
      <c r="I15" s="102">
        <v>2409.4499999999998</v>
      </c>
      <c r="J15" s="102">
        <v>2720.2629999999999</v>
      </c>
      <c r="K15" s="102">
        <v>3109.8029999999999</v>
      </c>
      <c r="L15" s="102">
        <v>3333.0390000000002</v>
      </c>
      <c r="M15" s="102">
        <v>3885.8470000000002</v>
      </c>
      <c r="N15" s="102">
        <v>4376.3819999999996</v>
      </c>
      <c r="O15" s="102">
        <v>4814.76</v>
      </c>
      <c r="P15" s="102">
        <v>5331.6189999999997</v>
      </c>
      <c r="Q15" s="102">
        <v>5778.9530000000004</v>
      </c>
      <c r="R15" s="102">
        <v>5995.7870000000003</v>
      </c>
      <c r="S15" s="102">
        <v>6269.3270000000002</v>
      </c>
      <c r="T15" s="102">
        <v>6585.4790000000003</v>
      </c>
      <c r="U15" s="102">
        <v>7004.1409999999996</v>
      </c>
      <c r="V15" s="102">
        <v>7389.1310000000003</v>
      </c>
      <c r="W15" s="102">
        <v>7609.5969999999998</v>
      </c>
      <c r="X15" s="102">
        <v>9012.1419999999998</v>
      </c>
      <c r="Y15" s="102">
        <v>10079.675999999999</v>
      </c>
      <c r="Z15" s="102">
        <v>10943.343999999999</v>
      </c>
      <c r="AA15" s="103">
        <v>11830.339148143999</v>
      </c>
      <c r="AB15" s="103">
        <v>12799.69873961628</v>
      </c>
      <c r="AC15" s="103">
        <v>13660.014848178174</v>
      </c>
      <c r="AD15" s="103">
        <v>14492.573193803155</v>
      </c>
      <c r="AE15" s="103">
        <v>15342.594460129034</v>
      </c>
    </row>
    <row r="16" spans="3:31" ht="14.1" customHeight="1">
      <c r="C16" s="101" t="s">
        <v>36</v>
      </c>
      <c r="D16" s="102">
        <v>559.70986224455771</v>
      </c>
      <c r="E16" s="102">
        <v>509.56269518999682</v>
      </c>
      <c r="F16" s="102">
        <v>558.30909628334541</v>
      </c>
      <c r="G16" s="102">
        <v>669.05906068642184</v>
      </c>
      <c r="H16" s="102">
        <v>891.37146813732249</v>
      </c>
      <c r="I16" s="102">
        <v>1107.7686729395832</v>
      </c>
      <c r="J16" s="102">
        <v>1396.9991746251924</v>
      </c>
      <c r="K16" s="102">
        <v>1693.7689914740615</v>
      </c>
      <c r="L16" s="102">
        <v>1667.0503084182521</v>
      </c>
      <c r="M16" s="102">
        <v>2207.5775037712674</v>
      </c>
      <c r="N16" s="102">
        <v>2612.4242252701606</v>
      </c>
      <c r="O16" s="102">
        <v>2463.0438327775091</v>
      </c>
      <c r="P16" s="102">
        <v>2468.363641088129</v>
      </c>
      <c r="Q16" s="102">
        <v>2454.7591167496157</v>
      </c>
      <c r="R16" s="102">
        <v>1800.0681504313191</v>
      </c>
      <c r="S16" s="102">
        <v>1798.0904352065854</v>
      </c>
      <c r="T16" s="102">
        <v>2063.2761983337291</v>
      </c>
      <c r="U16" s="102">
        <v>1915.8633611729092</v>
      </c>
      <c r="V16" s="102">
        <v>1872.4911622720879</v>
      </c>
      <c r="W16" s="102">
        <v>1474.592358261594</v>
      </c>
      <c r="X16" s="102">
        <v>1670.1807079129401</v>
      </c>
      <c r="Y16" s="102">
        <v>1951.4526980152493</v>
      </c>
      <c r="Z16" s="102">
        <v>2192.2494741410974</v>
      </c>
      <c r="AA16" s="103">
        <v>2195.0529675273447</v>
      </c>
      <c r="AB16" s="103">
        <v>2181.3431813208658</v>
      </c>
      <c r="AC16" s="103">
        <v>2315.2567539285037</v>
      </c>
      <c r="AD16" s="103">
        <v>2434.236999459697</v>
      </c>
      <c r="AE16" s="103">
        <v>2524.6830721481424</v>
      </c>
    </row>
    <row r="17" spans="3:31" ht="14.1" customHeight="1">
      <c r="C17" s="101" t="s">
        <v>1</v>
      </c>
      <c r="D17" s="104">
        <v>1.3898886533416421E-2</v>
      </c>
      <c r="E17" s="104">
        <v>3.0534605028363027E-2</v>
      </c>
      <c r="F17" s="104">
        <v>1.140838373341424E-2</v>
      </c>
      <c r="G17" s="104">
        <v>5.7599566374817668E-2</v>
      </c>
      <c r="H17" s="104">
        <v>3.2021683160350811E-2</v>
      </c>
      <c r="I17" s="104">
        <v>3.9619560228338679E-2</v>
      </c>
      <c r="J17" s="104">
        <v>6.0698951027909676E-2</v>
      </c>
      <c r="K17" s="104">
        <v>5.0941770834585176E-2</v>
      </c>
      <c r="L17" s="104">
        <v>-1.2581412976262474E-3</v>
      </c>
      <c r="M17" s="104">
        <v>7.5282491203301882E-2</v>
      </c>
      <c r="N17" s="104">
        <v>3.9744026619628059E-2</v>
      </c>
      <c r="O17" s="104">
        <v>1.9211814943874916E-2</v>
      </c>
      <c r="P17" s="104">
        <v>3.0048269457775278E-2</v>
      </c>
      <c r="Q17" s="104">
        <v>5.0393459495359227E-3</v>
      </c>
      <c r="R17" s="104">
        <v>-3.5457552842598106E-2</v>
      </c>
      <c r="S17" s="104">
        <v>-3.2759130499899647E-2</v>
      </c>
      <c r="T17" s="104">
        <v>1.3228683839367816E-2</v>
      </c>
      <c r="U17" s="104">
        <v>1.7836721768855313E-2</v>
      </c>
      <c r="V17" s="104">
        <v>1.2207618682791299E-2</v>
      </c>
      <c r="W17" s="104">
        <v>-3.2767506495341547E-2</v>
      </c>
      <c r="X17" s="104">
        <v>4.7625989483594866E-2</v>
      </c>
      <c r="Y17" s="104">
        <v>3.0167179011841849E-2</v>
      </c>
      <c r="Z17" s="104">
        <v>3.2416517981320281E-2</v>
      </c>
      <c r="AA17" s="105">
        <v>3.5509300125164511E-2</v>
      </c>
      <c r="AB17" s="105">
        <v>2.2326044703084413E-2</v>
      </c>
      <c r="AC17" s="105">
        <v>1.5142874196727218E-2</v>
      </c>
      <c r="AD17" s="105">
        <v>1.7266846078526354E-2</v>
      </c>
      <c r="AE17" s="105">
        <v>1.7658828363789958E-2</v>
      </c>
    </row>
    <row r="18" spans="3:31" ht="14.1" customHeight="1">
      <c r="C18" s="101" t="s">
        <v>57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>
        <v>7.4101107087447882E-2</v>
      </c>
      <c r="P18" s="104">
        <v>7.2190756438585135E-2</v>
      </c>
      <c r="Q18" s="104">
        <v>6.9064708533189717E-2</v>
      </c>
      <c r="R18" s="104">
        <v>8.6467716191162031E-2</v>
      </c>
      <c r="S18" s="104">
        <v>0.11644906007755317</v>
      </c>
      <c r="T18" s="104">
        <v>0.12847812524192165</v>
      </c>
      <c r="U18" s="104">
        <v>0.12386439628957417</v>
      </c>
      <c r="V18" s="104">
        <v>0.11992234212175337</v>
      </c>
      <c r="W18" s="104">
        <v>0.13760311984303458</v>
      </c>
      <c r="X18" s="104">
        <v>0.13231929879760998</v>
      </c>
      <c r="Y18" s="104">
        <v>9.2722656958653268E-2</v>
      </c>
      <c r="Z18" s="104">
        <v>7.9829002269589666E-2</v>
      </c>
      <c r="AA18" s="104">
        <v>6.8370359225409072E-2</v>
      </c>
      <c r="AB18" s="105">
        <v>6.6111434132025498E-2</v>
      </c>
      <c r="AC18" s="105">
        <v>7.0839867235588341E-2</v>
      </c>
      <c r="AD18" s="105">
        <v>7.3908771258599557E-2</v>
      </c>
      <c r="AE18" s="105">
        <v>7.5129628186497377E-2</v>
      </c>
    </row>
    <row r="19" spans="3:31" ht="14.1" customHeight="1">
      <c r="C19" s="101" t="s">
        <v>58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7.5351183527871179E-2</v>
      </c>
      <c r="P19" s="104">
        <v>6.8880313240313518E-2</v>
      </c>
      <c r="Q19" s="104">
        <v>7.229947126416858E-2</v>
      </c>
      <c r="R19" s="104">
        <v>9.7305458892736882E-2</v>
      </c>
      <c r="S19" s="104">
        <v>0.12817167033240418</v>
      </c>
      <c r="T19" s="104">
        <v>0.12568185768612861</v>
      </c>
      <c r="U19" s="104">
        <v>0.12351136397698713</v>
      </c>
      <c r="V19" s="104">
        <v>0.11630620782219625</v>
      </c>
      <c r="W19" s="104">
        <v>0.14708675268098004</v>
      </c>
      <c r="X19" s="104">
        <v>0.11600573041525919</v>
      </c>
      <c r="Y19" s="104">
        <v>8.4185138573445784E-2</v>
      </c>
      <c r="Z19" s="104">
        <v>7.8790258735441654E-2</v>
      </c>
      <c r="AA19" s="104">
        <v>6.611445506677871E-2</v>
      </c>
      <c r="AB19" s="105">
        <v>6.8013889862727384E-2</v>
      </c>
      <c r="AC19" s="105">
        <v>7.2636648245252511E-2</v>
      </c>
      <c r="AD19" s="105">
        <v>7.4836648245252491E-2</v>
      </c>
      <c r="AE19" s="105">
        <v>7.5436648245252425E-2</v>
      </c>
    </row>
    <row r="20" spans="3:31" ht="15.95" customHeight="1">
      <c r="C20" s="97" t="s">
        <v>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00"/>
      <c r="P20" s="100"/>
      <c r="Q20" s="100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99"/>
      <c r="AC20" s="99"/>
      <c r="AD20" s="99"/>
      <c r="AE20" s="99"/>
    </row>
    <row r="21" spans="3:31" ht="14.1" customHeight="1">
      <c r="C21" s="101" t="s">
        <v>2</v>
      </c>
      <c r="D21" s="106">
        <v>7.6734364140733202E-2</v>
      </c>
      <c r="E21" s="106">
        <v>0.12530273356687704</v>
      </c>
      <c r="F21" s="106">
        <v>9.3005128004000293E-2</v>
      </c>
      <c r="G21" s="106">
        <v>7.5994958488264208E-2</v>
      </c>
      <c r="H21" s="106">
        <v>5.6892268187350936E-2</v>
      </c>
      <c r="I21" s="106">
        <v>3.1415161315768714E-2</v>
      </c>
      <c r="J21" s="106">
        <v>4.4576585533737223E-2</v>
      </c>
      <c r="K21" s="106">
        <v>5.9027243906546456E-2</v>
      </c>
      <c r="L21" s="106">
        <v>4.31165006256784E-2</v>
      </c>
      <c r="M21" s="106">
        <v>5.9086887217945305E-2</v>
      </c>
      <c r="N21" s="106">
        <v>6.5033527436801686E-2</v>
      </c>
      <c r="O21" s="106">
        <v>5.8385947181474496E-2</v>
      </c>
      <c r="P21" s="106">
        <v>5.910683255331084E-2</v>
      </c>
      <c r="Q21" s="106">
        <v>6.4074707959081545E-2</v>
      </c>
      <c r="R21" s="106">
        <v>0.1067302813397506</v>
      </c>
      <c r="S21" s="106">
        <v>6.2879882132213849E-2</v>
      </c>
      <c r="T21" s="106">
        <v>2.9474213204347066E-2</v>
      </c>
      <c r="U21" s="106">
        <v>3.7455811701915476E-2</v>
      </c>
      <c r="V21" s="106">
        <v>4.306151617159526E-2</v>
      </c>
      <c r="W21" s="106">
        <v>4.517456886424509E-2</v>
      </c>
      <c r="X21" s="106">
        <v>0.10060982737443336</v>
      </c>
      <c r="Y21" s="106">
        <v>5.7850929078894664E-2</v>
      </c>
      <c r="Z21" s="106">
        <v>4.6211900050818322E-2</v>
      </c>
      <c r="AA21" s="106">
        <v>4.8311967483947837E-2</v>
      </c>
      <c r="AB21" s="107">
        <v>5.8105767199492897E-2</v>
      </c>
      <c r="AC21" s="107">
        <v>4.4710025715152701E-2</v>
      </c>
      <c r="AD21" s="107">
        <v>4.0000000000000924E-2</v>
      </c>
      <c r="AE21" s="107">
        <v>3.5000000000000364E-2</v>
      </c>
    </row>
    <row r="22" spans="3:31" ht="14.1" customHeight="1">
      <c r="C22" s="101" t="s">
        <v>39</v>
      </c>
      <c r="D22" s="106">
        <v>9.4410287889777234E-2</v>
      </c>
      <c r="E22" s="106">
        <v>0.14739919134520774</v>
      </c>
      <c r="F22" s="106">
        <v>0.10383957866064764</v>
      </c>
      <c r="G22" s="106">
        <v>6.1327937947308842E-2</v>
      </c>
      <c r="H22" s="106">
        <v>5.046764680776672E-2</v>
      </c>
      <c r="I22" s="106">
        <v>2.8130864627469387E-2</v>
      </c>
      <c r="J22" s="106">
        <v>5.1553414501044337E-2</v>
      </c>
      <c r="K22" s="106">
        <v>6.4809611922563626E-2</v>
      </c>
      <c r="L22" s="106">
        <v>4.1137974730346194E-2</v>
      </c>
      <c r="M22" s="106">
        <v>6.4652138821630123E-2</v>
      </c>
      <c r="N22" s="106">
        <v>6.0801877638154034E-2</v>
      </c>
      <c r="O22" s="106">
        <v>6.1973489753506472E-2</v>
      </c>
      <c r="P22" s="106">
        <v>5.5627484811861416E-2</v>
      </c>
      <c r="Q22" s="106">
        <v>6.2283737024220853E-2</v>
      </c>
      <c r="R22" s="106">
        <v>0.11276071233968388</v>
      </c>
      <c r="S22" s="106">
        <v>6.579949307016042E-2</v>
      </c>
      <c r="T22" s="106">
        <v>2.0672849226235357E-2</v>
      </c>
      <c r="U22" s="106">
        <v>3.433724905411939E-2</v>
      </c>
      <c r="V22" s="106">
        <v>4.4815263569577324E-2</v>
      </c>
      <c r="W22" s="106">
        <v>5.4473158845030234E-2</v>
      </c>
      <c r="X22" s="106">
        <v>0.10160248211585365</v>
      </c>
      <c r="Y22" s="106">
        <v>5.932464430645501E-2</v>
      </c>
      <c r="Z22" s="106">
        <v>3.7069300801598537E-2</v>
      </c>
      <c r="AA22" s="106">
        <v>4.7762056985797274E-2</v>
      </c>
      <c r="AB22" s="107">
        <v>5.7536352220247222E-2</v>
      </c>
      <c r="AC22" s="107">
        <v>4.3580106883582825E-2</v>
      </c>
      <c r="AD22" s="107">
        <v>4.0000000000000924E-2</v>
      </c>
      <c r="AE22" s="107">
        <v>3.5000000000000364E-2</v>
      </c>
    </row>
    <row r="23" spans="3:31" ht="14.1" customHeight="1">
      <c r="C23" s="101" t="s">
        <v>3</v>
      </c>
      <c r="D23" s="104">
        <v>0.1038467627038151</v>
      </c>
      <c r="E23" s="104">
        <v>0.25306828643199819</v>
      </c>
      <c r="F23" s="104">
        <v>8.7083328718522202E-2</v>
      </c>
      <c r="G23" s="104">
        <v>0.12412762561342139</v>
      </c>
      <c r="H23" s="104">
        <v>1.208743070346352E-2</v>
      </c>
      <c r="I23" s="104">
        <v>3.8315731658537411E-2</v>
      </c>
      <c r="J23" s="104">
        <v>7.7543827369897844E-2</v>
      </c>
      <c r="K23" s="104">
        <v>9.8075050358176652E-2</v>
      </c>
      <c r="L23" s="104">
        <v>-1.7192492255360459E-2</v>
      </c>
      <c r="M23" s="104">
        <v>0.11323142949673537</v>
      </c>
      <c r="N23" s="104">
        <v>5.0968130206239914E-2</v>
      </c>
      <c r="O23" s="104">
        <v>7.818244825167131E-2</v>
      </c>
      <c r="P23" s="104">
        <v>5.5106104434671455E-2</v>
      </c>
      <c r="Q23" s="104">
        <v>3.6857551498040264E-2</v>
      </c>
      <c r="R23" s="106">
        <v>0.10539166948817025</v>
      </c>
      <c r="S23" s="104">
        <v>7.1729082528960708E-2</v>
      </c>
      <c r="T23" s="104">
        <v>-5.2094044493907754E-3</v>
      </c>
      <c r="U23" s="104">
        <v>7.5368734029632511E-2</v>
      </c>
      <c r="V23" s="104">
        <v>7.3039306458065001E-2</v>
      </c>
      <c r="W23" s="104">
        <v>0.23138351126052559</v>
      </c>
      <c r="X23" s="104">
        <v>0.17783212339450416</v>
      </c>
      <c r="Y23" s="104">
        <v>5.4512855725947995E-2</v>
      </c>
      <c r="Z23" s="104">
        <v>-3.1758279716232463E-2</v>
      </c>
      <c r="AA23" s="104">
        <v>6.5356584277505458E-2</v>
      </c>
      <c r="AB23" s="107">
        <v>6.317057066497167E-2</v>
      </c>
      <c r="AC23" s="107">
        <v>4.2967604668715742E-2</v>
      </c>
      <c r="AD23" s="107">
        <v>4.0000000000001146E-2</v>
      </c>
      <c r="AE23" s="107">
        <v>3.5000000000000586E-2</v>
      </c>
    </row>
    <row r="24" spans="3:31" ht="13.5" customHeight="1">
      <c r="C24" s="101" t="s">
        <v>53</v>
      </c>
      <c r="D24" s="104">
        <v>0.11883209760486002</v>
      </c>
      <c r="E24" s="104">
        <v>0.33643973239493863</v>
      </c>
      <c r="F24" s="104">
        <v>7.6478203407819745E-2</v>
      </c>
      <c r="G24" s="104">
        <v>0.15090038464557654</v>
      </c>
      <c r="H24" s="104">
        <v>-9.5625769030346364E-3</v>
      </c>
      <c r="I24" s="104">
        <v>4.3996606322377341E-2</v>
      </c>
      <c r="J24" s="104">
        <v>9.1920844327176843E-2</v>
      </c>
      <c r="K24" s="104">
        <v>0.10841440370386479</v>
      </c>
      <c r="L24" s="104">
        <v>-4.4244218493843523E-2</v>
      </c>
      <c r="M24" s="104">
        <v>0.13898437303978706</v>
      </c>
      <c r="N24" s="104">
        <v>4.3445260853805179E-2</v>
      </c>
      <c r="O24" s="104">
        <v>8.6333931501722638E-2</v>
      </c>
      <c r="P24" s="104">
        <v>5.1203318622375926E-2</v>
      </c>
      <c r="Q24" s="104">
        <v>2.127058823529393E-2</v>
      </c>
      <c r="R24" s="104">
        <v>0.11199757757678697</v>
      </c>
      <c r="S24" s="104">
        <v>7.6383133642735412E-2</v>
      </c>
      <c r="T24" s="104">
        <v>-2.5474169044099937E-2</v>
      </c>
      <c r="U24" s="104">
        <v>9.429498149681792E-2</v>
      </c>
      <c r="V24" s="104">
        <v>9.0768443323066217E-2</v>
      </c>
      <c r="W24" s="104">
        <v>0.31629741524001354</v>
      </c>
      <c r="X24" s="104">
        <v>0.20566523142681414</v>
      </c>
      <c r="Y24" s="104">
        <v>5.2735292085666075E-2</v>
      </c>
      <c r="Z24" s="104">
        <v>-5.5919134395437053E-2</v>
      </c>
      <c r="AA24" s="104">
        <v>7.233372372608482E-2</v>
      </c>
      <c r="AB24" s="105">
        <v>6.3831726366378572E-2</v>
      </c>
      <c r="AC24" s="105">
        <v>4.1600087972524014E-2</v>
      </c>
      <c r="AD24" s="105">
        <v>4.0000000000000924E-2</v>
      </c>
      <c r="AE24" s="105">
        <v>3.5000000000000364E-2</v>
      </c>
    </row>
    <row r="25" spans="3:31" ht="15.95" customHeight="1">
      <c r="C25" s="97" t="s">
        <v>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00"/>
      <c r="Q25" s="100"/>
      <c r="R25" s="99"/>
      <c r="S25" s="99"/>
      <c r="T25" s="99"/>
      <c r="U25" s="99"/>
      <c r="V25" s="99"/>
      <c r="W25" s="99"/>
      <c r="X25" s="99"/>
      <c r="Y25" s="99"/>
      <c r="Z25" s="99"/>
      <c r="AA25" s="100"/>
      <c r="AB25" s="99"/>
      <c r="AC25" s="99"/>
      <c r="AD25" s="99"/>
      <c r="AE25" s="99"/>
    </row>
    <row r="26" spans="3:31" ht="14.1" customHeight="1">
      <c r="C26" s="101" t="s">
        <v>13</v>
      </c>
      <c r="D26" s="108">
        <v>0.19</v>
      </c>
      <c r="E26" s="108">
        <v>0.25</v>
      </c>
      <c r="F26" s="108">
        <v>0.16500000000000001</v>
      </c>
      <c r="G26" s="108">
        <v>0.17749999999999999</v>
      </c>
      <c r="H26" s="108">
        <v>0.18</v>
      </c>
      <c r="I26" s="108">
        <v>0.13250000000000001</v>
      </c>
      <c r="J26" s="108">
        <v>0.1125</v>
      </c>
      <c r="K26" s="108">
        <v>0.13750000000000001</v>
      </c>
      <c r="L26" s="108">
        <v>8.7499999999999994E-2</v>
      </c>
      <c r="M26" s="108">
        <v>0.1075</v>
      </c>
      <c r="N26" s="108">
        <v>0.11</v>
      </c>
      <c r="O26" s="108">
        <v>7.2499999999999995E-2</v>
      </c>
      <c r="P26" s="108">
        <v>0.1</v>
      </c>
      <c r="Q26" s="108">
        <v>0.11749999999999999</v>
      </c>
      <c r="R26" s="112">
        <v>0.14249999999999999</v>
      </c>
      <c r="S26" s="112">
        <v>0.13750000000000001</v>
      </c>
      <c r="T26" s="112">
        <v>7.0000000000000007E-2</v>
      </c>
      <c r="U26" s="112">
        <v>6.5000000000000002E-2</v>
      </c>
      <c r="V26" s="112">
        <v>4.4999999999999998E-2</v>
      </c>
      <c r="W26" s="112">
        <v>0.02</v>
      </c>
      <c r="X26" s="112">
        <v>9.2499999999999999E-2</v>
      </c>
      <c r="Y26" s="112">
        <v>0.13750000000000001</v>
      </c>
      <c r="Z26" s="112">
        <v>0.11749999999999999</v>
      </c>
      <c r="AA26" s="112">
        <v>0.1225</v>
      </c>
      <c r="AB26" s="113">
        <v>0.1575</v>
      </c>
      <c r="AC26" s="113">
        <v>0.13750000000000001</v>
      </c>
      <c r="AD26" s="113">
        <v>0.12</v>
      </c>
      <c r="AE26" s="113">
        <v>0.1075</v>
      </c>
    </row>
    <row r="27" spans="3:31" ht="14.1" customHeight="1">
      <c r="C27" s="101" t="s">
        <v>14</v>
      </c>
      <c r="D27" s="111">
        <v>0.17624999999999999</v>
      </c>
      <c r="E27" s="111">
        <v>0.19479166666666667</v>
      </c>
      <c r="F27" s="111">
        <v>0.23083333333333333</v>
      </c>
      <c r="G27" s="111">
        <v>0.16437499999999999</v>
      </c>
      <c r="H27" s="111">
        <v>0.19145833333333331</v>
      </c>
      <c r="I27" s="111">
        <v>0.15062500000000001</v>
      </c>
      <c r="J27" s="111">
        <v>0.11979166666666666</v>
      </c>
      <c r="K27" s="111">
        <v>0.12541666666666665</v>
      </c>
      <c r="L27" s="111">
        <v>9.9166666666666667E-2</v>
      </c>
      <c r="M27" s="111">
        <v>0.1</v>
      </c>
      <c r="N27" s="111">
        <v>0.11708333333333334</v>
      </c>
      <c r="O27" s="111">
        <v>8.4583333333333344E-2</v>
      </c>
      <c r="P27" s="111">
        <v>8.4375000000000006E-2</v>
      </c>
      <c r="Q27" s="111">
        <v>0.11020833333333334</v>
      </c>
      <c r="R27" s="109">
        <v>0.13583333333333333</v>
      </c>
      <c r="S27" s="109">
        <v>0.14166666666666666</v>
      </c>
      <c r="T27" s="109">
        <v>9.9166666666666667E-2</v>
      </c>
      <c r="U27" s="109">
        <v>6.5625000000000003E-2</v>
      </c>
      <c r="V27" s="109">
        <v>5.9583333333333328E-2</v>
      </c>
      <c r="W27" s="109">
        <v>2.8125000000000001E-2</v>
      </c>
      <c r="X27" s="109">
        <v>4.8125000000000001E-2</v>
      </c>
      <c r="Y27" s="109">
        <v>0.12625</v>
      </c>
      <c r="Z27" s="109">
        <v>0.13250000000000001</v>
      </c>
      <c r="AA27" s="109">
        <v>0.10916666666666666</v>
      </c>
      <c r="AB27" s="110">
        <v>0.15020833333333333</v>
      </c>
      <c r="AC27" s="110">
        <v>0.14208333333333334</v>
      </c>
      <c r="AD27" s="110">
        <v>0.12729166666666666</v>
      </c>
      <c r="AE27" s="110">
        <v>0.13916666666666666</v>
      </c>
    </row>
    <row r="28" spans="3:31" ht="14.1" customHeight="1">
      <c r="C28" s="101" t="s">
        <v>45</v>
      </c>
      <c r="D28" s="109">
        <f>(1+D26)/(1+D21)-1</f>
        <v>0.10519366673102892</v>
      </c>
      <c r="E28" s="109">
        <f t="shared" ref="E28:Q28" si="4">(1+E26)/(1+E21)-1</f>
        <v>0.11081219543284093</v>
      </c>
      <c r="F28" s="109">
        <f t="shared" si="4"/>
        <v>6.5868741281638554E-2</v>
      </c>
      <c r="G28" s="109">
        <f t="shared" si="4"/>
        <v>9.4335982442098842E-2</v>
      </c>
      <c r="H28" s="109">
        <f t="shared" si="4"/>
        <v>0.1164808708685019</v>
      </c>
      <c r="I28" s="109">
        <f t="shared" si="4"/>
        <v>9.8005965469111445E-2</v>
      </c>
      <c r="J28" s="109">
        <f t="shared" si="4"/>
        <v>6.5024829588303135E-2</v>
      </c>
      <c r="K28" s="109">
        <f t="shared" si="4"/>
        <v>7.4098902124540844E-2</v>
      </c>
      <c r="L28" s="109">
        <f t="shared" si="4"/>
        <v>4.2548938059842278E-2</v>
      </c>
      <c r="M28" s="109">
        <f t="shared" si="4"/>
        <v>4.5712125573783791E-2</v>
      </c>
      <c r="N28" s="109">
        <f t="shared" si="4"/>
        <v>4.2220710808436701E-2</v>
      </c>
      <c r="O28" s="109">
        <f t="shared" si="4"/>
        <v>1.3335449942539324E-2</v>
      </c>
      <c r="P28" s="109">
        <f t="shared" si="4"/>
        <v>3.8610993895774826E-2</v>
      </c>
      <c r="Q28" s="109">
        <f t="shared" si="4"/>
        <v>5.0208215307916859E-2</v>
      </c>
      <c r="R28" s="109">
        <v>3.2320177068751121E-2</v>
      </c>
      <c r="S28" s="109">
        <v>7.0205598132211167E-2</v>
      </c>
      <c r="T28" s="109">
        <v>3.9365519093006007E-2</v>
      </c>
      <c r="U28" s="109">
        <v>2.6549746010771313E-2</v>
      </c>
      <c r="V28" s="109">
        <v>1.8584558996286304E-3</v>
      </c>
      <c r="W28" s="109">
        <v>-2.4086472838313888E-2</v>
      </c>
      <c r="X28" s="109">
        <v>-7.3684853366972058E-3</v>
      </c>
      <c r="Y28" s="109">
        <v>7.5293284461600107E-2</v>
      </c>
      <c r="Z28" s="109">
        <v>6.8139255485164085E-2</v>
      </c>
      <c r="AA28" s="109">
        <v>7.0769040912611825E-2</v>
      </c>
      <c r="AB28" s="110">
        <v>9.3936008933752868E-2</v>
      </c>
      <c r="AC28" s="110">
        <v>8.8818879881360502E-2</v>
      </c>
      <c r="AD28" s="110">
        <v>7.6923076923075984E-2</v>
      </c>
      <c r="AE28" s="110">
        <v>7.0048309178743606E-2</v>
      </c>
    </row>
    <row r="29" spans="3:31" ht="14.1" customHeight="1">
      <c r="C29" s="101" t="s">
        <v>59</v>
      </c>
      <c r="D29" s="111">
        <v>0.1905</v>
      </c>
      <c r="E29" s="111">
        <v>0.2291</v>
      </c>
      <c r="F29" s="111">
        <v>0.1681</v>
      </c>
      <c r="G29" s="111">
        <v>0.17460000000000001</v>
      </c>
      <c r="H29" s="111">
        <v>0.18149999999999999</v>
      </c>
      <c r="I29" s="111">
        <v>0.13110120704476697</v>
      </c>
      <c r="J29" s="111">
        <v>0.11109969802313063</v>
      </c>
      <c r="K29" s="111">
        <v>0.13610008595841577</v>
      </c>
      <c r="L29" s="111">
        <v>8.6099475416244242E-2</v>
      </c>
      <c r="M29" s="111">
        <v>0.10609883677758386</v>
      </c>
      <c r="N29" s="111">
        <v>0.10859925378752461</v>
      </c>
      <c r="O29" s="111">
        <v>7.1098984525206077E-2</v>
      </c>
      <c r="P29" s="111">
        <v>9.7799999999999998E-2</v>
      </c>
      <c r="Q29" s="111">
        <v>0.11509999999999999</v>
      </c>
      <c r="R29" s="109">
        <v>0.1414</v>
      </c>
      <c r="S29" s="109">
        <v>0.1363</v>
      </c>
      <c r="T29" s="109">
        <v>6.9900000000000004E-2</v>
      </c>
      <c r="U29" s="109">
        <v>6.4000000000000001E-2</v>
      </c>
      <c r="V29" s="109">
        <v>4.5899999999999996E-2</v>
      </c>
      <c r="W29" s="109">
        <v>1.9E-2</v>
      </c>
      <c r="X29" s="109">
        <v>8.7599999999999997E-2</v>
      </c>
      <c r="Y29" s="109">
        <v>0.13650000000000001</v>
      </c>
      <c r="Z29" s="109">
        <v>0.11869999999999999</v>
      </c>
      <c r="AA29" s="109">
        <v>0.1177</v>
      </c>
      <c r="AB29" s="110">
        <v>0.15628771331894017</v>
      </c>
      <c r="AC29" s="110">
        <v>0.13631561829706665</v>
      </c>
      <c r="AD29" s="110">
        <v>0.11883881848022204</v>
      </c>
      <c r="AE29" s="110">
        <v>0.10635750154125603</v>
      </c>
    </row>
    <row r="30" spans="3:31" ht="14.1" customHeight="1">
      <c r="C30" s="101" t="s">
        <v>60</v>
      </c>
      <c r="D30" s="109">
        <v>0.17422850431038683</v>
      </c>
      <c r="E30" s="109">
        <v>0.19037730952872756</v>
      </c>
      <c r="F30" s="109">
        <v>0.23224121137974185</v>
      </c>
      <c r="G30" s="109">
        <v>0.16169691194490365</v>
      </c>
      <c r="H30" s="109">
        <v>0.19072618185637613</v>
      </c>
      <c r="I30" s="109">
        <v>0.15179870575726562</v>
      </c>
      <c r="J30" s="109">
        <v>0.11905525543414952</v>
      </c>
      <c r="K30" s="109">
        <v>0.12298304837229779</v>
      </c>
      <c r="L30" s="109">
        <v>0.10004968270418302</v>
      </c>
      <c r="M30" s="109">
        <v>9.7538638373997344E-2</v>
      </c>
      <c r="N30" s="109">
        <v>0.11610634760581817</v>
      </c>
      <c r="O30" s="109">
        <v>8.4881228726430002E-2</v>
      </c>
      <c r="P30" s="109">
        <v>8.0172152034942101E-2</v>
      </c>
      <c r="Q30" s="109">
        <v>0.10765295782093309</v>
      </c>
      <c r="R30" s="109">
        <v>0.13333478108493146</v>
      </c>
      <c r="S30" s="109">
        <v>0.14059903456814271</v>
      </c>
      <c r="T30" s="109">
        <v>0.10046304404301298</v>
      </c>
      <c r="U30" s="109">
        <v>6.4757174250057226E-2</v>
      </c>
      <c r="V30" s="109">
        <v>5.9381227447692364E-2</v>
      </c>
      <c r="W30" s="109">
        <v>2.7847095323454196E-2</v>
      </c>
      <c r="X30" s="109">
        <v>4.3967663233453358E-2</v>
      </c>
      <c r="Y30" s="109">
        <v>0.1242156862134729</v>
      </c>
      <c r="Z30" s="109">
        <v>0.13198299273696934</v>
      </c>
      <c r="AA30" s="109">
        <v>0.10838193185851752</v>
      </c>
      <c r="AB30" s="110">
        <v>0.14719787167215381</v>
      </c>
      <c r="AC30" s="110">
        <v>0.14189322504710078</v>
      </c>
      <c r="AD30" s="110">
        <v>0.12700925354585157</v>
      </c>
      <c r="AE30" s="110">
        <v>0.11054516032408301</v>
      </c>
    </row>
    <row r="31" spans="3:31" ht="14.1" customHeight="1">
      <c r="C31" s="101" t="s">
        <v>46</v>
      </c>
      <c r="D31" s="112">
        <v>0.1</v>
      </c>
      <c r="E31" s="112">
        <v>0.1</v>
      </c>
      <c r="F31" s="112">
        <v>0.11</v>
      </c>
      <c r="G31" s="112">
        <v>9.7500000000000003E-2</v>
      </c>
      <c r="H31" s="112">
        <v>9.7500000000000003E-2</v>
      </c>
      <c r="I31" s="112">
        <v>6.8499999999999991E-2</v>
      </c>
      <c r="J31" s="112">
        <v>6.25E-2</v>
      </c>
      <c r="K31" s="112">
        <v>6.25E-2</v>
      </c>
      <c r="L31" s="112">
        <v>0.06</v>
      </c>
      <c r="M31" s="112">
        <v>0.06</v>
      </c>
      <c r="N31" s="112">
        <v>0.06</v>
      </c>
      <c r="O31" s="112">
        <v>5.5E-2</v>
      </c>
      <c r="P31" s="112">
        <v>0.05</v>
      </c>
      <c r="Q31" s="112">
        <v>0.05</v>
      </c>
      <c r="R31" s="112">
        <v>7.0000000000000007E-2</v>
      </c>
      <c r="S31" s="112">
        <v>7.4999999999999997E-2</v>
      </c>
      <c r="T31" s="112">
        <v>7.0000000000000007E-2</v>
      </c>
      <c r="U31" s="112">
        <v>6.9800000000000001E-2</v>
      </c>
      <c r="V31" s="112">
        <v>5.57E-2</v>
      </c>
      <c r="W31" s="112">
        <v>4.5499999999999999E-2</v>
      </c>
      <c r="X31" s="112">
        <v>5.3200000000000004E-2</v>
      </c>
      <c r="Y31" s="112">
        <v>7.2000000000000008E-2</v>
      </c>
      <c r="Z31" s="112">
        <v>6.5500000000000003E-2</v>
      </c>
      <c r="AA31" s="112">
        <v>7.4299999999999991E-2</v>
      </c>
      <c r="AB31" s="113">
        <v>9.1107992988117822E-2</v>
      </c>
      <c r="AC31" s="113">
        <v>8.4135254760874287E-2</v>
      </c>
      <c r="AD31" s="113">
        <v>7.5887025703440261E-2</v>
      </c>
      <c r="AE31" s="113">
        <v>7.2281397399934902E-2</v>
      </c>
    </row>
    <row r="32" spans="3:31" ht="14.1" customHeight="1">
      <c r="C32" s="101" t="s">
        <v>47</v>
      </c>
      <c r="D32" s="112" t="s">
        <v>69</v>
      </c>
      <c r="E32" s="112" t="s">
        <v>69</v>
      </c>
      <c r="F32" s="112" t="s">
        <v>69</v>
      </c>
      <c r="G32" s="112" t="s">
        <v>69</v>
      </c>
      <c r="H32" s="112" t="s">
        <v>69</v>
      </c>
      <c r="I32" s="112" t="s">
        <v>69</v>
      </c>
      <c r="J32" s="112" t="s">
        <v>69</v>
      </c>
      <c r="K32" s="112" t="s">
        <v>69</v>
      </c>
      <c r="L32" s="112" t="s">
        <v>69</v>
      </c>
      <c r="M32" s="112" t="s">
        <v>69</v>
      </c>
      <c r="N32" s="112" t="s">
        <v>69</v>
      </c>
      <c r="O32" s="112" t="s">
        <v>69</v>
      </c>
      <c r="P32" s="112" t="s">
        <v>69</v>
      </c>
      <c r="Q32" s="112" t="s">
        <v>69</v>
      </c>
      <c r="R32" s="112" t="s">
        <v>69</v>
      </c>
      <c r="S32" s="112" t="s">
        <v>69</v>
      </c>
      <c r="T32" s="112" t="s">
        <v>69</v>
      </c>
      <c r="U32" s="114">
        <v>2.98E-2</v>
      </c>
      <c r="V32" s="114">
        <v>1.6799999999999999E-2</v>
      </c>
      <c r="W32" s="114">
        <v>1.83E-2</v>
      </c>
      <c r="X32" s="114">
        <v>4.0999999999999995E-2</v>
      </c>
      <c r="Y32" s="114">
        <v>5.2300000000000006E-2</v>
      </c>
      <c r="Z32" s="114">
        <v>5.5599999999999997E-2</v>
      </c>
      <c r="AA32" s="114">
        <v>6.6600000000000006E-2</v>
      </c>
      <c r="AB32" s="113">
        <v>6.9404841454688768E-2</v>
      </c>
      <c r="AC32" s="113">
        <v>6.620318081098156E-2</v>
      </c>
      <c r="AD32" s="113">
        <v>6.3211547283497815E-2</v>
      </c>
      <c r="AE32" s="113">
        <v>6.2161278836836441E-2</v>
      </c>
    </row>
    <row r="33" spans="3:31" ht="15.95" customHeight="1">
      <c r="C33" s="97" t="s">
        <v>15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100"/>
      <c r="Q33" s="100"/>
      <c r="R33" s="99"/>
      <c r="S33" s="99"/>
      <c r="T33" s="99"/>
      <c r="U33" s="99"/>
      <c r="V33" s="99"/>
      <c r="W33" s="99"/>
      <c r="X33" s="99"/>
      <c r="Y33" s="99"/>
      <c r="Z33" s="99"/>
      <c r="AA33" s="100"/>
      <c r="AB33" s="99"/>
      <c r="AC33" s="99"/>
      <c r="AD33" s="99"/>
      <c r="AE33" s="99"/>
    </row>
    <row r="34" spans="3:31" ht="14.1" customHeight="1">
      <c r="C34" s="115" t="s">
        <v>23</v>
      </c>
      <c r="D34" s="116" t="s">
        <v>69</v>
      </c>
      <c r="E34" s="116" t="s">
        <v>69</v>
      </c>
      <c r="F34" s="116">
        <v>3.2000000000000001E-2</v>
      </c>
      <c r="G34" s="116">
        <v>3.7000000000000005E-2</v>
      </c>
      <c r="H34" s="116">
        <v>3.7000000000000005E-2</v>
      </c>
      <c r="I34" s="116">
        <v>3.15073653216182E-2</v>
      </c>
      <c r="J34" s="116">
        <v>3.2378480492074396E-2</v>
      </c>
      <c r="K34" s="116">
        <v>3.3308747482959998E-2</v>
      </c>
      <c r="L34" s="116">
        <v>1.9432367228807701E-2</v>
      </c>
      <c r="M34" s="116">
        <v>2.6170881076282199E-2</v>
      </c>
      <c r="N34" s="116">
        <v>2.9428565897347402E-2</v>
      </c>
      <c r="O34" s="116">
        <v>2.1837930118834E-2</v>
      </c>
      <c r="P34" s="116">
        <v>1.7174248698826701E-2</v>
      </c>
      <c r="Q34" s="116">
        <v>-5.7207907345401196E-3</v>
      </c>
      <c r="R34" s="116">
        <v>-1.8761145372644502E-2</v>
      </c>
      <c r="S34" s="116">
        <v>-2.4857811416732E-2</v>
      </c>
      <c r="T34" s="116">
        <v>-1.6892206089228624E-2</v>
      </c>
      <c r="U34" s="116">
        <v>-1.5454563589696808E-2</v>
      </c>
      <c r="V34" s="116">
        <v>-8.1762220116021675E-3</v>
      </c>
      <c r="W34" s="116">
        <v>-9.219633395093299E-2</v>
      </c>
      <c r="X34" s="116">
        <v>6.8614946101761103E-3</v>
      </c>
      <c r="Y34" s="116">
        <v>1.2336075628965239E-2</v>
      </c>
      <c r="Z34" s="116">
        <v>-2.2764887953810053E-2</v>
      </c>
      <c r="AA34" s="116">
        <v>-3.8468727182858929E-3</v>
      </c>
      <c r="AB34" s="117">
        <v>-6.553436393472523E-3</v>
      </c>
      <c r="AC34" s="117">
        <v>-7.3366163084370118E-3</v>
      </c>
      <c r="AD34" s="117">
        <v>-8.7024786630477049E-3</v>
      </c>
      <c r="AE34" s="117">
        <v>-7.6670479397044659E-3</v>
      </c>
    </row>
    <row r="35" spans="3:31" ht="14.1" customHeight="1">
      <c r="C35" s="115" t="s">
        <v>64</v>
      </c>
      <c r="D35" s="116" t="s">
        <v>69</v>
      </c>
      <c r="E35" s="116" t="s">
        <v>69</v>
      </c>
      <c r="F35" s="116" t="s">
        <v>69</v>
      </c>
      <c r="G35" s="116" t="s">
        <v>69</v>
      </c>
      <c r="H35" s="116" t="s">
        <v>69</v>
      </c>
      <c r="I35" s="116">
        <v>-3.5696839514598698E-2</v>
      </c>
      <c r="J35" s="116">
        <v>-2.73725336606261E-2</v>
      </c>
      <c r="K35" s="116">
        <v>-1.9913540252873299E-2</v>
      </c>
      <c r="L35" s="116">
        <v>-3.1875435007577099E-2</v>
      </c>
      <c r="M35" s="116">
        <v>-2.4106255204233901E-2</v>
      </c>
      <c r="N35" s="116">
        <v>-2.4669424086251199E-2</v>
      </c>
      <c r="O35" s="116">
        <v>-2.2620359102577502E-2</v>
      </c>
      <c r="P35" s="116">
        <v>-2.9550042751220702E-2</v>
      </c>
      <c r="Q35" s="116">
        <v>-5.9511874696770696E-2</v>
      </c>
      <c r="R35" s="116">
        <v>-0.102244257415259</v>
      </c>
      <c r="S35" s="116">
        <v>-8.9803173097582206E-2</v>
      </c>
      <c r="T35" s="116">
        <v>-7.7656986062181133E-2</v>
      </c>
      <c r="U35" s="116">
        <v>-6.959341842404089E-2</v>
      </c>
      <c r="V35" s="116">
        <v>-5.8079033139961149E-2</v>
      </c>
      <c r="W35" s="116">
        <v>-0.1334354209651607</v>
      </c>
      <c r="X35" s="116">
        <v>-4.2571866432834587E-2</v>
      </c>
      <c r="Y35" s="116">
        <v>-4.5679322564105611E-2</v>
      </c>
      <c r="Z35" s="116">
        <v>-8.8402361511046385E-2</v>
      </c>
      <c r="AA35" s="116">
        <v>-7.8770852610480988E-2</v>
      </c>
      <c r="AB35" s="117">
        <v>-9.1535862439801635E-2</v>
      </c>
      <c r="AC35" s="117">
        <v>-9.9309075914052483E-2</v>
      </c>
      <c r="AD35" s="117">
        <v>-0.10766696382736411</v>
      </c>
      <c r="AE35" s="117">
        <v>-0.10270476947440255</v>
      </c>
    </row>
    <row r="36" spans="3:31" ht="14.1" customHeight="1">
      <c r="C36" s="101" t="s">
        <v>22</v>
      </c>
      <c r="D36" s="116" t="s">
        <v>69</v>
      </c>
      <c r="E36" s="116" t="s">
        <v>69</v>
      </c>
      <c r="F36" s="116">
        <v>0.54100000000000004</v>
      </c>
      <c r="G36" s="116">
        <v>0.502</v>
      </c>
      <c r="H36" s="116">
        <v>0.47899999999999998</v>
      </c>
      <c r="I36" s="116">
        <v>0.46485821992278403</v>
      </c>
      <c r="J36" s="116">
        <v>0.44545775549754901</v>
      </c>
      <c r="K36" s="116">
        <v>0.37566313321511902</v>
      </c>
      <c r="L36" s="116">
        <v>0.40884919586917595</v>
      </c>
      <c r="M36" s="116">
        <v>0.37979359383795297</v>
      </c>
      <c r="N36" s="116">
        <v>0.34491652270314299</v>
      </c>
      <c r="O36" s="116">
        <v>0.32253671689330404</v>
      </c>
      <c r="P36" s="116">
        <v>0.30590588384252998</v>
      </c>
      <c r="Q36" s="116">
        <v>0.33111382800798095</v>
      </c>
      <c r="R36" s="116">
        <v>0.36036742344724604</v>
      </c>
      <c r="S36" s="116">
        <v>0.46159547274065998</v>
      </c>
      <c r="T36" s="116">
        <v>0.51369721286391623</v>
      </c>
      <c r="U36" s="116">
        <v>0.52766460848092378</v>
      </c>
      <c r="V36" s="116">
        <v>0.54698837798440214</v>
      </c>
      <c r="W36" s="116">
        <v>0.61370702812009126</v>
      </c>
      <c r="X36" s="116">
        <v>0.55113661378912737</v>
      </c>
      <c r="Y36" s="116">
        <v>0.56132920193191693</v>
      </c>
      <c r="Z36" s="116">
        <v>0.60427870399771499</v>
      </c>
      <c r="AA36" s="116">
        <v>0.62023992422471319</v>
      </c>
      <c r="AB36" s="117">
        <v>0.66983432117988773</v>
      </c>
      <c r="AC36" s="117">
        <v>0.72694956385925824</v>
      </c>
      <c r="AD36" s="117">
        <v>0.7521483285735503</v>
      </c>
      <c r="AE36" s="117">
        <v>0.8016293722621548</v>
      </c>
    </row>
    <row r="37" spans="3:31" ht="14.1" customHeight="1">
      <c r="C37" s="101" t="s">
        <v>31</v>
      </c>
      <c r="D37" s="116" t="s">
        <v>69</v>
      </c>
      <c r="E37" s="116" t="s">
        <v>69</v>
      </c>
      <c r="F37" s="116" t="s">
        <v>69</v>
      </c>
      <c r="G37" s="116" t="s">
        <v>69</v>
      </c>
      <c r="H37" s="116" t="s">
        <v>69</v>
      </c>
      <c r="I37" s="116">
        <v>0.55475105726361296</v>
      </c>
      <c r="J37" s="116">
        <v>0.56717011307652498</v>
      </c>
      <c r="K37" s="116">
        <v>0.55980644387381295</v>
      </c>
      <c r="L37" s="116">
        <v>0.59207932367207694</v>
      </c>
      <c r="M37" s="116">
        <v>0.51765333582335005</v>
      </c>
      <c r="N37" s="116">
        <v>0.512661763786457</v>
      </c>
      <c r="O37" s="116">
        <v>0.53667189110830205</v>
      </c>
      <c r="P37" s="116">
        <v>0.51541505601346704</v>
      </c>
      <c r="Q37" s="116">
        <v>0.56280930979222399</v>
      </c>
      <c r="R37" s="116">
        <v>0.6545249470723159</v>
      </c>
      <c r="S37" s="116">
        <v>0.69863462180864699</v>
      </c>
      <c r="T37" s="116">
        <v>0.73717926766953923</v>
      </c>
      <c r="U37" s="116">
        <v>0.75269504977745294</v>
      </c>
      <c r="V37" s="116">
        <v>0.74435060850549495</v>
      </c>
      <c r="W37" s="116">
        <v>0.86940722081747657</v>
      </c>
      <c r="X37" s="116">
        <v>0.77305985650159537</v>
      </c>
      <c r="Y37" s="116">
        <v>0.71677718048971817</v>
      </c>
      <c r="Z37" s="116">
        <v>0.73828164631582704</v>
      </c>
      <c r="AA37" s="116">
        <v>0.76202753791435551</v>
      </c>
      <c r="AB37" s="117">
        <v>0.7936348414776323</v>
      </c>
      <c r="AC37" s="117">
        <v>0.84293069583438152</v>
      </c>
      <c r="AD37" s="117">
        <v>0.9021736167940192</v>
      </c>
      <c r="AE37" s="117">
        <v>0.95489552566515712</v>
      </c>
    </row>
    <row r="38" spans="3:31" ht="15.95" customHeight="1">
      <c r="C38" s="97" t="s">
        <v>40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100"/>
      <c r="Q38" s="100"/>
      <c r="R38" s="99"/>
      <c r="S38" s="99"/>
      <c r="T38" s="99"/>
      <c r="U38" s="99"/>
      <c r="V38" s="99"/>
      <c r="W38" s="99"/>
      <c r="X38" s="99"/>
      <c r="Y38" s="99"/>
      <c r="Z38" s="99"/>
      <c r="AA38" s="100"/>
      <c r="AB38" s="99"/>
      <c r="AC38" s="99"/>
      <c r="AD38" s="99"/>
      <c r="AE38" s="99"/>
    </row>
    <row r="39" spans="3:31" ht="14.1" customHeight="1">
      <c r="C39" s="118" t="s">
        <v>24</v>
      </c>
      <c r="D39" s="119">
        <v>2.3105000000000002</v>
      </c>
      <c r="E39" s="119">
        <v>3.54</v>
      </c>
      <c r="F39" s="119">
        <v>2.8914999999999997</v>
      </c>
      <c r="G39" s="119">
        <v>2.6560000000000001</v>
      </c>
      <c r="H39" s="119">
        <v>2.3355000000000001</v>
      </c>
      <c r="I39" s="119">
        <v>2.1364000000000001</v>
      </c>
      <c r="J39" s="119">
        <v>1.78</v>
      </c>
      <c r="K39" s="119">
        <v>2.3144999999999998</v>
      </c>
      <c r="L39" s="119">
        <v>1.7444999999999999</v>
      </c>
      <c r="M39" s="119">
        <v>1.6613</v>
      </c>
      <c r="N39" s="119">
        <v>1.8668</v>
      </c>
      <c r="O39" s="119">
        <v>2.0516000000000001</v>
      </c>
      <c r="P39" s="119">
        <v>2.3620999999999999</v>
      </c>
      <c r="Q39" s="119">
        <v>2.6576</v>
      </c>
      <c r="R39" s="119">
        <v>3.9578000000000002</v>
      </c>
      <c r="S39" s="119">
        <v>3.2551999999999999</v>
      </c>
      <c r="T39" s="119">
        <v>3.3125</v>
      </c>
      <c r="U39" s="119">
        <v>3.8763999999999998</v>
      </c>
      <c r="V39" s="119">
        <v>4.0309999999999997</v>
      </c>
      <c r="W39" s="119">
        <v>5.1925999999999997</v>
      </c>
      <c r="X39" s="119">
        <v>5.5698999999999996</v>
      </c>
      <c r="Y39" s="119">
        <v>5.2804000000000002</v>
      </c>
      <c r="Z39" s="119">
        <v>4.8571999999999997</v>
      </c>
      <c r="AA39" s="119">
        <v>6.1773999999999996</v>
      </c>
      <c r="AB39" s="120">
        <v>5.9</v>
      </c>
      <c r="AC39" s="120">
        <v>5.9</v>
      </c>
      <c r="AD39" s="120">
        <v>6</v>
      </c>
      <c r="AE39" s="120">
        <v>6.15</v>
      </c>
    </row>
    <row r="40" spans="3:31" ht="14.1" customHeight="1">
      <c r="C40" s="118" t="s">
        <v>12</v>
      </c>
      <c r="D40" s="119">
        <v>2.3507822333584287</v>
      </c>
      <c r="E40" s="119">
        <v>2.921697396715603</v>
      </c>
      <c r="F40" s="119">
        <v>3.0770607382834556</v>
      </c>
      <c r="G40" s="119">
        <v>2.9261243364546079</v>
      </c>
      <c r="H40" s="119">
        <v>2.4351059884559882</v>
      </c>
      <c r="I40" s="119">
        <v>2.1750479670148692</v>
      </c>
      <c r="J40" s="119">
        <v>1.9472187596172577</v>
      </c>
      <c r="K40" s="119">
        <v>1.8360254648974215</v>
      </c>
      <c r="L40" s="119">
        <v>1.9993631764853508</v>
      </c>
      <c r="M40" s="119">
        <v>1.7602312912510192</v>
      </c>
      <c r="N40" s="119">
        <v>1.6752187327260841</v>
      </c>
      <c r="O40" s="119">
        <v>1.9548007777719991</v>
      </c>
      <c r="P40" s="119">
        <v>2.1599811758893281</v>
      </c>
      <c r="Q40" s="119">
        <v>2.3541833333333329</v>
      </c>
      <c r="R40" s="119">
        <v>3.3308666666666666</v>
      </c>
      <c r="S40" s="119">
        <v>3.4866583333333332</v>
      </c>
      <c r="T40" s="119">
        <v>3.1917583333333339</v>
      </c>
      <c r="U40" s="119">
        <v>3.6558666666666664</v>
      </c>
      <c r="V40" s="119">
        <v>3.9461500000000007</v>
      </c>
      <c r="W40" s="119">
        <v>5.1604750000000008</v>
      </c>
      <c r="X40" s="119">
        <v>5.395908333333332</v>
      </c>
      <c r="Y40" s="119">
        <v>5.1652166666666668</v>
      </c>
      <c r="Z40" s="119">
        <v>4.9918333333333322</v>
      </c>
      <c r="AA40" s="119">
        <v>5.3895460944026725</v>
      </c>
      <c r="AB40" s="120">
        <v>5.8678060606060605</v>
      </c>
      <c r="AC40" s="120">
        <v>5.8999999999999995</v>
      </c>
      <c r="AD40" s="120">
        <v>5.9541666666666631</v>
      </c>
      <c r="AE40" s="120">
        <v>6.0812500000000007</v>
      </c>
    </row>
    <row r="41" spans="3:31" ht="15.95" customHeight="1">
      <c r="C41" s="97" t="s">
        <v>17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100"/>
      <c r="Q41" s="100"/>
      <c r="R41" s="99"/>
      <c r="S41" s="99"/>
      <c r="T41" s="99"/>
      <c r="U41" s="99"/>
      <c r="V41" s="99"/>
      <c r="W41" s="99"/>
      <c r="X41" s="99"/>
      <c r="Y41" s="99"/>
      <c r="Z41" s="99"/>
      <c r="AA41" s="100"/>
      <c r="AB41" s="99"/>
      <c r="AC41" s="99"/>
      <c r="AD41" s="99"/>
      <c r="AE41" s="99"/>
    </row>
    <row r="42" spans="3:31" ht="14.1" customHeight="1">
      <c r="C42" s="101" t="s">
        <v>16</v>
      </c>
      <c r="D42" s="121">
        <f t="shared" ref="D42" si="5">D43-D44</f>
        <v>1.4632740609999999</v>
      </c>
      <c r="E42" s="121">
        <f t="shared" ref="E42" si="6">E43-E44</f>
        <v>11.872394550000003</v>
      </c>
      <c r="F42" s="121">
        <f t="shared" ref="F42" si="7">F43-F44</f>
        <v>23.469583537999995</v>
      </c>
      <c r="G42" s="121">
        <f t="shared" ref="G42" si="8">G43-G44</f>
        <v>31.308035700999994</v>
      </c>
      <c r="H42" s="121">
        <f t="shared" ref="H42" si="9">H43-H44</f>
        <v>43.90561985299999</v>
      </c>
      <c r="I42" s="121">
        <f t="shared" ref="I42" si="10">I43-I44</f>
        <v>45.050054339000013</v>
      </c>
      <c r="J42" s="121">
        <f t="shared" ref="J42" si="11">J43-J44</f>
        <v>37.774434713000005</v>
      </c>
      <c r="K42" s="121">
        <f t="shared" ref="K42" si="12">K43-K44</f>
        <v>21.057536550999998</v>
      </c>
      <c r="L42" s="121">
        <f t="shared" ref="L42" si="13">L43-L44</f>
        <v>22.394062663000028</v>
      </c>
      <c r="M42" s="121">
        <f t="shared" ref="M42" si="14">M43-M44</f>
        <v>17.09716997999999</v>
      </c>
      <c r="N42" s="121">
        <f t="shared" ref="N42" si="15">N43-N44</f>
        <v>25.696552806000028</v>
      </c>
      <c r="O42" s="121">
        <f t="shared" ref="O42" si="16">O43-O44</f>
        <v>14.786112088999971</v>
      </c>
      <c r="P42" s="121">
        <f t="shared" ref="P42" si="17">P43-P44</f>
        <v>-8.9566308529999787</v>
      </c>
      <c r="Q42" s="121">
        <f t="shared" ref="Q42" si="18">Q43-Q44</f>
        <v>-9.8997819579999771</v>
      </c>
      <c r="R42" s="121">
        <v>13.678095985999988</v>
      </c>
      <c r="S42" s="121">
        <v>40.204771560999973</v>
      </c>
      <c r="T42" s="121">
        <v>56.036664349999967</v>
      </c>
      <c r="U42" s="121">
        <v>46.567539897000017</v>
      </c>
      <c r="V42" s="121">
        <v>35.19884006700002</v>
      </c>
      <c r="W42" s="121">
        <v>50.393416776000009</v>
      </c>
      <c r="X42" s="121">
        <v>61.406528280000003</v>
      </c>
      <c r="Y42" s="121">
        <v>61.525351274000002</v>
      </c>
      <c r="Z42" s="121">
        <v>98.838153590999951</v>
      </c>
      <c r="AA42" s="121">
        <v>74.552129113999968</v>
      </c>
      <c r="AB42" s="122">
        <v>75.785409625146883</v>
      </c>
      <c r="AC42" s="122">
        <v>79.789319975778767</v>
      </c>
      <c r="AD42" s="122">
        <v>84.605636284269224</v>
      </c>
      <c r="AE42" s="122">
        <v>93.315539382776421</v>
      </c>
    </row>
    <row r="43" spans="3:31" ht="14.1" customHeight="1">
      <c r="C43" s="123" t="s">
        <v>44</v>
      </c>
      <c r="D43" s="124">
        <v>58.032294243000003</v>
      </c>
      <c r="E43" s="124">
        <v>60.147158103000002</v>
      </c>
      <c r="F43" s="124">
        <v>72.776746689999996</v>
      </c>
      <c r="G43" s="124">
        <v>95.121672368999995</v>
      </c>
      <c r="H43" s="124">
        <v>118.59783540699999</v>
      </c>
      <c r="I43" s="124">
        <v>137.58115120900001</v>
      </c>
      <c r="J43" s="124">
        <v>159.816383833</v>
      </c>
      <c r="K43" s="124">
        <v>195.764624177</v>
      </c>
      <c r="L43" s="124">
        <v>151.79167418600002</v>
      </c>
      <c r="M43" s="124">
        <v>200.43413482599999</v>
      </c>
      <c r="N43" s="124">
        <v>253.66630950700002</v>
      </c>
      <c r="O43" s="124">
        <v>239.95253815799998</v>
      </c>
      <c r="P43" s="124">
        <v>232.54425560600001</v>
      </c>
      <c r="Q43" s="124">
        <v>220.92323683800001</v>
      </c>
      <c r="R43" s="124">
        <v>186.78235506299998</v>
      </c>
      <c r="S43" s="124">
        <v>179.52612921399998</v>
      </c>
      <c r="T43" s="124">
        <v>214.98810835299997</v>
      </c>
      <c r="U43" s="124">
        <v>231.88952339899998</v>
      </c>
      <c r="V43" s="124">
        <v>221.12680764700002</v>
      </c>
      <c r="W43" s="124">
        <v>209.180241655</v>
      </c>
      <c r="X43" s="124">
        <v>280.81457746000001</v>
      </c>
      <c r="Y43" s="124">
        <v>334.13603821999999</v>
      </c>
      <c r="Z43" s="124">
        <v>339.67277781899998</v>
      </c>
      <c r="AA43" s="124">
        <v>337.03627542200002</v>
      </c>
      <c r="AB43" s="125">
        <v>338.98869240692784</v>
      </c>
      <c r="AC43" s="125">
        <v>344.72972928434649</v>
      </c>
      <c r="AD43" s="125">
        <v>352.34335672550912</v>
      </c>
      <c r="AE43" s="125">
        <v>362.15830372029347</v>
      </c>
    </row>
    <row r="44" spans="3:31" ht="14.1" customHeight="1">
      <c r="C44" s="101" t="s">
        <v>43</v>
      </c>
      <c r="D44" s="124">
        <v>56.569020182000003</v>
      </c>
      <c r="E44" s="124">
        <v>48.274763553</v>
      </c>
      <c r="F44" s="124">
        <v>49.307163152000001</v>
      </c>
      <c r="G44" s="124">
        <v>63.813636668000001</v>
      </c>
      <c r="H44" s="124">
        <v>74.692215554000001</v>
      </c>
      <c r="I44" s="124">
        <v>92.531096869999999</v>
      </c>
      <c r="J44" s="124">
        <v>122.04194912</v>
      </c>
      <c r="K44" s="124">
        <v>174.707087626</v>
      </c>
      <c r="L44" s="124">
        <v>129.39761152299999</v>
      </c>
      <c r="M44" s="124">
        <v>183.336964846</v>
      </c>
      <c r="N44" s="124">
        <v>227.96975670099999</v>
      </c>
      <c r="O44" s="124">
        <v>225.16642606900001</v>
      </c>
      <c r="P44" s="124">
        <v>241.50088645899999</v>
      </c>
      <c r="Q44" s="124">
        <v>230.82301879599999</v>
      </c>
      <c r="R44" s="124">
        <v>173.10425907699999</v>
      </c>
      <c r="S44" s="124">
        <v>139.32135765300001</v>
      </c>
      <c r="T44" s="124">
        <v>158.95144400300001</v>
      </c>
      <c r="U44" s="124">
        <v>185.32198350199997</v>
      </c>
      <c r="V44" s="124">
        <v>185.92796758</v>
      </c>
      <c r="W44" s="124">
        <v>158.78682487899999</v>
      </c>
      <c r="X44" s="124">
        <v>219.40804918000001</v>
      </c>
      <c r="Y44" s="124">
        <v>272.61068694599999</v>
      </c>
      <c r="Z44" s="124">
        <v>240.83462422800002</v>
      </c>
      <c r="AA44" s="124">
        <v>262.48414630800005</v>
      </c>
      <c r="AB44" s="125">
        <v>263.20328278178096</v>
      </c>
      <c r="AC44" s="125">
        <v>264.94040930856772</v>
      </c>
      <c r="AD44" s="125">
        <v>267.7377204412399</v>
      </c>
      <c r="AE44" s="125">
        <v>268.84276433751705</v>
      </c>
    </row>
    <row r="45" spans="3:31" ht="14.1" customHeight="1">
      <c r="C45" s="101" t="s">
        <v>41</v>
      </c>
      <c r="D45" s="126">
        <v>-4.4481277675291392E-2</v>
      </c>
      <c r="E45" s="126">
        <v>-1.8514120730035864E-2</v>
      </c>
      <c r="F45" s="126">
        <v>3.9201255099448632E-3</v>
      </c>
      <c r="G45" s="126">
        <v>1.338529501336088E-2</v>
      </c>
      <c r="H45" s="126">
        <v>1.3092985284308535E-2</v>
      </c>
      <c r="I45" s="126">
        <v>9.731458991268125E-3</v>
      </c>
      <c r="J45" s="126">
        <v>-1.9714176043610083E-3</v>
      </c>
      <c r="K45" s="126">
        <v>-2.102695608405112E-2</v>
      </c>
      <c r="L45" s="126">
        <v>-1.7534374467448169E-2</v>
      </c>
      <c r="M45" s="126">
        <v>-3.9243235135655564E-2</v>
      </c>
      <c r="N45" s="126">
        <v>-3.1966640422219403E-2</v>
      </c>
      <c r="O45" s="126">
        <v>-3.7619779974488017E-2</v>
      </c>
      <c r="P45" s="126">
        <v>-3.5805390127711431E-2</v>
      </c>
      <c r="Q45" s="126">
        <v>-4.5010253738871998E-2</v>
      </c>
      <c r="R45" s="126">
        <v>-3.5302312547721031E-2</v>
      </c>
      <c r="S45" s="126">
        <v>-1.6959501109434078E-2</v>
      </c>
      <c r="T45" s="126">
        <v>-1.2280725492444933E-2</v>
      </c>
      <c r="U45" s="126">
        <v>-2.859491257148605E-2</v>
      </c>
      <c r="V45" s="126">
        <v>-3.6320845089659874E-2</v>
      </c>
      <c r="W45" s="126">
        <v>-1.9116908100460923E-2</v>
      </c>
      <c r="X45" s="126">
        <v>-2.8104657499014831E-2</v>
      </c>
      <c r="Y45" s="126">
        <v>-2.0949431694720976E-2</v>
      </c>
      <c r="Z45" s="126">
        <v>-1.1189596437596037E-2</v>
      </c>
      <c r="AA45" s="126">
        <v>-2.5537168694305116E-2</v>
      </c>
      <c r="AB45" s="117">
        <v>-2.1454670865526645E-2</v>
      </c>
      <c r="AC45" s="117">
        <v>-1.9436289268412441E-2</v>
      </c>
      <c r="AD45" s="117">
        <v>-1.6703721093388853E-2</v>
      </c>
      <c r="AE45" s="117">
        <v>-1.5838593932757324E-2</v>
      </c>
    </row>
    <row r="46" spans="3:31" ht="14.1" customHeight="1" thickBot="1">
      <c r="C46" s="127" t="s">
        <v>42</v>
      </c>
      <c r="D46" s="128">
        <v>4.1496224988979688E-2</v>
      </c>
      <c r="E46" s="128">
        <v>3.2550656375913693E-2</v>
      </c>
      <c r="F46" s="128">
        <v>1.81315578384426E-2</v>
      </c>
      <c r="G46" s="128">
        <v>2.7144659607659549E-2</v>
      </c>
      <c r="H46" s="128">
        <v>1.7344039109111233E-2</v>
      </c>
      <c r="I46" s="128">
        <v>1.7529007700273189E-2</v>
      </c>
      <c r="J46" s="128">
        <v>3.1910893917023231E-2</v>
      </c>
      <c r="K46" s="128">
        <v>2.9942927853072218E-2</v>
      </c>
      <c r="L46" s="128">
        <v>1.8884212156662545E-2</v>
      </c>
      <c r="M46" s="128">
        <v>3.7321422385995937E-2</v>
      </c>
      <c r="N46" s="128">
        <v>3.9207731746105527E-2</v>
      </c>
      <c r="O46" s="128">
        <v>3.7582923653028566E-2</v>
      </c>
      <c r="P46" s="128">
        <v>3.0469995537709637E-2</v>
      </c>
      <c r="Q46" s="128">
        <v>3.5732216093521806E-2</v>
      </c>
      <c r="R46" s="128">
        <v>3.5964279174056778E-2</v>
      </c>
      <c r="S46" s="128">
        <v>4.1318626886891925E-2</v>
      </c>
      <c r="T46" s="128">
        <v>3.3386461478526669E-2</v>
      </c>
      <c r="U46" s="128">
        <v>4.0797650789927975E-2</v>
      </c>
      <c r="V46" s="128">
        <v>3.6942450328840803E-2</v>
      </c>
      <c r="W46" s="128">
        <v>3.0287338194280145E-2</v>
      </c>
      <c r="X46" s="128">
        <v>2.7781424956094421E-2</v>
      </c>
      <c r="Y46" s="128">
        <v>4.7412603335001378E-2</v>
      </c>
      <c r="Z46" s="128">
        <v>2.8281452786887321E-2</v>
      </c>
      <c r="AA46" s="128">
        <v>3.1889891057550517E-2</v>
      </c>
      <c r="AB46" s="129">
        <v>3.8966816742943708E-2</v>
      </c>
      <c r="AC46" s="129">
        <v>3.9554023205332842E-2</v>
      </c>
      <c r="AD46" s="129">
        <v>3.8190351119057796E-2</v>
      </c>
      <c r="AE46" s="129">
        <v>3.7472429129096714E-2</v>
      </c>
    </row>
    <row r="47" spans="3:31" ht="27" customHeight="1" thickTop="1"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"/>
      <c r="AD47" s="1"/>
    </row>
  </sheetData>
  <mergeCells count="3">
    <mergeCell ref="V1:W1"/>
    <mergeCell ref="X1:Y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70" zoomScaleNormal="70" zoomScaleSheetLayoutView="55" workbookViewId="0">
      <pane xSplit="2" ySplit="2" topLeftCell="C75" activePane="bottomRight" state="frozen"/>
      <selection activeCell="R33" sqref="R33"/>
      <selection pane="topRight" activeCell="R33" sqref="R33"/>
      <selection pane="bottomLeft" activeCell="R33" sqref="R33"/>
      <selection pane="bottomRight" activeCell="S81" sqref="S81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8"/>
      <c r="B1" s="25"/>
      <c r="C1" s="162" t="s">
        <v>67</v>
      </c>
      <c r="D1" s="162"/>
      <c r="E1" s="162"/>
      <c r="F1" s="162"/>
      <c r="G1" s="26" t="s">
        <v>68</v>
      </c>
      <c r="H1" s="163" t="s">
        <v>5</v>
      </c>
      <c r="I1" s="164"/>
      <c r="J1" s="162" t="s">
        <v>54</v>
      </c>
      <c r="K1" s="162"/>
      <c r="L1" s="162" t="s">
        <v>55</v>
      </c>
      <c r="M1" s="162"/>
      <c r="N1" s="162" t="s">
        <v>56</v>
      </c>
      <c r="O1" s="162"/>
      <c r="P1" s="162" t="s">
        <v>2</v>
      </c>
      <c r="Q1" s="162"/>
      <c r="R1" s="162"/>
      <c r="S1" s="162" t="s">
        <v>3</v>
      </c>
      <c r="T1" s="162"/>
      <c r="U1" s="162"/>
      <c r="V1" s="162" t="s">
        <v>6</v>
      </c>
      <c r="W1" s="162"/>
      <c r="X1" s="162"/>
      <c r="Y1" s="162" t="s">
        <v>10</v>
      </c>
      <c r="Z1" s="162"/>
      <c r="AA1" s="162"/>
      <c r="AB1" s="161" t="s">
        <v>26</v>
      </c>
      <c r="AC1" s="161"/>
      <c r="AD1" s="161" t="s">
        <v>28</v>
      </c>
      <c r="AE1" s="161"/>
      <c r="AF1" s="27" t="s">
        <v>29</v>
      </c>
      <c r="AG1" s="28" t="s">
        <v>30</v>
      </c>
    </row>
    <row r="2" spans="1:33" s="18" customFormat="1" ht="15.75" thickBot="1">
      <c r="A2" s="139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5">
        <v>37681</v>
      </c>
      <c r="B3" s="141" t="s">
        <v>70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-3.212829605529266E-3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69</v>
      </c>
    </row>
    <row r="4" spans="1:33" s="19" customFormat="1" ht="15.75" customHeight="1">
      <c r="A4" s="135">
        <f>EDATE(A3,3)</f>
        <v>37773</v>
      </c>
      <c r="B4" s="141" t="s">
        <v>71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-8.3642845898905804E-3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69</v>
      </c>
    </row>
    <row r="5" spans="1:33" s="19" customFormat="1" ht="15.75" customHeight="1">
      <c r="A5" s="135">
        <f t="shared" ref="A5:A68" si="0">EDATE(A4,3)</f>
        <v>37865</v>
      </c>
      <c r="B5" s="141" t="s">
        <v>72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8.3996550555387461E-3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69</v>
      </c>
    </row>
    <row r="6" spans="1:33" s="20" customFormat="1" ht="15.75" customHeight="1">
      <c r="A6" s="136">
        <f t="shared" si="0"/>
        <v>37956</v>
      </c>
      <c r="B6" s="142" t="s">
        <v>73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1.0352333316882234E-2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3">
        <v>3.6418442499999997</v>
      </c>
      <c r="M6" s="143">
        <v>3.4949676359033823</v>
      </c>
      <c r="N6" s="143">
        <v>5.1636406999999993</v>
      </c>
      <c r="O6" s="143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69</v>
      </c>
    </row>
    <row r="7" spans="1:33" s="19" customFormat="1" ht="15.75" customHeight="1">
      <c r="A7" s="135">
        <f t="shared" si="0"/>
        <v>38047</v>
      </c>
      <c r="B7" s="141" t="s">
        <v>74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1.4885965503301346E-2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69</v>
      </c>
    </row>
    <row r="8" spans="1:33" s="19" customFormat="1" ht="15.75" customHeight="1">
      <c r="A8" s="135">
        <f t="shared" si="0"/>
        <v>38139</v>
      </c>
      <c r="B8" s="141" t="s">
        <v>75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2.6909591837581459E-2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69</v>
      </c>
    </row>
    <row r="9" spans="1:33" s="19" customFormat="1" ht="15.75" customHeight="1">
      <c r="A9" s="135">
        <f t="shared" si="0"/>
        <v>38231</v>
      </c>
      <c r="B9" s="141" t="s">
        <v>76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1.2443210377369063E-2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69</v>
      </c>
    </row>
    <row r="10" spans="1:33" s="20" customFormat="1" ht="15.75" customHeight="1">
      <c r="A10" s="136">
        <f t="shared" si="0"/>
        <v>38322</v>
      </c>
      <c r="B10" s="142" t="s">
        <v>77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8.1405743658509166E-3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3">
        <v>3.5999424000000002</v>
      </c>
      <c r="M10" s="143">
        <v>3.6798404878648814</v>
      </c>
      <c r="N10" s="143">
        <v>5.0947392000000011</v>
      </c>
      <c r="O10" s="143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69</v>
      </c>
    </row>
    <row r="11" spans="1:33" s="19" customFormat="1" ht="15.75" customHeight="1">
      <c r="A11" s="135">
        <f t="shared" si="0"/>
        <v>38412</v>
      </c>
      <c r="B11" s="141" t="s">
        <v>78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8.50395745566912E-3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69</v>
      </c>
    </row>
    <row r="12" spans="1:33" s="19" customFormat="1" ht="15.75" customHeight="1">
      <c r="A12" s="135">
        <f t="shared" si="0"/>
        <v>38504</v>
      </c>
      <c r="B12" s="141" t="s">
        <v>79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1.0873763542157189E-2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69</v>
      </c>
    </row>
    <row r="13" spans="1:33" s="19" customFormat="1" ht="15.75" customHeight="1">
      <c r="A13" s="135">
        <f t="shared" si="0"/>
        <v>38596</v>
      </c>
      <c r="B13" s="141" t="s">
        <v>80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-5.943380620991201E-3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69</v>
      </c>
    </row>
    <row r="14" spans="1:33" s="20" customFormat="1" ht="15.75" customHeight="1">
      <c r="A14" s="136">
        <f t="shared" si="0"/>
        <v>38687</v>
      </c>
      <c r="B14" s="142" t="s">
        <v>81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1.3893771709018399E-2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3">
        <v>2.7673339500000003</v>
      </c>
      <c r="M14" s="143">
        <v>2.6735309242328045</v>
      </c>
      <c r="N14" s="143">
        <v>4.0240665</v>
      </c>
      <c r="O14" s="143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69</v>
      </c>
    </row>
    <row r="15" spans="1:33" s="19" customFormat="1" ht="15.75" customHeight="1">
      <c r="A15" s="135">
        <f t="shared" si="0"/>
        <v>38777</v>
      </c>
      <c r="B15" s="141" t="s">
        <v>82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1.4038567340277419E-2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69</v>
      </c>
    </row>
    <row r="16" spans="1:33" s="19" customFormat="1" ht="15.75" customHeight="1">
      <c r="A16" s="135">
        <f t="shared" si="0"/>
        <v>38869</v>
      </c>
      <c r="B16" s="141" t="s">
        <v>83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4.3404222337217746E-3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69</v>
      </c>
    </row>
    <row r="17" spans="1:33" s="19" customFormat="1" ht="15.75" customHeight="1">
      <c r="A17" s="135">
        <f t="shared" si="0"/>
        <v>38961</v>
      </c>
      <c r="B17" s="141" t="s">
        <v>84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1.6729047834136423E-2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69</v>
      </c>
    </row>
    <row r="18" spans="1:33" s="20" customFormat="1" ht="15.75" customHeight="1">
      <c r="A18" s="136">
        <f t="shared" si="0"/>
        <v>39052</v>
      </c>
      <c r="B18" s="142" t="s">
        <v>85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1.2420525306885644E-2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3">
        <v>2.8194070800000004</v>
      </c>
      <c r="M18" s="143">
        <v>2.811115985060606</v>
      </c>
      <c r="N18" s="143">
        <v>4.1847803200000007</v>
      </c>
      <c r="O18" s="143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69</v>
      </c>
    </row>
    <row r="19" spans="1:33" s="19" customFormat="1" ht="15.75" customHeight="1">
      <c r="A19" s="135">
        <f t="shared" si="0"/>
        <v>39142</v>
      </c>
      <c r="B19" s="141" t="s">
        <v>86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1.720524948273261E-2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69</v>
      </c>
    </row>
    <row r="20" spans="1:33" s="19" customFormat="1" ht="15.75" customHeight="1">
      <c r="A20" s="135">
        <f t="shared" si="0"/>
        <v>39234</v>
      </c>
      <c r="B20" s="141" t="s">
        <v>87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1.7644045225059468E-2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69</v>
      </c>
    </row>
    <row r="21" spans="1:33" s="19" customFormat="1" ht="15.75" customHeight="1">
      <c r="A21" s="135">
        <f t="shared" si="0"/>
        <v>39326</v>
      </c>
      <c r="B21" s="141" t="s">
        <v>88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1.0331304705323285E-2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69</v>
      </c>
    </row>
    <row r="22" spans="1:33" s="20" customFormat="1" ht="15.75" customHeight="1">
      <c r="A22" s="136">
        <f t="shared" si="0"/>
        <v>39417</v>
      </c>
      <c r="B22" s="142" t="s">
        <v>89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1.4519734821571095E-2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3">
        <v>2.5968420000000001</v>
      </c>
      <c r="M22" s="143">
        <v>2.6010942706046181</v>
      </c>
      <c r="N22" s="143">
        <v>3.5332999999999997</v>
      </c>
      <c r="O22" s="143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69</v>
      </c>
    </row>
    <row r="23" spans="1:33" s="19" customFormat="1" ht="15.75" customHeight="1">
      <c r="A23" s="135">
        <f t="shared" si="0"/>
        <v>39508</v>
      </c>
      <c r="B23" s="141" t="s">
        <v>90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1.3378121036250246E-2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69</v>
      </c>
    </row>
    <row r="24" spans="1:33" s="19" customFormat="1" ht="15.75" customHeight="1">
      <c r="A24" s="135">
        <f t="shared" si="0"/>
        <v>39600</v>
      </c>
      <c r="B24" s="141" t="s">
        <v>91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2.0412711238167791E-2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69</v>
      </c>
    </row>
    <row r="25" spans="1:33" s="19" customFormat="1" ht="15.75" customHeight="1">
      <c r="A25" s="135">
        <f t="shared" si="0"/>
        <v>39692</v>
      </c>
      <c r="B25" s="141" t="s">
        <v>92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1.5029570101371625E-2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69</v>
      </c>
    </row>
    <row r="26" spans="1:33" s="20" customFormat="1" ht="15.75" customHeight="1">
      <c r="A26" s="136">
        <f t="shared" si="0"/>
        <v>39783</v>
      </c>
      <c r="B26" s="142" t="s">
        <v>93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-3.7306315706800208E-2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3">
        <v>3.2335879499999995</v>
      </c>
      <c r="M26" s="143">
        <v>2.9995443417795342</v>
      </c>
      <c r="N26" s="143">
        <v>3.3775498499999999</v>
      </c>
      <c r="O26" s="143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69</v>
      </c>
    </row>
    <row r="27" spans="1:33" s="19" customFormat="1" ht="15.75" customHeight="1">
      <c r="A27" s="135">
        <f t="shared" si="0"/>
        <v>39873</v>
      </c>
      <c r="B27" s="141" t="s">
        <v>94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-1.331382649794266E-2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69</v>
      </c>
    </row>
    <row r="28" spans="1:33" s="19" customFormat="1" ht="15.75" customHeight="1">
      <c r="A28" s="135">
        <f t="shared" si="0"/>
        <v>39965</v>
      </c>
      <c r="B28" s="141" t="s">
        <v>95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1.7623508387216713E-2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69</v>
      </c>
    </row>
    <row r="29" spans="1:33" s="19" customFormat="1" ht="15.75" customHeight="1">
      <c r="A29" s="135">
        <f t="shared" si="0"/>
        <v>40057</v>
      </c>
      <c r="B29" s="141" t="s">
        <v>96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2.3550128432900275E-2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69</v>
      </c>
    </row>
    <row r="30" spans="1:33" s="20" customFormat="1" ht="15.75" customHeight="1">
      <c r="A30" s="136">
        <f t="shared" si="0"/>
        <v>40148</v>
      </c>
      <c r="B30" s="142" t="s">
        <v>97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2.5087571019078991E-2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3">
        <v>2.4982984499999996</v>
      </c>
      <c r="M30" s="143">
        <v>2.5545239493506493</v>
      </c>
      <c r="N30" s="143">
        <v>2.8208565000000001</v>
      </c>
      <c r="O30" s="143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69</v>
      </c>
    </row>
    <row r="31" spans="1:33" s="19" customFormat="1" ht="15.75" customHeight="1">
      <c r="A31" s="135">
        <f t="shared" si="0"/>
        <v>40238</v>
      </c>
      <c r="B31" s="141" t="s">
        <v>98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2.1514605867075653E-2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69</v>
      </c>
    </row>
    <row r="32" spans="1:33" s="19" customFormat="1" ht="15.75" customHeight="1">
      <c r="A32" s="135">
        <f t="shared" si="0"/>
        <v>40330</v>
      </c>
      <c r="B32" s="141" t="s">
        <v>99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1.2524383049910215E-2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69</v>
      </c>
    </row>
    <row r="33" spans="1:33" s="19" customFormat="1" ht="15.75" customHeight="1">
      <c r="A33" s="135">
        <f t="shared" si="0"/>
        <v>40422</v>
      </c>
      <c r="B33" s="141" t="s">
        <v>100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8.8310165232372562E-3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69</v>
      </c>
    </row>
    <row r="34" spans="1:33" s="20" customFormat="1" ht="15.75" customHeight="1">
      <c r="A34" s="136">
        <f t="shared" si="0"/>
        <v>40513</v>
      </c>
      <c r="B34" s="142" t="s">
        <v>101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1.374238041603193E-2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3">
        <v>2.2234839200000001</v>
      </c>
      <c r="M34" s="143">
        <v>2.2797023637391298</v>
      </c>
      <c r="N34" s="143">
        <v>2.5936215599999999</v>
      </c>
      <c r="O34" s="143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69</v>
      </c>
    </row>
    <row r="35" spans="1:33" s="19" customFormat="1" ht="15.75" customHeight="1">
      <c r="A35" s="135">
        <f t="shared" si="0"/>
        <v>40603</v>
      </c>
      <c r="B35" s="141" t="s">
        <v>102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1.4579176840653352E-2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69</v>
      </c>
    </row>
    <row r="36" spans="1:33" s="19" customFormat="1" ht="15.75" customHeight="1">
      <c r="A36" s="135">
        <f t="shared" si="0"/>
        <v>40695</v>
      </c>
      <c r="B36" s="141" t="s">
        <v>103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8.9099527215861229E-3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69</v>
      </c>
    </row>
    <row r="37" spans="1:33" s="19" customFormat="1" ht="15.75" customHeight="1">
      <c r="A37" s="135">
        <f t="shared" si="0"/>
        <v>40787</v>
      </c>
      <c r="B37" s="141" t="s">
        <v>104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-1.6792268104126595E-3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69</v>
      </c>
    </row>
    <row r="38" spans="1:33" s="20" customFormat="1" ht="15.75" customHeight="1">
      <c r="A38" s="136">
        <f t="shared" si="0"/>
        <v>40878</v>
      </c>
      <c r="B38" s="142" t="s">
        <v>105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9.4981117558774475E-3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3">
        <v>2.4195594800000002</v>
      </c>
      <c r="M38" s="143">
        <v>2.4181245395707069</v>
      </c>
      <c r="N38" s="143">
        <v>2.9015672399999999</v>
      </c>
      <c r="O38" s="143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69</v>
      </c>
    </row>
    <row r="39" spans="1:33" s="19" customFormat="1" ht="15.75" customHeight="1">
      <c r="A39" s="135">
        <f t="shared" si="0"/>
        <v>40969</v>
      </c>
      <c r="B39" s="141" t="s">
        <v>106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-1.4040662100946788E-2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69</v>
      </c>
    </row>
    <row r="40" spans="1:33" s="19" customFormat="1" ht="15.75" customHeight="1">
      <c r="A40" s="135">
        <f t="shared" si="0"/>
        <v>41061</v>
      </c>
      <c r="B40" s="141" t="s">
        <v>107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1.7166273513578911E-2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69</v>
      </c>
    </row>
    <row r="41" spans="1:33" s="19" customFormat="1" ht="15.75" customHeight="1">
      <c r="A41" s="135">
        <f t="shared" si="0"/>
        <v>41153</v>
      </c>
      <c r="B41" s="141" t="s">
        <v>108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1.7446828500768063E-2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69</v>
      </c>
    </row>
    <row r="42" spans="1:33" s="20" customFormat="1" ht="15.75" customHeight="1">
      <c r="A42" s="136">
        <f t="shared" si="0"/>
        <v>41244</v>
      </c>
      <c r="B42" s="142" t="s">
        <v>109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6.6509996078356615E-4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3">
        <v>2.7066758800000001</v>
      </c>
      <c r="M42" s="143">
        <v>2.6871082075151516</v>
      </c>
      <c r="N42" s="143">
        <v>3.3348757999999998</v>
      </c>
      <c r="O42" s="143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69</v>
      </c>
    </row>
    <row r="43" spans="1:33" s="19" customFormat="1" ht="15.75" customHeight="1">
      <c r="A43" s="135">
        <f t="shared" si="0"/>
        <v>41334</v>
      </c>
      <c r="B43" s="141" t="s">
        <v>110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4.8354154024246032E-3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69</v>
      </c>
    </row>
    <row r="44" spans="1:33" s="19" customFormat="1" ht="15.75" customHeight="1">
      <c r="A44" s="135">
        <f t="shared" si="0"/>
        <v>41426</v>
      </c>
      <c r="B44" s="141" t="s">
        <v>111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1.4365527848140935E-2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69</v>
      </c>
    </row>
    <row r="45" spans="1:33" s="19" customFormat="1" ht="15.75" customHeight="1">
      <c r="A45" s="135">
        <f t="shared" si="0"/>
        <v>41518</v>
      </c>
      <c r="B45" s="141" t="s">
        <v>112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4.1669698874540195E-3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69</v>
      </c>
    </row>
    <row r="46" spans="1:33" s="20" customFormat="1" ht="15.75" customHeight="1">
      <c r="A46" s="136">
        <f t="shared" si="0"/>
        <v>41609</v>
      </c>
      <c r="B46" s="142" t="s">
        <v>113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1.9007946131788245E-3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3">
        <v>3.2462340300000001</v>
      </c>
      <c r="M46" s="143">
        <v>3.1157238422222227</v>
      </c>
      <c r="N46" s="143">
        <v>3.9109289700000001</v>
      </c>
      <c r="O46" s="143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69</v>
      </c>
    </row>
    <row r="47" spans="1:33" s="19" customFormat="1" ht="15.75" customHeight="1">
      <c r="A47" s="135">
        <f t="shared" si="0"/>
        <v>41699</v>
      </c>
      <c r="B47" s="141" t="s">
        <v>114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7.4008005668213528E-3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69</v>
      </c>
    </row>
    <row r="48" spans="1:33" s="19" customFormat="1" ht="15.75" customHeight="1">
      <c r="A48" s="135">
        <f t="shared" si="0"/>
        <v>41791</v>
      </c>
      <c r="B48" s="141" t="s">
        <v>115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-1.308212014134269E-2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69</v>
      </c>
    </row>
    <row r="49" spans="1:33" s="19" customFormat="1" ht="15.75" customHeight="1">
      <c r="A49" s="135">
        <f t="shared" si="0"/>
        <v>41883</v>
      </c>
      <c r="B49" s="141" t="s">
        <v>116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-9.996499792910285E-4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69</v>
      </c>
    </row>
    <row r="50" spans="1:33" s="20" customFormat="1" ht="15.75" customHeight="1">
      <c r="A50" s="136">
        <f t="shared" si="0"/>
        <v>41974</v>
      </c>
      <c r="B50" s="142" t="s">
        <v>117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4.3713221084649145E-3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3">
        <v>3.2151644799999999</v>
      </c>
      <c r="M50" s="143">
        <v>3.1503039444444449</v>
      </c>
      <c r="N50" s="143">
        <v>4.1397435200000006</v>
      </c>
      <c r="O50" s="143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69</v>
      </c>
    </row>
    <row r="51" spans="1:33" s="19" customFormat="1" ht="15.75" customHeight="1">
      <c r="A51" s="135">
        <f t="shared" si="0"/>
        <v>42064</v>
      </c>
      <c r="B51" s="141" t="s">
        <v>118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-8.1267995402768411E-3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69</v>
      </c>
    </row>
    <row r="52" spans="1:33" s="19" customFormat="1" ht="15.75" customHeight="1">
      <c r="A52" s="135">
        <f t="shared" si="0"/>
        <v>42156</v>
      </c>
      <c r="B52" s="141" t="s">
        <v>119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-2.2682335063073711E-2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69</v>
      </c>
    </row>
    <row r="53" spans="1:33" s="19" customFormat="1" ht="15.75" customHeight="1">
      <c r="A53" s="135">
        <f t="shared" si="0"/>
        <v>42248</v>
      </c>
      <c r="B53" s="141" t="s">
        <v>120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-1.5658627087198562E-2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69</v>
      </c>
    </row>
    <row r="54" spans="1:33" s="20" customFormat="1" ht="15.75" customHeight="1">
      <c r="A54" s="136">
        <f t="shared" si="0"/>
        <v>42339</v>
      </c>
      <c r="B54" s="142" t="s">
        <v>121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-9.6986472514215549E-3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3">
        <v>4.2989623600000009</v>
      </c>
      <c r="M54" s="143">
        <v>4.1533339433333332</v>
      </c>
      <c r="N54" s="143">
        <v>5.8361718800000002</v>
      </c>
      <c r="O54" s="143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69</v>
      </c>
    </row>
    <row r="55" spans="1:33" s="19" customFormat="1" ht="15.75" customHeight="1">
      <c r="A55" s="135">
        <f t="shared" si="0"/>
        <v>42430</v>
      </c>
      <c r="B55" s="141" t="s">
        <v>122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-1.3603777517967819E-2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69</v>
      </c>
    </row>
    <row r="56" spans="1:33" s="19" customFormat="1" ht="15.75" customHeight="1">
      <c r="A56" s="135">
        <f t="shared" si="0"/>
        <v>42522</v>
      </c>
      <c r="B56" s="141" t="s">
        <v>123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2.9542920847269727E-3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69</v>
      </c>
    </row>
    <row r="57" spans="1:33" s="19" customFormat="1" ht="15.75" customHeight="1">
      <c r="A57" s="135">
        <f t="shared" si="0"/>
        <v>42614</v>
      </c>
      <c r="B57" s="141" t="s">
        <v>124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-5.0428646549360856E-3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69</v>
      </c>
    </row>
    <row r="58" spans="1:33" s="20" customFormat="1" ht="15.75" customHeight="1">
      <c r="A58" s="136">
        <f t="shared" si="0"/>
        <v>42705</v>
      </c>
      <c r="B58" s="142" t="s">
        <v>125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-9.0356305851180263E-4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3">
        <v>3.4234938400000003</v>
      </c>
      <c r="M58" s="143">
        <v>3.5217733099999999</v>
      </c>
      <c r="N58" s="143">
        <v>4.0169167999999997</v>
      </c>
      <c r="O58" s="143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4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69</v>
      </c>
    </row>
    <row r="59" spans="1:33" s="19" customFormat="1" ht="15.75" customHeight="1">
      <c r="A59" s="135">
        <f t="shared" si="0"/>
        <v>42795</v>
      </c>
      <c r="B59" s="141" t="s">
        <v>126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9.5893794305108582E-3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69</v>
      </c>
    </row>
    <row r="60" spans="1:33" s="19" customFormat="1" ht="15.75" customHeight="1">
      <c r="A60" s="135">
        <f t="shared" si="0"/>
        <v>42887</v>
      </c>
      <c r="B60" s="141" t="s">
        <v>127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7.9641343149701171E-3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69</v>
      </c>
    </row>
    <row r="61" spans="1:33" s="19" customFormat="1" ht="15.75" customHeight="1">
      <c r="A61" s="135">
        <f t="shared" si="0"/>
        <v>42979</v>
      </c>
      <c r="B61" s="141" t="s">
        <v>128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3.294031560155064E-3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69</v>
      </c>
    </row>
    <row r="62" spans="1:33" s="20" customFormat="1" ht="15.75" customHeight="1">
      <c r="A62" s="136">
        <f t="shared" si="0"/>
        <v>43070</v>
      </c>
      <c r="B62" s="142" t="s">
        <v>129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5.8942643001349548E-3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3">
        <v>3.9766562499999996</v>
      </c>
      <c r="M62" s="143">
        <v>3.8494608388888891</v>
      </c>
      <c r="N62" s="143">
        <v>4.4761812499999998</v>
      </c>
      <c r="O62" s="143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4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69</v>
      </c>
    </row>
    <row r="63" spans="1:33" s="19" customFormat="1" ht="15.75" customHeight="1">
      <c r="A63" s="135">
        <f t="shared" si="0"/>
        <v>43160</v>
      </c>
      <c r="B63" s="141" t="s">
        <v>130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4.6177867646179926E-3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69</v>
      </c>
    </row>
    <row r="64" spans="1:33" s="19" customFormat="1" ht="15.75" customHeight="1">
      <c r="A64" s="135">
        <f t="shared" si="0"/>
        <v>43252</v>
      </c>
      <c r="B64" s="141" t="s">
        <v>131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-2.3879011420835372E-4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5">
        <f t="shared" si="0"/>
        <v>43344</v>
      </c>
      <c r="B65" s="141" t="s">
        <v>132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9.0672572127670215E-3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6">
        <f t="shared" si="0"/>
        <v>43435</v>
      </c>
      <c r="B66" s="142" t="s">
        <v>133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-2.0765931122983528E-3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5">
        <v>4.4450678799999999</v>
      </c>
      <c r="M66" s="145">
        <v>4.335003324444445</v>
      </c>
      <c r="N66" s="145">
        <v>4.9439605599999998</v>
      </c>
      <c r="O66" s="145">
        <v>4.8655631811111117</v>
      </c>
      <c r="P66" s="65">
        <v>5100.6099999999997</v>
      </c>
      <c r="Q66" s="144">
        <v>3.8930647158041953E-3</v>
      </c>
      <c r="R66" s="66">
        <v>3.7455811701915476E-2</v>
      </c>
      <c r="S66" s="65">
        <v>707.44100000000003</v>
      </c>
      <c r="T66" s="144">
        <v>-6.9233393180258007E-3</v>
      </c>
      <c r="U66" s="66">
        <v>7.5368734029632511E-2</v>
      </c>
      <c r="V66" s="65">
        <v>775.63300000000004</v>
      </c>
      <c r="W66" s="144">
        <v>-1.3818164248996401E-2</v>
      </c>
      <c r="X66" s="53">
        <v>9.429498149681792E-2</v>
      </c>
      <c r="Y66" s="65">
        <v>252.767</v>
      </c>
      <c r="Z66" s="144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5">
        <f t="shared" si="0"/>
        <v>43525</v>
      </c>
      <c r="B67" s="141" t="s">
        <v>134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2.8699818940343125E-3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5">
        <f t="shared" si="0"/>
        <v>43617</v>
      </c>
      <c r="B68" s="141" t="s">
        <v>135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5.9494354022961993E-3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5">
        <f t="shared" ref="A69:A106" si="1">EDATE(A68,3)</f>
        <v>43709</v>
      </c>
      <c r="B69" s="141" t="s">
        <v>136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-3.6527977616507279E-4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6">
        <f t="shared" si="1"/>
        <v>43800</v>
      </c>
      <c r="B70" s="142" t="s">
        <v>137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8.2115338030721574E-3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5">
        <v>4.5199602999999993</v>
      </c>
      <c r="M70" s="145">
        <v>4.5827069633333331</v>
      </c>
      <c r="N70" s="145">
        <v>5.3426873999999991</v>
      </c>
      <c r="O70" s="145">
        <v>5.3704004766666662</v>
      </c>
      <c r="P70" s="65">
        <v>5320.25</v>
      </c>
      <c r="Q70" s="144">
        <v>1.7676516496296646E-2</v>
      </c>
      <c r="R70" s="66">
        <v>4.306151617159526E-2</v>
      </c>
      <c r="S70" s="65">
        <v>759.11199999999997</v>
      </c>
      <c r="T70" s="144">
        <v>3.089513038424041E-2</v>
      </c>
      <c r="U70" s="66">
        <v>7.3039306458065001E-2</v>
      </c>
      <c r="V70" s="65">
        <v>846.03599999999994</v>
      </c>
      <c r="W70" s="144">
        <v>4.256721869443103E-2</v>
      </c>
      <c r="X70" s="53">
        <v>9.0768443323066217E-2</v>
      </c>
      <c r="Y70" s="65">
        <v>258.63</v>
      </c>
      <c r="Z70" s="144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5">
        <f t="shared" si="1"/>
        <v>43891</v>
      </c>
      <c r="B71" s="141" t="s">
        <v>138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-2.2069102732589441E-2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5">
        <f t="shared" si="1"/>
        <v>43983</v>
      </c>
      <c r="B72" s="141" t="s">
        <v>139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-8.8286384641376725E-2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5">
        <f t="shared" si="1"/>
        <v>44075</v>
      </c>
      <c r="B73" s="141" t="s">
        <v>140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7.8781737414653552E-2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6">
        <f t="shared" si="1"/>
        <v>44166</v>
      </c>
      <c r="B74" s="142" t="s">
        <v>141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3.701412011625127E-2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5">
        <v>6.3432801599999999</v>
      </c>
      <c r="M74" s="145">
        <v>6.4655361433333338</v>
      </c>
      <c r="N74" s="145">
        <v>7.0982841999999993</v>
      </c>
      <c r="O74" s="145">
        <v>7.1909307333333325</v>
      </c>
      <c r="P74" s="65">
        <v>5560.59</v>
      </c>
      <c r="Q74" s="144">
        <v>3.1314508276533592E-2</v>
      </c>
      <c r="R74" s="66">
        <v>4.517456886424509E-2</v>
      </c>
      <c r="S74" s="65">
        <v>934.75800000000004</v>
      </c>
      <c r="T74" s="144">
        <v>7.6362036842990033E-2</v>
      </c>
      <c r="U74" s="66">
        <v>0.23138351126052559</v>
      </c>
      <c r="V74" s="65">
        <v>1113.635</v>
      </c>
      <c r="W74" s="144">
        <v>9.5592778129759193E-2</v>
      </c>
      <c r="X74" s="53">
        <v>0.31629741524001354</v>
      </c>
      <c r="Y74" s="65">
        <v>262.005</v>
      </c>
      <c r="Z74" s="144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5">
        <f t="shared" si="1"/>
        <v>44256</v>
      </c>
      <c r="B75" s="141" t="s">
        <v>142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9.8237923232922242E-3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5">
        <f t="shared" si="1"/>
        <v>44348</v>
      </c>
      <c r="B76" s="141" t="s">
        <v>143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-6.1997719703769105E-3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5">
        <f t="shared" si="1"/>
        <v>44440</v>
      </c>
      <c r="B77" s="141" t="s">
        <v>144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1.1757389778102034E-3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6">
        <f t="shared" si="1"/>
        <v>44531</v>
      </c>
      <c r="B78" s="142" t="s">
        <v>145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1.1610647127698659E-2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5">
        <v>6.2978859299999996</v>
      </c>
      <c r="M78" s="145">
        <v>6.3875129733333331</v>
      </c>
      <c r="N78" s="145">
        <v>7.416878839999999</v>
      </c>
      <c r="O78" s="145">
        <v>7.531025597777778</v>
      </c>
      <c r="P78" s="65">
        <v>6120.04</v>
      </c>
      <c r="Q78" s="144">
        <v>2.9580045119536491E-2</v>
      </c>
      <c r="R78" s="66">
        <v>0.10060982737443336</v>
      </c>
      <c r="S78" s="65">
        <v>1100.9880000000001</v>
      </c>
      <c r="T78" s="144">
        <v>1.5379337312507957E-2</v>
      </c>
      <c r="U78" s="66">
        <v>0.17783212339450416</v>
      </c>
      <c r="V78" s="65">
        <v>1342.671</v>
      </c>
      <c r="W78" s="144">
        <v>1.1875684389255348E-2</v>
      </c>
      <c r="X78" s="53">
        <v>0.20566523142681414</v>
      </c>
      <c r="Y78" s="65">
        <v>280.80799999999999</v>
      </c>
      <c r="Z78" s="144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5">
        <f t="shared" si="1"/>
        <v>44621</v>
      </c>
      <c r="B79" s="141" t="s">
        <v>146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8.5335845990346382E-3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5">
        <f t="shared" si="1"/>
        <v>44713</v>
      </c>
      <c r="B80" s="141" t="s">
        <v>147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1.1659075455970669E-2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5">
        <f t="shared" si="1"/>
        <v>44805</v>
      </c>
      <c r="B81" s="141" t="s">
        <v>148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9.8880431224641629E-3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6">
        <f t="shared" si="1"/>
        <v>44896</v>
      </c>
      <c r="B82" s="142" t="s">
        <v>149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4.0666367043202811E-3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5">
        <v>5.6526681999999999</v>
      </c>
      <c r="M82" s="145">
        <v>5.4305697599999991</v>
      </c>
      <c r="N82" s="145">
        <v>6.38030732</v>
      </c>
      <c r="O82" s="145">
        <v>6.1989969600000006</v>
      </c>
      <c r="P82" s="65">
        <v>6474.09</v>
      </c>
      <c r="Q82" s="144">
        <v>1.6286414853838194E-2</v>
      </c>
      <c r="R82" s="66">
        <v>5.7850929078894886E-2</v>
      </c>
      <c r="S82" s="65">
        <v>1161.0060000000001</v>
      </c>
      <c r="T82" s="144">
        <v>-1.0922082505191E-2</v>
      </c>
      <c r="U82" s="66">
        <v>5.4512855725947995E-2</v>
      </c>
      <c r="V82" s="65">
        <v>1413.4771473599535</v>
      </c>
      <c r="W82" s="144">
        <v>-1.9022772093901019E-2</v>
      </c>
      <c r="X82" s="53">
        <v>5.2735292085666075E-2</v>
      </c>
      <c r="Y82" s="65">
        <v>298.81200000000001</v>
      </c>
      <c r="Z82" s="144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5">
        <f t="shared" si="1"/>
        <v>44986</v>
      </c>
      <c r="B83" s="141" t="s">
        <v>150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1.3766793185825632E-2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301.74400000000003</v>
      </c>
      <c r="Z83" s="40">
        <v>9.8121896041658552E-3</v>
      </c>
      <c r="AA83" s="49">
        <v>4.9350902268451513E-2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5">
        <f t="shared" si="1"/>
        <v>45078</v>
      </c>
      <c r="B84" s="141" t="s">
        <v>151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8.0051036570920608E-3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304.00299999999999</v>
      </c>
      <c r="Z84" s="73">
        <v>7.4864786043797871E-3</v>
      </c>
      <c r="AA84" s="75">
        <v>3.0532617391422212E-2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5">
        <f t="shared" si="1"/>
        <v>45170</v>
      </c>
      <c r="B85" s="141" t="s">
        <v>152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1.9648924737019069E-3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307.28800000000001</v>
      </c>
      <c r="Z85" s="40">
        <v>1.0805814416305237E-2</v>
      </c>
      <c r="AA85" s="49">
        <v>3.6940551594278226E-2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6">
        <f t="shared" si="1"/>
        <v>45261</v>
      </c>
      <c r="B86" s="142" t="s">
        <v>153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1.5027411211510078E-3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5">
        <v>5.36186308</v>
      </c>
      <c r="M86" s="145">
        <v>5.3687164733333335</v>
      </c>
      <c r="N86" s="145">
        <v>6.1837013199999991</v>
      </c>
      <c r="O86" s="145">
        <v>6.1941264855555547</v>
      </c>
      <c r="P86" s="65">
        <v>6773.27</v>
      </c>
      <c r="Q86" s="144">
        <v>1.0836245981739268E-2</v>
      </c>
      <c r="R86" s="66">
        <v>4.62119000508181E-2</v>
      </c>
      <c r="S86" s="65">
        <v>1124.1344466997759</v>
      </c>
      <c r="T86" s="144">
        <v>1.8444570622774492E-2</v>
      </c>
      <c r="U86" s="66">
        <v>-3.1758279716232463E-2</v>
      </c>
      <c r="V86" s="65">
        <v>1334.4367287918533</v>
      </c>
      <c r="W86" s="144">
        <v>2.2977367042315455E-2</v>
      </c>
      <c r="X86" s="53">
        <v>-5.5919134395437053E-2</v>
      </c>
      <c r="Y86" s="65">
        <v>308.74200000000002</v>
      </c>
      <c r="Z86" s="144">
        <v>4.7317174767644854E-3</v>
      </c>
      <c r="AA86" s="53">
        <v>3.3231597124613543E-2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5">
        <f t="shared" si="1"/>
        <v>45352</v>
      </c>
      <c r="B87" s="141" t="s">
        <v>154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1.0543431342745935E-2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312.23</v>
      </c>
      <c r="Z87" s="40">
        <v>1.1297458719578213E-2</v>
      </c>
      <c r="AA87" s="49">
        <v>3.4751312370751242E-2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5">
        <f t="shared" si="1"/>
        <v>45444</v>
      </c>
      <c r="B88" s="141" t="s">
        <v>155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1.3846290545148188E-2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313.04899999999998</v>
      </c>
      <c r="Z88" s="73">
        <v>2.6230663293083101E-3</v>
      </c>
      <c r="AA88" s="75">
        <v>2.975628529981611E-2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5">
        <f t="shared" si="1"/>
        <v>45536</v>
      </c>
      <c r="B89" s="141" t="s">
        <v>156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9.1315425739166844E-3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314.68599999999998</v>
      </c>
      <c r="Z89" s="40">
        <v>5.2292133180429357E-3</v>
      </c>
      <c r="AA89" s="49">
        <v>2.4075134727031156E-2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52">
        <f t="shared" si="1"/>
        <v>45627</v>
      </c>
      <c r="B90" s="153" t="s">
        <v>157</v>
      </c>
      <c r="C90" s="83">
        <v>190.65412608</v>
      </c>
      <c r="D90" s="154">
        <v>3.5509300125164511E-2</v>
      </c>
      <c r="E90" s="154">
        <v>3.5509300125164511E-2</v>
      </c>
      <c r="F90" s="154">
        <v>4.2399999999999993E-2</v>
      </c>
      <c r="G90" s="154">
        <v>6.0000000000000053E-3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55">
        <v>6.3960799599999998</v>
      </c>
      <c r="M90" s="155">
        <v>6.1957779324561413</v>
      </c>
      <c r="N90" s="155">
        <v>7.7334870599999999</v>
      </c>
      <c r="O90" s="155">
        <v>7.4224699078306884</v>
      </c>
      <c r="P90" s="65">
        <v>7100.5</v>
      </c>
      <c r="Q90" s="156">
        <v>1.4770299336158255E-2</v>
      </c>
      <c r="R90" s="66">
        <v>4.8311967483947837E-2</v>
      </c>
      <c r="S90" s="65">
        <v>1197.6040344047569</v>
      </c>
      <c r="T90" s="156">
        <v>3.7974263919180906E-2</v>
      </c>
      <c r="U90" s="66">
        <v>6.5356584277505458E-2</v>
      </c>
      <c r="V90" s="65">
        <v>1430.9615064622235</v>
      </c>
      <c r="W90" s="156">
        <v>4.9653546528702464E-2</v>
      </c>
      <c r="X90" s="53">
        <v>7.233372372608482E-2</v>
      </c>
      <c r="Y90" s="65">
        <v>317.685</v>
      </c>
      <c r="Z90" s="156">
        <v>9.5301348010399245E-3</v>
      </c>
      <c r="AA90" s="53">
        <v>2.8965932720523835E-2</v>
      </c>
      <c r="AB90" s="157">
        <v>3165997.1481440002</v>
      </c>
      <c r="AC90" s="157">
        <v>11830339.148143999</v>
      </c>
      <c r="AD90" s="157">
        <v>2060506.0976958317</v>
      </c>
      <c r="AE90" s="157">
        <v>7583709.0976958312</v>
      </c>
      <c r="AF90" s="63">
        <v>7.43</v>
      </c>
      <c r="AG90" s="63">
        <v>6.66</v>
      </c>
    </row>
    <row r="91" spans="1:33" ht="14.25">
      <c r="A91" s="16">
        <f t="shared" si="1"/>
        <v>45717</v>
      </c>
      <c r="B91" s="16" t="s">
        <v>158</v>
      </c>
      <c r="C91" s="76">
        <v>191.09284295779307</v>
      </c>
      <c r="D91" s="77">
        <v>3.0908133839616214E-2</v>
      </c>
      <c r="E91" s="77">
        <v>3.6777800759904888E-2</v>
      </c>
      <c r="F91" s="77">
        <v>3.0908133839616214E-2</v>
      </c>
      <c r="G91" s="77">
        <v>9.6000000000000529E-3</v>
      </c>
      <c r="H91" s="91">
        <v>0.14249999999999999</v>
      </c>
      <c r="I91" s="92">
        <v>0.13583333333333333</v>
      </c>
      <c r="J91" s="93">
        <v>5.8111111111111109</v>
      </c>
      <c r="K91" s="94">
        <v>5.8749279461279462</v>
      </c>
      <c r="L91" s="93">
        <v>5.8111111111111109</v>
      </c>
      <c r="M91" s="94">
        <v>5.953260318742986</v>
      </c>
      <c r="N91" s="95">
        <v>7.0895555555555552</v>
      </c>
      <c r="O91" s="95">
        <v>7.1674120942760942</v>
      </c>
      <c r="P91" s="78">
        <v>7256.63</v>
      </c>
      <c r="Q91" s="79">
        <v>2.1988592352651271E-2</v>
      </c>
      <c r="R91" s="80">
        <v>5.641026387582726E-2</v>
      </c>
      <c r="S91" s="78">
        <v>1214.5923129378918</v>
      </c>
      <c r="T91" s="79">
        <v>1.4185221529901204E-2</v>
      </c>
      <c r="U91" s="81">
        <v>9.0356547613199334E-2</v>
      </c>
      <c r="V91" s="78">
        <v>1447.9785730899728</v>
      </c>
      <c r="W91" s="79">
        <v>1.1892050590389891E-2</v>
      </c>
      <c r="X91" s="81">
        <v>0.10435993032196622</v>
      </c>
      <c r="Y91" s="78">
        <v>319.64547074616388</v>
      </c>
      <c r="Z91" s="79">
        <v>6.1711152436025873E-3</v>
      </c>
      <c r="AA91" s="81">
        <v>2.3750026410543024E-2</v>
      </c>
      <c r="AB91" s="82">
        <v>3004468.5651453258</v>
      </c>
      <c r="AC91" s="82">
        <v>12081607.713289324</v>
      </c>
      <c r="AD91" s="82">
        <v>1965196.7319511352</v>
      </c>
      <c r="AE91" s="82">
        <v>7770191.8296469664</v>
      </c>
      <c r="AF91" s="93">
        <v>7.97</v>
      </c>
      <c r="AG91" s="93">
        <v>7.6002511391640963</v>
      </c>
    </row>
    <row r="92" spans="1:33" ht="14.25">
      <c r="A92" s="16">
        <f t="shared" si="1"/>
        <v>45809</v>
      </c>
      <c r="B92" s="16" t="s">
        <v>159</v>
      </c>
      <c r="C92" s="76">
        <v>195.33100685483191</v>
      </c>
      <c r="D92" s="77">
        <v>2.8291299853017149E-2</v>
      </c>
      <c r="E92" s="77">
        <v>3.4809988224049349E-2</v>
      </c>
      <c r="F92" s="77">
        <v>2.5744068143293219E-2</v>
      </c>
      <c r="G92" s="77">
        <v>4.8999999999999044E-3</v>
      </c>
      <c r="H92" s="91">
        <v>0.1575</v>
      </c>
      <c r="I92" s="92">
        <v>0.15</v>
      </c>
      <c r="J92" s="93">
        <v>5.8444444444444441</v>
      </c>
      <c r="K92" s="94">
        <v>5.833333333333333</v>
      </c>
      <c r="L92" s="93">
        <v>5.8444444444444441</v>
      </c>
      <c r="M92" s="94">
        <v>5.833333333333333</v>
      </c>
      <c r="N92" s="95">
        <v>7.1302222222222218</v>
      </c>
      <c r="O92" s="95">
        <v>7.1166666666666663</v>
      </c>
      <c r="P92" s="78">
        <v>7335.6</v>
      </c>
      <c r="Q92" s="79">
        <v>1.0882461969261348E-2</v>
      </c>
      <c r="R92" s="80">
        <v>5.6772949977742515E-2</v>
      </c>
      <c r="S92" s="78">
        <v>1231.1287216413248</v>
      </c>
      <c r="T92" s="79">
        <v>1.3614781295160805E-2</v>
      </c>
      <c r="U92" s="81">
        <v>8.3237304779888444E-2</v>
      </c>
      <c r="V92" s="78">
        <v>1466.4214505956627</v>
      </c>
      <c r="W92" s="79">
        <v>1.273698233416054E-2</v>
      </c>
      <c r="X92" s="81">
        <v>9.3687688635222699E-2</v>
      </c>
      <c r="Y92" s="78">
        <v>321.16166581720449</v>
      </c>
      <c r="Z92" s="79">
        <v>4.7433647894377096E-3</v>
      </c>
      <c r="AA92" s="81">
        <v>2.5915003137542358E-2</v>
      </c>
      <c r="AB92" s="82">
        <v>3171863.9787513856</v>
      </c>
      <c r="AC92" s="82">
        <v>12332242.692040712</v>
      </c>
      <c r="AD92" s="82">
        <v>2003471.0368804054</v>
      </c>
      <c r="AE92" s="82">
        <v>7945134.866527373</v>
      </c>
      <c r="AF92" s="93">
        <v>8.6332065844586801</v>
      </c>
      <c r="AG92" s="93">
        <v>7.3124907719573846</v>
      </c>
    </row>
    <row r="93" spans="1:33" ht="14.25">
      <c r="A93" s="16">
        <f t="shared" si="1"/>
        <v>45901</v>
      </c>
      <c r="B93" s="16" t="s">
        <v>160</v>
      </c>
      <c r="C93" s="76">
        <v>198.56471478173134</v>
      </c>
      <c r="D93" s="77">
        <v>2.4986980824057259E-2</v>
      </c>
      <c r="E93" s="77">
        <v>2.9212980259938126E-2</v>
      </c>
      <c r="F93" s="77">
        <v>1.8616993415935035E-2</v>
      </c>
      <c r="G93" s="77">
        <v>1.5000000000000568E-3</v>
      </c>
      <c r="H93" s="91">
        <v>0.1575</v>
      </c>
      <c r="I93" s="92">
        <v>0.1575</v>
      </c>
      <c r="J93" s="93">
        <v>5.8777777777777773</v>
      </c>
      <c r="K93" s="94">
        <v>5.8666666666666663</v>
      </c>
      <c r="L93" s="93">
        <v>5.8777777777777773</v>
      </c>
      <c r="M93" s="94">
        <v>5.8666666666666663</v>
      </c>
      <c r="N93" s="95">
        <v>7.1708888888888884</v>
      </c>
      <c r="O93" s="95">
        <v>7.1573333333333329</v>
      </c>
      <c r="P93" s="78">
        <v>7401.37</v>
      </c>
      <c r="Q93" s="79">
        <v>8.9658650962429753E-3</v>
      </c>
      <c r="R93" s="80">
        <v>5.7769234616951159E-2</v>
      </c>
      <c r="S93" s="78">
        <v>1246.8921222129579</v>
      </c>
      <c r="T93" s="79">
        <v>1.2804023084294291E-2</v>
      </c>
      <c r="U93" s="81">
        <v>8.0692696049487811E-2</v>
      </c>
      <c r="V93" s="78">
        <v>1486.5123027014718</v>
      </c>
      <c r="W93" s="79">
        <v>1.3700598895118432E-2</v>
      </c>
      <c r="X93" s="81">
        <v>9.040173578585331E-2</v>
      </c>
      <c r="Y93" s="78">
        <v>323.6267247442251</v>
      </c>
      <c r="Z93" s="79">
        <v>7.6754457003709309E-3</v>
      </c>
      <c r="AA93" s="81">
        <v>2.841157453533083E-2</v>
      </c>
      <c r="AB93" s="82">
        <v>3223883.9937388925</v>
      </c>
      <c r="AC93" s="82">
        <v>12566213.685779605</v>
      </c>
      <c r="AD93" s="82">
        <v>2080338.435757214</v>
      </c>
      <c r="AE93" s="82">
        <v>8109512.3022845862</v>
      </c>
      <c r="AF93" s="93">
        <v>9.1510321923515505</v>
      </c>
      <c r="AG93" s="93">
        <v>6.9623268543749424</v>
      </c>
    </row>
    <row r="94" spans="1:33" ht="15.75">
      <c r="A94" s="137">
        <f t="shared" si="1"/>
        <v>45992</v>
      </c>
      <c r="B94" s="140" t="s">
        <v>161</v>
      </c>
      <c r="C94" s="83">
        <v>193.39200840342625</v>
      </c>
      <c r="D94" s="146">
        <v>2.2326044703084413E-2</v>
      </c>
      <c r="E94" s="146">
        <v>2.2326044703084413E-2</v>
      </c>
      <c r="F94" s="146">
        <v>1.4360467196379512E-2</v>
      </c>
      <c r="G94" s="146">
        <v>2.3999999999999577E-3</v>
      </c>
      <c r="H94" s="84">
        <v>0.1575</v>
      </c>
      <c r="I94" s="85">
        <v>0.1575</v>
      </c>
      <c r="J94" s="86">
        <v>5.9</v>
      </c>
      <c r="K94" s="87">
        <v>5.8962962962962964</v>
      </c>
      <c r="L94" s="86">
        <v>5.9</v>
      </c>
      <c r="M94" s="87">
        <v>5.8962962962962964</v>
      </c>
      <c r="N94" s="147">
        <v>7.1980000000000004</v>
      </c>
      <c r="O94" s="147">
        <v>7.1934814814814816</v>
      </c>
      <c r="P94" s="88">
        <v>7513.08</v>
      </c>
      <c r="Q94" s="148">
        <v>1.5093151673271299E-2</v>
      </c>
      <c r="R94" s="89">
        <v>5.8105767199492897E-2</v>
      </c>
      <c r="S94" s="88">
        <v>1273.2573646887777</v>
      </c>
      <c r="T94" s="148">
        <v>2.1144766260153602E-2</v>
      </c>
      <c r="U94" s="89">
        <v>6.317057066497167E-2</v>
      </c>
      <c r="V94" s="88">
        <v>1522.3022497835409</v>
      </c>
      <c r="W94" s="148">
        <v>2.4076455349227421E-2</v>
      </c>
      <c r="X94" s="90">
        <v>6.3831726366378572E-2</v>
      </c>
      <c r="Y94" s="88">
        <v>326.93395719246246</v>
      </c>
      <c r="Z94" s="148">
        <v>1.0219281027706195E-2</v>
      </c>
      <c r="AA94" s="90">
        <v>2.9113609998780099E-2</v>
      </c>
      <c r="AB94" s="149">
        <v>3399482.201980677</v>
      </c>
      <c r="AC94" s="149">
        <v>12799698.73961628</v>
      </c>
      <c r="AD94" s="149">
        <v>2229523.9459283785</v>
      </c>
      <c r="AE94" s="149">
        <v>8278530.150517134</v>
      </c>
      <c r="AF94" s="86">
        <v>9.1107992988117825</v>
      </c>
      <c r="AG94" s="86">
        <v>6.9404841454688766</v>
      </c>
    </row>
    <row r="95" spans="1:33" ht="14.25">
      <c r="A95" s="16">
        <f t="shared" si="1"/>
        <v>46082</v>
      </c>
      <c r="B95" s="16" t="s">
        <v>162</v>
      </c>
      <c r="C95" s="76">
        <v>193.29041065180769</v>
      </c>
      <c r="D95" s="77">
        <v>1.1500000000000066E-2</v>
      </c>
      <c r="E95" s="77">
        <v>1.7555436809629787E-2</v>
      </c>
      <c r="F95" s="77">
        <v>1.1500000000000066E-2</v>
      </c>
      <c r="G95" s="77">
        <v>4.9999999999998934E-3</v>
      </c>
      <c r="H95" s="91">
        <v>0.14749999999999999</v>
      </c>
      <c r="I95" s="92">
        <v>0.15083333333333335</v>
      </c>
      <c r="J95" s="93">
        <v>5.9</v>
      </c>
      <c r="K95" s="94">
        <v>5.9000000000000012</v>
      </c>
      <c r="L95" s="93">
        <v>5.9</v>
      </c>
      <c r="M95" s="94">
        <v>5.9000000000000012</v>
      </c>
      <c r="N95" s="95">
        <v>7.1980000000000004</v>
      </c>
      <c r="O95" s="95">
        <v>7.1980000000000013</v>
      </c>
      <c r="P95" s="78">
        <v>7610.8</v>
      </c>
      <c r="Q95" s="79">
        <v>1.3006649736193365E-2</v>
      </c>
      <c r="R95" s="80">
        <v>4.8806401869738503E-2</v>
      </c>
      <c r="S95" s="78">
        <v>1289.2337500092917</v>
      </c>
      <c r="T95" s="79">
        <v>1.2547648074605178E-2</v>
      </c>
      <c r="U95" s="81">
        <v>6.1453902084111611E-2</v>
      </c>
      <c r="V95" s="78" t="s">
        <v>69</v>
      </c>
      <c r="W95" s="79" t="s">
        <v>69</v>
      </c>
      <c r="X95" s="81" t="s">
        <v>69</v>
      </c>
      <c r="Y95" s="78">
        <v>328.95841278761316</v>
      </c>
      <c r="Z95" s="79">
        <v>6.192246325636086E-3</v>
      </c>
      <c r="AA95" s="81">
        <v>2.9135222907146652E-2</v>
      </c>
      <c r="AB95" s="82">
        <v>3194570.1641763779</v>
      </c>
      <c r="AC95" s="82">
        <v>12989800.338647334</v>
      </c>
      <c r="AD95" s="82">
        <v>2116437.7132345769</v>
      </c>
      <c r="AE95" s="82">
        <v>8429771.1318005752</v>
      </c>
      <c r="AF95" s="93">
        <v>8.9394869113852415</v>
      </c>
      <c r="AG95" s="93">
        <v>6.8764145634734222</v>
      </c>
    </row>
    <row r="96" spans="1:33" ht="14.25">
      <c r="A96" s="16">
        <f t="shared" si="1"/>
        <v>46174</v>
      </c>
      <c r="B96" s="16" t="s">
        <v>163</v>
      </c>
      <c r="C96" s="76">
        <v>197.8703099439447</v>
      </c>
      <c r="D96" s="77">
        <v>1.2258225742081574E-2</v>
      </c>
      <c r="E96" s="77">
        <v>1.4382995629897311E-2</v>
      </c>
      <c r="F96" s="77">
        <v>1.2999999999999901E-2</v>
      </c>
      <c r="G96" s="77">
        <v>4.9999999999998934E-3</v>
      </c>
      <c r="H96" s="91">
        <v>0.13750000000000001</v>
      </c>
      <c r="I96" s="92">
        <v>0.14249999999999999</v>
      </c>
      <c r="J96" s="93">
        <v>5.9</v>
      </c>
      <c r="K96" s="94">
        <v>5.9000000000000012</v>
      </c>
      <c r="L96" s="93">
        <v>5.9</v>
      </c>
      <c r="M96" s="94">
        <v>5.9000000000000012</v>
      </c>
      <c r="N96" s="95">
        <v>7.1980000000000004</v>
      </c>
      <c r="O96" s="95">
        <v>7.1980000000000013</v>
      </c>
      <c r="P96" s="78">
        <v>7686.17</v>
      </c>
      <c r="Q96" s="79">
        <v>9.9030325327167379E-3</v>
      </c>
      <c r="R96" s="80">
        <v>4.779022847483505E-2</v>
      </c>
      <c r="S96" s="78">
        <v>1300.0633083450857</v>
      </c>
      <c r="T96" s="79">
        <v>8.3999959942997471E-3</v>
      </c>
      <c r="U96" s="81">
        <v>5.5992996907633152E-2</v>
      </c>
      <c r="V96" s="78" t="s">
        <v>69</v>
      </c>
      <c r="W96" s="79" t="s">
        <v>69</v>
      </c>
      <c r="X96" s="81" t="s">
        <v>69</v>
      </c>
      <c r="Y96" s="78">
        <v>330.99540431048433</v>
      </c>
      <c r="Z96" s="79">
        <v>6.192246325636086E-3</v>
      </c>
      <c r="AA96" s="81">
        <v>3.0619278512762804E-2</v>
      </c>
      <c r="AB96" s="82">
        <v>3377558.5005432204</v>
      </c>
      <c r="AC96" s="82">
        <v>13195494.860439168</v>
      </c>
      <c r="AD96" s="82">
        <v>2162593.0651842114</v>
      </c>
      <c r="AE96" s="82">
        <v>8588893.1601043809</v>
      </c>
      <c r="AF96" s="93">
        <v>8.7424449421316623</v>
      </c>
      <c r="AG96" s="93">
        <v>6.7924906352747447</v>
      </c>
    </row>
    <row r="97" spans="1:33" ht="14.25">
      <c r="A97" s="16">
        <f t="shared" si="1"/>
        <v>46266</v>
      </c>
      <c r="B97" s="16" t="s">
        <v>164</v>
      </c>
      <c r="C97" s="76">
        <v>201.94031493302074</v>
      </c>
      <c r="D97" s="77">
        <v>1.3867742765266255E-2</v>
      </c>
      <c r="E97" s="77">
        <v>1.3988855162690328E-2</v>
      </c>
      <c r="F97" s="77">
        <v>1.6999999999999904E-2</v>
      </c>
      <c r="G97" s="77">
        <v>4.9999999999998934E-3</v>
      </c>
      <c r="H97" s="91">
        <v>0.13750000000000001</v>
      </c>
      <c r="I97" s="92">
        <v>0.13750000000000001</v>
      </c>
      <c r="J97" s="93">
        <v>5.9</v>
      </c>
      <c r="K97" s="94">
        <v>5.9000000000000012</v>
      </c>
      <c r="L97" s="93">
        <v>5.9</v>
      </c>
      <c r="M97" s="94">
        <v>5.9000000000000012</v>
      </c>
      <c r="N97" s="95">
        <v>7.1980000000000004</v>
      </c>
      <c r="O97" s="95">
        <v>7.1980000000000013</v>
      </c>
      <c r="P97" s="78">
        <v>7742.38</v>
      </c>
      <c r="Q97" s="79">
        <v>7.3131351505366649E-3</v>
      </c>
      <c r="R97" s="80">
        <v>4.6073902534260469E-2</v>
      </c>
      <c r="S97" s="78">
        <v>1312.5718797182165</v>
      </c>
      <c r="T97" s="79">
        <v>9.6215094240705845E-3</v>
      </c>
      <c r="U97" s="81">
        <v>5.267477140579846E-2</v>
      </c>
      <c r="V97" s="78" t="s">
        <v>69</v>
      </c>
      <c r="W97" s="79" t="s">
        <v>69</v>
      </c>
      <c r="X97" s="81" t="s">
        <v>69</v>
      </c>
      <c r="Y97" s="78">
        <v>333.04500938662835</v>
      </c>
      <c r="Z97" s="79">
        <v>6.192246325636086E-3</v>
      </c>
      <c r="AA97" s="81">
        <v>2.9102308067564309E-2</v>
      </c>
      <c r="AB97" s="82">
        <v>3446507.5848314362</v>
      </c>
      <c r="AC97" s="82">
        <v>13418118.451531712</v>
      </c>
      <c r="AD97" s="82">
        <v>2250702.0665047723</v>
      </c>
      <c r="AE97" s="82">
        <v>8759256.7908519395</v>
      </c>
      <c r="AF97" s="93">
        <v>8.5806606884687433</v>
      </c>
      <c r="AG97" s="93">
        <v>6.706114970940555</v>
      </c>
    </row>
    <row r="98" spans="1:33" ht="15.75">
      <c r="A98" s="137">
        <f t="shared" si="1"/>
        <v>46357</v>
      </c>
      <c r="B98" s="140" t="s">
        <v>165</v>
      </c>
      <c r="C98" s="83">
        <v>197.06645656309132</v>
      </c>
      <c r="D98" s="146">
        <v>1.5142874196727218E-2</v>
      </c>
      <c r="E98" s="146">
        <v>1.5142874196727218E-2</v>
      </c>
      <c r="F98" s="146">
        <v>1.8999999999999906E-2</v>
      </c>
      <c r="G98" s="146">
        <v>4.9999999999998934E-3</v>
      </c>
      <c r="H98" s="84">
        <v>0.13750000000000001</v>
      </c>
      <c r="I98" s="85">
        <v>0.13750000000000001</v>
      </c>
      <c r="J98" s="86">
        <v>5.9</v>
      </c>
      <c r="K98" s="87">
        <v>5.9000000000000012</v>
      </c>
      <c r="L98" s="86">
        <v>5.9</v>
      </c>
      <c r="M98" s="87">
        <v>5.9000000000000012</v>
      </c>
      <c r="N98" s="147">
        <v>7.1980000000000004</v>
      </c>
      <c r="O98" s="147">
        <v>7.1980000000000013</v>
      </c>
      <c r="P98" s="88">
        <v>7848.99</v>
      </c>
      <c r="Q98" s="148">
        <v>1.3769667724911505E-2</v>
      </c>
      <c r="R98" s="89">
        <v>4.4710025715152701E-2</v>
      </c>
      <c r="S98" s="88">
        <v>1327.966183776256</v>
      </c>
      <c r="T98" s="148">
        <v>1.1728351259014058E-2</v>
      </c>
      <c r="U98" s="89">
        <v>4.2967604668715742E-2</v>
      </c>
      <c r="V98" s="88" t="s">
        <v>69</v>
      </c>
      <c r="W98" s="150" t="s">
        <v>69</v>
      </c>
      <c r="X98" s="96" t="s">
        <v>69</v>
      </c>
      <c r="Y98" s="88">
        <v>335.10730612227411</v>
      </c>
      <c r="Z98" s="148">
        <v>6.192246325636086E-3</v>
      </c>
      <c r="AA98" s="90">
        <v>2.5000000000000355E-2</v>
      </c>
      <c r="AB98" s="149">
        <v>3641378.5986271384</v>
      </c>
      <c r="AC98" s="149">
        <v>13660014.848178174</v>
      </c>
      <c r="AD98" s="149">
        <v>2417622.2109428132</v>
      </c>
      <c r="AE98" s="149">
        <v>8947355.0558663756</v>
      </c>
      <c r="AF98" s="86">
        <v>8.413525476087429</v>
      </c>
      <c r="AG98" s="86">
        <v>6.6203180810981559</v>
      </c>
    </row>
    <row r="99" spans="1:33" ht="14.25">
      <c r="A99" s="16">
        <f t="shared" si="1"/>
        <v>46447</v>
      </c>
      <c r="B99" s="16" t="s">
        <v>166</v>
      </c>
      <c r="C99" s="76">
        <v>196.9694844759243</v>
      </c>
      <c r="D99" s="77">
        <v>1.9033917987499427E-2</v>
      </c>
      <c r="E99" s="77">
        <v>1.6998202399601592E-2</v>
      </c>
      <c r="F99" s="77">
        <v>1.9033917987499427E-2</v>
      </c>
      <c r="G99" s="77">
        <v>3.9000000000000146E-3</v>
      </c>
      <c r="H99" s="91">
        <v>0.13250000000000001</v>
      </c>
      <c r="I99" s="92">
        <v>0.13416666666666666</v>
      </c>
      <c r="J99" s="93">
        <v>5.9249999999999989</v>
      </c>
      <c r="K99" s="94">
        <v>5.916666666666667</v>
      </c>
      <c r="L99" s="93">
        <v>5.9249999999999989</v>
      </c>
      <c r="M99" s="94">
        <v>5.916666666666667</v>
      </c>
      <c r="N99" s="95">
        <v>7.2284999999999986</v>
      </c>
      <c r="O99" s="95">
        <v>7.2183333333333337</v>
      </c>
      <c r="P99" s="78">
        <v>7958.4948099837975</v>
      </c>
      <c r="Q99" s="79">
        <v>1.395145235040407E-2</v>
      </c>
      <c r="R99" s="80">
        <v>4.5684397170310254E-2</v>
      </c>
      <c r="S99" s="78">
        <v>1336.6081080667273</v>
      </c>
      <c r="T99" s="79">
        <v>6.507638820965056E-3</v>
      </c>
      <c r="U99" s="81">
        <v>3.6746135491018572E-2</v>
      </c>
      <c r="V99" s="78" t="s">
        <v>69</v>
      </c>
      <c r="W99" s="79" t="s">
        <v>69</v>
      </c>
      <c r="X99" s="81" t="s">
        <v>69</v>
      </c>
      <c r="Y99" s="78">
        <v>337.18237310730359</v>
      </c>
      <c r="Z99" s="79">
        <v>6.192246325636086E-3</v>
      </c>
      <c r="AA99" s="81">
        <v>2.5000000000000355E-2</v>
      </c>
      <c r="AB99" s="82">
        <v>3395335.7622346822</v>
      </c>
      <c r="AC99" s="82">
        <v>13860780.446236478</v>
      </c>
      <c r="AD99" s="82">
        <v>2240157.4616222628</v>
      </c>
      <c r="AE99" s="82">
        <v>9071074.8042540606</v>
      </c>
      <c r="AF99" s="93">
        <v>8.1945954930214064</v>
      </c>
      <c r="AG99" s="93">
        <v>6.5400481613294934</v>
      </c>
    </row>
    <row r="100" spans="1:33" ht="14.25">
      <c r="A100" s="16">
        <f t="shared" si="1"/>
        <v>46539</v>
      </c>
      <c r="B100" s="16" t="s">
        <v>167</v>
      </c>
      <c r="C100" s="76">
        <v>201.41586046631008</v>
      </c>
      <c r="D100" s="77">
        <v>1.8469708143186159E-2</v>
      </c>
      <c r="E100" s="77">
        <v>1.8228010077923962E-2</v>
      </c>
      <c r="F100" s="77">
        <v>1.7918557480249619E-2</v>
      </c>
      <c r="G100" s="77">
        <v>3.9000000000000146E-3</v>
      </c>
      <c r="H100" s="91">
        <v>0.1275</v>
      </c>
      <c r="I100" s="92">
        <v>0.13</v>
      </c>
      <c r="J100" s="93">
        <v>5.9499999999999975</v>
      </c>
      <c r="K100" s="94">
        <v>5.9416666666666655</v>
      </c>
      <c r="L100" s="93">
        <v>5.9499999999999975</v>
      </c>
      <c r="M100" s="94">
        <v>5.9416666666666655</v>
      </c>
      <c r="N100" s="95">
        <v>7.2589999999999968</v>
      </c>
      <c r="O100" s="95">
        <v>7.2488333333333319</v>
      </c>
      <c r="P100" s="78">
        <v>8020.1583449929103</v>
      </c>
      <c r="Q100" s="79">
        <v>7.7481403809871452E-3</v>
      </c>
      <c r="R100" s="80">
        <v>4.3453156122348346E-2</v>
      </c>
      <c r="S100" s="78">
        <v>1349.4790370928083</v>
      </c>
      <c r="T100" s="79">
        <v>9.6295458245405641E-3</v>
      </c>
      <c r="U100" s="81">
        <v>3.8010247986020262E-2</v>
      </c>
      <c r="V100" s="78" t="s">
        <v>69</v>
      </c>
      <c r="W100" s="79" t="s">
        <v>69</v>
      </c>
      <c r="X100" s="81" t="s">
        <v>69</v>
      </c>
      <c r="Y100" s="78">
        <v>339.27028941824653</v>
      </c>
      <c r="Z100" s="79">
        <v>6.192246325636086E-3</v>
      </c>
      <c r="AA100" s="81">
        <v>2.5000000000000355E-2</v>
      </c>
      <c r="AB100" s="82">
        <v>3585895.002279269</v>
      </c>
      <c r="AC100" s="82">
        <v>14069116.947972525</v>
      </c>
      <c r="AD100" s="82">
        <v>2288783.7689419547</v>
      </c>
      <c r="AE100" s="82">
        <v>9197265.508011803</v>
      </c>
      <c r="AF100" s="93">
        <v>7.9666439517911796</v>
      </c>
      <c r="AG100" s="93">
        <v>6.4627634562596432</v>
      </c>
    </row>
    <row r="101" spans="1:33" ht="14.25">
      <c r="A101" s="16">
        <f t="shared" si="1"/>
        <v>46631</v>
      </c>
      <c r="B101" s="16" t="s">
        <v>168</v>
      </c>
      <c r="C101" s="76">
        <v>205.33380434887098</v>
      </c>
      <c r="D101" s="77">
        <v>1.7902706497326726E-2</v>
      </c>
      <c r="E101" s="77">
        <v>1.8172521718106127E-2</v>
      </c>
      <c r="F101" s="77">
        <v>1.6804417765594604E-2</v>
      </c>
      <c r="G101" s="77">
        <v>3.9000000000000146E-3</v>
      </c>
      <c r="H101" s="91">
        <v>0.1225</v>
      </c>
      <c r="I101" s="92">
        <v>0.12416666666666666</v>
      </c>
      <c r="J101" s="93">
        <v>5.9749999999999961</v>
      </c>
      <c r="K101" s="94">
        <v>5.9666666666666641</v>
      </c>
      <c r="L101" s="93">
        <v>5.9749999999999961</v>
      </c>
      <c r="M101" s="94">
        <v>5.9666666666666641</v>
      </c>
      <c r="N101" s="95">
        <v>7.289499999999995</v>
      </c>
      <c r="O101" s="95">
        <v>7.2793333333333301</v>
      </c>
      <c r="P101" s="78">
        <v>8052.4835889461283</v>
      </c>
      <c r="Q101" s="79">
        <v>4.030499469302784E-3</v>
      </c>
      <c r="R101" s="80">
        <v>4.0052747210305828E-2</v>
      </c>
      <c r="S101" s="78">
        <v>1367.0432251497066</v>
      </c>
      <c r="T101" s="79">
        <v>1.3015532345531655E-2</v>
      </c>
      <c r="U101" s="81">
        <v>4.1499704719549557E-2</v>
      </c>
      <c r="V101" s="78" t="s">
        <v>69</v>
      </c>
      <c r="W101" s="79" t="s">
        <v>69</v>
      </c>
      <c r="X101" s="81" t="s">
        <v>69</v>
      </c>
      <c r="Y101" s="78">
        <v>341.37113462129417</v>
      </c>
      <c r="Z101" s="79">
        <v>6.192246325636086E-3</v>
      </c>
      <c r="AA101" s="81">
        <v>2.5000000000000355E-2</v>
      </c>
      <c r="AB101" s="82">
        <v>3655092.061714178</v>
      </c>
      <c r="AC101" s="82">
        <v>14277701.424855268</v>
      </c>
      <c r="AD101" s="82">
        <v>2381797.7091479022</v>
      </c>
      <c r="AE101" s="82">
        <v>9328361.1506549343</v>
      </c>
      <c r="AF101" s="93">
        <v>7.7502142872411319</v>
      </c>
      <c r="AG101" s="93">
        <v>6.387451047413836</v>
      </c>
    </row>
    <row r="102" spans="1:33" ht="15.75">
      <c r="A102" s="137">
        <f t="shared" si="1"/>
        <v>46722</v>
      </c>
      <c r="B102" s="140" t="s">
        <v>169</v>
      </c>
      <c r="C102" s="83">
        <v>200.15872437503219</v>
      </c>
      <c r="D102" s="146">
        <v>1.735123465782773E-2</v>
      </c>
      <c r="E102" s="146">
        <v>1.735123465782773E-2</v>
      </c>
      <c r="F102" s="146">
        <v>1.569149750734411E-2</v>
      </c>
      <c r="G102" s="146">
        <v>3.9000000000000146E-3</v>
      </c>
      <c r="H102" s="84">
        <v>0.12</v>
      </c>
      <c r="I102" s="85">
        <v>0.12083333333333333</v>
      </c>
      <c r="J102" s="86">
        <v>6</v>
      </c>
      <c r="K102" s="87">
        <v>5.9916666666666636</v>
      </c>
      <c r="L102" s="86">
        <v>6</v>
      </c>
      <c r="M102" s="87">
        <v>5.9916666666666636</v>
      </c>
      <c r="N102" s="147">
        <v>7.32</v>
      </c>
      <c r="O102" s="147">
        <v>7.3098333333333292</v>
      </c>
      <c r="P102" s="88">
        <v>8162.9496000000072</v>
      </c>
      <c r="Q102" s="148">
        <v>1.3718253484616749E-2</v>
      </c>
      <c r="R102" s="89">
        <v>4.0000000000000924E-2</v>
      </c>
      <c r="S102" s="88">
        <v>1381.0848311273078</v>
      </c>
      <c r="T102" s="148">
        <v>1.0271515720406965E-2</v>
      </c>
      <c r="U102" s="89">
        <v>4.0000000000001146E-2</v>
      </c>
      <c r="V102" s="88" t="s">
        <v>69</v>
      </c>
      <c r="W102" s="150" t="s">
        <v>69</v>
      </c>
      <c r="X102" s="96" t="s">
        <v>69</v>
      </c>
      <c r="Y102" s="88">
        <v>343.48498877533109</v>
      </c>
      <c r="Z102" s="148">
        <v>6.192246325636086E-3</v>
      </c>
      <c r="AA102" s="90">
        <v>2.5000000000000355E-2</v>
      </c>
      <c r="AB102" s="149">
        <v>3857529.9747214792</v>
      </c>
      <c r="AC102" s="149">
        <v>14493852.800949607</v>
      </c>
      <c r="AD102" s="149">
        <v>2558186.5131298266</v>
      </c>
      <c r="AE102" s="149">
        <v>9468925.4528419469</v>
      </c>
      <c r="AF102" s="86">
        <v>7.5887025703440258</v>
      </c>
      <c r="AG102" s="86">
        <v>6.3211547283497822</v>
      </c>
    </row>
    <row r="103" spans="1:33" ht="14.25">
      <c r="A103" s="16">
        <f t="shared" si="1"/>
        <v>46813</v>
      </c>
      <c r="B103" s="16" t="s">
        <v>170</v>
      </c>
      <c r="C103" s="76">
        <v>200.25951367744702</v>
      </c>
      <c r="D103" s="77">
        <v>1.6703243196663164E-2</v>
      </c>
      <c r="E103" s="77">
        <v>1.6780745201446123E-2</v>
      </c>
      <c r="F103" s="77">
        <v>1.6703243196663164E-2</v>
      </c>
      <c r="G103" s="77">
        <v>4.8999999999999044E-3</v>
      </c>
      <c r="H103" s="91">
        <v>0.115</v>
      </c>
      <c r="I103" s="92">
        <v>0.11666666666666665</v>
      </c>
      <c r="J103" s="93">
        <v>6.0375000000000005</v>
      </c>
      <c r="K103" s="94">
        <v>6.0250000000000012</v>
      </c>
      <c r="L103" s="93">
        <v>6.0375000000000005</v>
      </c>
      <c r="M103" s="94">
        <v>6.0250000000000012</v>
      </c>
      <c r="N103" s="95">
        <v>7.3657500000000002</v>
      </c>
      <c r="O103" s="95">
        <v>7.3505000000000011</v>
      </c>
      <c r="P103" s="78">
        <v>8266.8684980946546</v>
      </c>
      <c r="Q103" s="79">
        <v>1.2730557358169525E-2</v>
      </c>
      <c r="R103" s="80">
        <v>3.8747740053057145E-2</v>
      </c>
      <c r="S103" s="78">
        <v>1388.3986515909057</v>
      </c>
      <c r="T103" s="79">
        <v>5.2957068955916675E-3</v>
      </c>
      <c r="U103" s="81">
        <v>3.8747740053057367E-2</v>
      </c>
      <c r="V103" s="78" t="s">
        <v>69</v>
      </c>
      <c r="W103" s="79" t="s">
        <v>69</v>
      </c>
      <c r="X103" s="81" t="s">
        <v>69</v>
      </c>
      <c r="Y103" s="78">
        <v>345.61193243498627</v>
      </c>
      <c r="Z103" s="79">
        <v>6.192246325636086E-3</v>
      </c>
      <c r="AA103" s="81">
        <v>2.5000000000000355E-2</v>
      </c>
      <c r="AB103" s="82">
        <v>3591104.4373277128</v>
      </c>
      <c r="AC103" s="82">
        <v>14689621.476042639</v>
      </c>
      <c r="AD103" s="82">
        <v>2369102.7429801356</v>
      </c>
      <c r="AE103" s="82">
        <v>9597870.7341998182</v>
      </c>
      <c r="AF103" s="93">
        <v>7.4467957202171471</v>
      </c>
      <c r="AG103" s="93">
        <v>6.2691118767643106</v>
      </c>
    </row>
    <row r="104" spans="1:33" ht="14.25">
      <c r="A104" s="16">
        <f t="shared" si="1"/>
        <v>46905</v>
      </c>
      <c r="B104" s="16" t="s">
        <v>171</v>
      </c>
      <c r="C104" s="76">
        <v>204.98414318589894</v>
      </c>
      <c r="D104" s="77">
        <v>1.7215271616243921E-2</v>
      </c>
      <c r="E104" s="77">
        <v>1.6734638923326273E-2</v>
      </c>
      <c r="F104" s="77">
        <v>1.7715996701191727E-2</v>
      </c>
      <c r="G104" s="77">
        <v>4.8999999999999044E-3</v>
      </c>
      <c r="H104" s="91">
        <v>0.10999999999999999</v>
      </c>
      <c r="I104" s="92">
        <v>0.1125</v>
      </c>
      <c r="J104" s="93">
        <v>6.0750000000000011</v>
      </c>
      <c r="K104" s="94">
        <v>6.0625</v>
      </c>
      <c r="L104" s="93">
        <v>6.0750000000000011</v>
      </c>
      <c r="M104" s="94">
        <v>6.0625</v>
      </c>
      <c r="N104" s="95">
        <v>7.4115000000000011</v>
      </c>
      <c r="O104" s="95">
        <v>7.3962500000000002</v>
      </c>
      <c r="P104" s="78">
        <v>8320.890125791635</v>
      </c>
      <c r="Q104" s="79">
        <v>6.5347147725201005E-3</v>
      </c>
      <c r="R104" s="80">
        <v>3.7496987947435612E-2</v>
      </c>
      <c r="S104" s="78">
        <v>1400.0804362819947</v>
      </c>
      <c r="T104" s="79">
        <v>8.4138548231109667E-3</v>
      </c>
      <c r="U104" s="81">
        <v>3.7496987947435834E-2</v>
      </c>
      <c r="V104" s="78" t="s">
        <v>69</v>
      </c>
      <c r="W104" s="79" t="s">
        <v>69</v>
      </c>
      <c r="X104" s="81" t="s">
        <v>69</v>
      </c>
      <c r="Y104" s="78">
        <v>347.75204665370279</v>
      </c>
      <c r="Z104" s="79">
        <v>6.192246325636086E-3</v>
      </c>
      <c r="AA104" s="81">
        <v>2.5000000000000355E-2</v>
      </c>
      <c r="AB104" s="82">
        <v>3796428.8818931784</v>
      </c>
      <c r="AC104" s="82">
        <v>14900155.355656547</v>
      </c>
      <c r="AD104" s="82">
        <v>2417165.1746898876</v>
      </c>
      <c r="AE104" s="82">
        <v>9726252.1399477515</v>
      </c>
      <c r="AF104" s="93">
        <v>7.3175235196638573</v>
      </c>
      <c r="AG104" s="93">
        <v>6.234171009202079</v>
      </c>
    </row>
    <row r="105" spans="1:33" ht="14.25">
      <c r="A105" s="16">
        <f t="shared" si="1"/>
        <v>46997</v>
      </c>
      <c r="B105" s="16" t="s">
        <v>172</v>
      </c>
      <c r="C105" s="76">
        <v>209.17965702397711</v>
      </c>
      <c r="D105" s="77">
        <v>1.7730371164781822E-2</v>
      </c>
      <c r="E105" s="77">
        <v>1.7228621877440009E-2</v>
      </c>
      <c r="F105" s="77">
        <v>1.8729759024830983E-2</v>
      </c>
      <c r="G105" s="77">
        <v>4.8999999999999044E-3</v>
      </c>
      <c r="H105" s="91">
        <v>0.1075</v>
      </c>
      <c r="I105" s="92">
        <v>0.1075</v>
      </c>
      <c r="J105" s="93">
        <v>6.1125000000000016</v>
      </c>
      <c r="K105" s="94">
        <v>6.1000000000000014</v>
      </c>
      <c r="L105" s="93">
        <v>6.1125000000000016</v>
      </c>
      <c r="M105" s="94">
        <v>6.1000000000000014</v>
      </c>
      <c r="N105" s="95">
        <v>7.4572500000000019</v>
      </c>
      <c r="O105" s="95">
        <v>7.4420000000000019</v>
      </c>
      <c r="P105" s="78">
        <v>8344.3679354709293</v>
      </c>
      <c r="Q105" s="79">
        <v>2.8215502577688678E-3</v>
      </c>
      <c r="R105" s="80">
        <v>3.6247741867549976E-2</v>
      </c>
      <c r="S105" s="78">
        <v>1416.5954550967163</v>
      </c>
      <c r="T105" s="79">
        <v>1.1795764290927657E-2</v>
      </c>
      <c r="U105" s="81">
        <v>3.6247741867549976E-2</v>
      </c>
      <c r="V105" s="78" t="s">
        <v>69</v>
      </c>
      <c r="W105" s="79" t="s">
        <v>69</v>
      </c>
      <c r="X105" s="81" t="s">
        <v>69</v>
      </c>
      <c r="Y105" s="78">
        <v>349.9054129868266</v>
      </c>
      <c r="Z105" s="79">
        <v>6.192246325636086E-3</v>
      </c>
      <c r="AA105" s="81">
        <v>2.5000000000000133E-2</v>
      </c>
      <c r="AB105" s="82">
        <v>3873543.2716212817</v>
      </c>
      <c r="AC105" s="82">
        <v>15118606.565563651</v>
      </c>
      <c r="AD105" s="82">
        <v>2511901.7638216224</v>
      </c>
      <c r="AE105" s="82">
        <v>9856356.1946214717</v>
      </c>
      <c r="AF105" s="93">
        <v>7.2441956123639066</v>
      </c>
      <c r="AG105" s="93">
        <v>6.2198656167329061</v>
      </c>
    </row>
    <row r="106" spans="1:33" ht="15.75">
      <c r="A106" s="137">
        <f t="shared" si="1"/>
        <v>47088</v>
      </c>
      <c r="B106" s="140" t="s">
        <v>173</v>
      </c>
      <c r="C106" s="83">
        <v>204.11076454789884</v>
      </c>
      <c r="D106" s="146">
        <v>1.8231879803139339E-2</v>
      </c>
      <c r="E106" s="146">
        <v>1.8231879803139339E-2</v>
      </c>
      <c r="F106" s="146">
        <v>1.9744531172479984E-2</v>
      </c>
      <c r="G106" s="146">
        <v>4.8999999999999044E-3</v>
      </c>
      <c r="H106" s="84">
        <v>0.1075</v>
      </c>
      <c r="I106" s="85">
        <v>0.1075</v>
      </c>
      <c r="J106" s="86">
        <v>6.15</v>
      </c>
      <c r="K106" s="87">
        <v>6.1375000000000002</v>
      </c>
      <c r="L106" s="86">
        <v>6.15</v>
      </c>
      <c r="M106" s="87">
        <v>6.1375000000000002</v>
      </c>
      <c r="N106" s="147">
        <v>7.5030000000000001</v>
      </c>
      <c r="O106" s="147">
        <v>7.4877500000000001</v>
      </c>
      <c r="P106" s="88">
        <v>8448.6528360000102</v>
      </c>
      <c r="Q106" s="148">
        <v>1.2497639286227713E-2</v>
      </c>
      <c r="R106" s="89">
        <v>3.5000000000000364E-2</v>
      </c>
      <c r="S106" s="88">
        <v>1429.4228002167642</v>
      </c>
      <c r="T106" s="148">
        <v>9.0550517255274521E-3</v>
      </c>
      <c r="U106" s="89">
        <v>3.5000000000000586E-2</v>
      </c>
      <c r="V106" s="88" t="s">
        <v>69</v>
      </c>
      <c r="W106" s="150" t="s">
        <v>69</v>
      </c>
      <c r="X106" s="96" t="s">
        <v>69</v>
      </c>
      <c r="Y106" s="88">
        <v>352.07211349471447</v>
      </c>
      <c r="Z106" s="148">
        <v>6.192246325636086E-3</v>
      </c>
      <c r="AA106" s="90">
        <v>2.5000000000000355E-2</v>
      </c>
      <c r="AB106" s="149">
        <v>4092152.3416587212</v>
      </c>
      <c r="AC106" s="149">
        <v>15353228.932500893</v>
      </c>
      <c r="AD106" s="149">
        <v>2694177.4498312431</v>
      </c>
      <c r="AE106" s="149">
        <v>9992347.1313228887</v>
      </c>
      <c r="AF106" s="86">
        <v>7.2281397399934901</v>
      </c>
      <c r="AG106" s="86">
        <v>6.2161278836836438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2025-02-17T20:45:21Z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