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142BB0BA-ADDE-47FC-AA29-048BD26848F8}" xr6:coauthVersionLast="47" xr6:coauthVersionMax="47" xr10:uidLastSave="{00000000-0000-0000-0000-000000000000}"/>
  <bookViews>
    <workbookView xWindow="-120" yWindow="-120" windowWidth="29040" windowHeight="15840" tabRatio="641" xr2:uid="{BFE7DD59-754F-49BE-8397-022364E200D5}"/>
  </bookViews>
  <sheets>
    <sheet name="Mundo" sheetId="4" r:id="rId1"/>
    <sheet name="Brasil - Anual" sheetId="5" r:id="rId2"/>
    <sheet name="Brasil - Trimestral" sheetId="7" r:id="rId3"/>
    <sheet name="Brasil - Mensal" sheetId="8" r:id="rId4"/>
    <sheet name="Brasil - Abertura Inflação" sheetId="9" r:id="rId5"/>
  </sheets>
  <externalReferences>
    <externalReference r:id="rId6"/>
  </externalReferences>
  <definedNames>
    <definedName name="_xlnm.Print_Area" localSheetId="1">'Brasil - Anual'!$A$1:$I$30</definedName>
    <definedName name="_xlnm.Print_Area" localSheetId="0">Mundo!$A$1:$I$17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7" l="1"/>
  <c r="M11" i="7"/>
  <c r="R11" i="7"/>
  <c r="W11" i="7"/>
  <c r="AB11" i="7"/>
  <c r="AG11" i="7"/>
  <c r="AL11" i="7"/>
  <c r="AQ11" i="7"/>
  <c r="AV11" i="7"/>
  <c r="BA11" i="7"/>
  <c r="BF11" i="7"/>
  <c r="BK11" i="7"/>
  <c r="BP11" i="7"/>
  <c r="BU11" i="7"/>
  <c r="BZ11" i="7"/>
  <c r="CE11" i="7"/>
  <c r="CJ11" i="7"/>
  <c r="CO11" i="7"/>
  <c r="CY11" i="7"/>
  <c r="CT11" i="7"/>
  <c r="CS11" i="7"/>
  <c r="V11" i="4" l="1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CY15" i="7"/>
  <c r="CX15" i="7"/>
  <c r="CW15" i="7"/>
  <c r="CV15" i="7"/>
  <c r="CU15" i="7"/>
  <c r="V29" i="5" l="1"/>
  <c r="U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S29" i="5"/>
  <c r="R29" i="5"/>
  <c r="Q29" i="5"/>
  <c r="T29" i="5"/>
  <c r="Q304" i="9"/>
  <c r="P304" i="9"/>
  <c r="O304" i="9"/>
  <c r="N304" i="9"/>
  <c r="M304" i="9"/>
  <c r="L304" i="9"/>
  <c r="K304" i="9"/>
  <c r="J304" i="9"/>
  <c r="I304" i="9"/>
  <c r="H304" i="9"/>
  <c r="G304" i="9"/>
  <c r="F304" i="9"/>
  <c r="E304" i="9"/>
  <c r="D304" i="9"/>
  <c r="C304" i="9"/>
  <c r="B304" i="9"/>
  <c r="Q303" i="9"/>
  <c r="P303" i="9"/>
  <c r="O303" i="9"/>
  <c r="N303" i="9"/>
  <c r="M303" i="9"/>
  <c r="L303" i="9"/>
  <c r="K303" i="9"/>
  <c r="J303" i="9"/>
  <c r="I303" i="9"/>
  <c r="H303" i="9"/>
  <c r="G303" i="9"/>
  <c r="F303" i="9"/>
  <c r="E303" i="9"/>
  <c r="D303" i="9"/>
  <c r="C303" i="9"/>
  <c r="B303" i="9"/>
  <c r="Q302" i="9"/>
  <c r="P302" i="9"/>
  <c r="O302" i="9"/>
  <c r="N302" i="9"/>
  <c r="M302" i="9"/>
  <c r="L302" i="9"/>
  <c r="K302" i="9"/>
  <c r="J302" i="9"/>
  <c r="I302" i="9"/>
  <c r="H302" i="9"/>
  <c r="G302" i="9"/>
  <c r="F302" i="9"/>
  <c r="E302" i="9"/>
  <c r="D302" i="9"/>
  <c r="C302" i="9"/>
  <c r="B302" i="9"/>
  <c r="Q301" i="9"/>
  <c r="P301" i="9"/>
  <c r="O301" i="9"/>
  <c r="N301" i="9"/>
  <c r="M301" i="9"/>
  <c r="L301" i="9"/>
  <c r="K301" i="9"/>
  <c r="J301" i="9"/>
  <c r="I301" i="9"/>
  <c r="H301" i="9"/>
  <c r="G301" i="9"/>
  <c r="F301" i="9"/>
  <c r="E301" i="9"/>
  <c r="D301" i="9"/>
  <c r="C301" i="9"/>
  <c r="B301" i="9"/>
  <c r="Q300" i="9"/>
  <c r="P300" i="9"/>
  <c r="O300" i="9"/>
  <c r="N300" i="9"/>
  <c r="M300" i="9"/>
  <c r="L300" i="9"/>
  <c r="K300" i="9"/>
  <c r="J300" i="9"/>
  <c r="I300" i="9"/>
  <c r="H300" i="9"/>
  <c r="G300" i="9"/>
  <c r="F300" i="9"/>
  <c r="E300" i="9"/>
  <c r="D300" i="9"/>
  <c r="C300" i="9"/>
  <c r="B300" i="9"/>
  <c r="Q299" i="9"/>
  <c r="P299" i="9"/>
  <c r="O299" i="9"/>
  <c r="N299" i="9"/>
  <c r="M299" i="9"/>
  <c r="L299" i="9"/>
  <c r="K299" i="9"/>
  <c r="J299" i="9"/>
  <c r="I299" i="9"/>
  <c r="H299" i="9"/>
  <c r="G299" i="9"/>
  <c r="F299" i="9"/>
  <c r="E299" i="9"/>
  <c r="D299" i="9"/>
  <c r="C299" i="9"/>
  <c r="B299" i="9"/>
  <c r="Q298" i="9"/>
  <c r="P298" i="9"/>
  <c r="O298" i="9"/>
  <c r="N298" i="9"/>
  <c r="M298" i="9"/>
  <c r="L298" i="9"/>
  <c r="K298" i="9"/>
  <c r="J298" i="9"/>
  <c r="I298" i="9"/>
  <c r="H298" i="9"/>
  <c r="G298" i="9"/>
  <c r="F298" i="9"/>
  <c r="E298" i="9"/>
  <c r="D298" i="9"/>
  <c r="C298" i="9"/>
  <c r="B298" i="9"/>
  <c r="Q297" i="9"/>
  <c r="P297" i="9"/>
  <c r="O297" i="9"/>
  <c r="N297" i="9"/>
  <c r="M297" i="9"/>
  <c r="L297" i="9"/>
  <c r="K297" i="9"/>
  <c r="J297" i="9"/>
  <c r="I297" i="9"/>
  <c r="H297" i="9"/>
  <c r="G297" i="9"/>
  <c r="F297" i="9"/>
  <c r="E297" i="9"/>
  <c r="D297" i="9"/>
  <c r="C297" i="9"/>
  <c r="B297" i="9"/>
  <c r="Q296" i="9"/>
  <c r="P296" i="9"/>
  <c r="O296" i="9"/>
  <c r="N296" i="9"/>
  <c r="M296" i="9"/>
  <c r="L296" i="9"/>
  <c r="K296" i="9"/>
  <c r="J296" i="9"/>
  <c r="I296" i="9"/>
  <c r="H296" i="9"/>
  <c r="G296" i="9"/>
  <c r="F296" i="9"/>
  <c r="E296" i="9"/>
  <c r="D296" i="9"/>
  <c r="C296" i="9"/>
  <c r="B296" i="9"/>
  <c r="Q295" i="9"/>
  <c r="P295" i="9"/>
  <c r="O295" i="9"/>
  <c r="N295" i="9"/>
  <c r="M295" i="9"/>
  <c r="L295" i="9"/>
  <c r="K295" i="9"/>
  <c r="J295" i="9"/>
  <c r="I295" i="9"/>
  <c r="H295" i="9"/>
  <c r="G295" i="9"/>
  <c r="F295" i="9"/>
  <c r="E295" i="9"/>
  <c r="D295" i="9"/>
  <c r="C295" i="9"/>
  <c r="B295" i="9"/>
  <c r="Q294" i="9"/>
  <c r="P294" i="9"/>
  <c r="O294" i="9"/>
  <c r="N294" i="9"/>
  <c r="M294" i="9"/>
  <c r="L294" i="9"/>
  <c r="K294" i="9"/>
  <c r="J294" i="9"/>
  <c r="I294" i="9"/>
  <c r="H294" i="9"/>
  <c r="G294" i="9"/>
  <c r="F294" i="9"/>
  <c r="E294" i="9"/>
  <c r="D294" i="9"/>
  <c r="C294" i="9"/>
  <c r="B294" i="9"/>
  <c r="Q293" i="9"/>
  <c r="P293" i="9"/>
  <c r="O293" i="9"/>
  <c r="N293" i="9"/>
  <c r="M293" i="9"/>
  <c r="L293" i="9"/>
  <c r="K293" i="9"/>
  <c r="J293" i="9"/>
  <c r="I293" i="9"/>
  <c r="H293" i="9"/>
  <c r="G293" i="9"/>
  <c r="F293" i="9"/>
  <c r="E293" i="9"/>
  <c r="D293" i="9"/>
  <c r="C293" i="9"/>
  <c r="B293" i="9"/>
  <c r="Q292" i="9"/>
  <c r="P292" i="9"/>
  <c r="O292" i="9"/>
  <c r="N292" i="9"/>
  <c r="M292" i="9"/>
  <c r="L292" i="9"/>
  <c r="K292" i="9"/>
  <c r="J292" i="9"/>
  <c r="I292" i="9"/>
  <c r="H292" i="9"/>
  <c r="G292" i="9"/>
  <c r="F292" i="9"/>
  <c r="E292" i="9"/>
  <c r="D292" i="9"/>
  <c r="C292" i="9"/>
  <c r="B292" i="9"/>
  <c r="Q291" i="9"/>
  <c r="P291" i="9"/>
  <c r="O291" i="9"/>
  <c r="N291" i="9"/>
  <c r="M291" i="9"/>
  <c r="L291" i="9"/>
  <c r="K291" i="9"/>
  <c r="J291" i="9"/>
  <c r="I291" i="9"/>
  <c r="H291" i="9"/>
  <c r="G291" i="9"/>
  <c r="F291" i="9"/>
  <c r="E291" i="9"/>
  <c r="D291" i="9"/>
  <c r="C291" i="9"/>
  <c r="B291" i="9"/>
  <c r="Q290" i="9"/>
  <c r="P290" i="9"/>
  <c r="O290" i="9"/>
  <c r="N290" i="9"/>
  <c r="M290" i="9"/>
  <c r="L290" i="9"/>
  <c r="K290" i="9"/>
  <c r="J290" i="9"/>
  <c r="I290" i="9"/>
  <c r="H290" i="9"/>
  <c r="G290" i="9"/>
  <c r="F290" i="9"/>
  <c r="E290" i="9"/>
  <c r="D290" i="9"/>
  <c r="C290" i="9"/>
  <c r="B290" i="9"/>
  <c r="Q289" i="9"/>
  <c r="P289" i="9"/>
  <c r="O289" i="9"/>
  <c r="N289" i="9"/>
  <c r="M289" i="9"/>
  <c r="L289" i="9"/>
  <c r="K289" i="9"/>
  <c r="J289" i="9"/>
  <c r="I289" i="9"/>
  <c r="H289" i="9"/>
  <c r="G289" i="9"/>
  <c r="F289" i="9"/>
  <c r="E289" i="9"/>
  <c r="D289" i="9"/>
  <c r="C289" i="9"/>
  <c r="B289" i="9"/>
  <c r="Q288" i="9"/>
  <c r="P288" i="9"/>
  <c r="O288" i="9"/>
  <c r="N288" i="9"/>
  <c r="M288" i="9"/>
  <c r="L288" i="9"/>
  <c r="K288" i="9"/>
  <c r="J288" i="9"/>
  <c r="I288" i="9"/>
  <c r="H288" i="9"/>
  <c r="G288" i="9"/>
  <c r="F288" i="9"/>
  <c r="E288" i="9"/>
  <c r="D288" i="9"/>
  <c r="C288" i="9"/>
  <c r="B288" i="9"/>
  <c r="Q287" i="9"/>
  <c r="P287" i="9"/>
  <c r="O287" i="9"/>
  <c r="N287" i="9"/>
  <c r="M287" i="9"/>
  <c r="L287" i="9"/>
  <c r="K287" i="9"/>
  <c r="J287" i="9"/>
  <c r="I287" i="9"/>
  <c r="H287" i="9"/>
  <c r="G287" i="9"/>
  <c r="F287" i="9"/>
  <c r="E287" i="9"/>
  <c r="D287" i="9"/>
  <c r="C287" i="9"/>
  <c r="B287" i="9"/>
  <c r="Q286" i="9"/>
  <c r="P286" i="9"/>
  <c r="O286" i="9"/>
  <c r="N286" i="9"/>
  <c r="M286" i="9"/>
  <c r="L286" i="9"/>
  <c r="K286" i="9"/>
  <c r="J286" i="9"/>
  <c r="I286" i="9"/>
  <c r="H286" i="9"/>
  <c r="G286" i="9"/>
  <c r="F286" i="9"/>
  <c r="E286" i="9"/>
  <c r="D286" i="9"/>
  <c r="C286" i="9"/>
  <c r="B286" i="9"/>
  <c r="Q285" i="9"/>
  <c r="P285" i="9"/>
  <c r="O285" i="9"/>
  <c r="N285" i="9"/>
  <c r="M285" i="9"/>
  <c r="L285" i="9"/>
  <c r="K285" i="9"/>
  <c r="J285" i="9"/>
  <c r="I285" i="9"/>
  <c r="H285" i="9"/>
  <c r="G285" i="9"/>
  <c r="F285" i="9"/>
  <c r="E285" i="9"/>
  <c r="D285" i="9"/>
  <c r="C285" i="9"/>
  <c r="B285" i="9"/>
  <c r="Q284" i="9"/>
  <c r="P284" i="9"/>
  <c r="O284" i="9"/>
  <c r="N284" i="9"/>
  <c r="M284" i="9"/>
  <c r="L284" i="9"/>
  <c r="K284" i="9"/>
  <c r="J284" i="9"/>
  <c r="I284" i="9"/>
  <c r="H284" i="9"/>
  <c r="G284" i="9"/>
  <c r="F284" i="9"/>
  <c r="E284" i="9"/>
  <c r="D284" i="9"/>
  <c r="C284" i="9"/>
  <c r="B284" i="9"/>
  <c r="Q283" i="9"/>
  <c r="P283" i="9"/>
  <c r="O283" i="9"/>
  <c r="N283" i="9"/>
  <c r="M283" i="9"/>
  <c r="L283" i="9"/>
  <c r="K283" i="9"/>
  <c r="J283" i="9"/>
  <c r="I283" i="9"/>
  <c r="H283" i="9"/>
  <c r="G283" i="9"/>
  <c r="F283" i="9"/>
  <c r="E283" i="9"/>
  <c r="D283" i="9"/>
  <c r="C283" i="9"/>
  <c r="B283" i="9"/>
  <c r="Q282" i="9"/>
  <c r="P282" i="9"/>
  <c r="O282" i="9"/>
  <c r="N282" i="9"/>
  <c r="M282" i="9"/>
  <c r="L282" i="9"/>
  <c r="K282" i="9"/>
  <c r="J282" i="9"/>
  <c r="I282" i="9"/>
  <c r="H282" i="9"/>
  <c r="G282" i="9"/>
  <c r="F282" i="9"/>
  <c r="E282" i="9"/>
  <c r="D282" i="9"/>
  <c r="C282" i="9"/>
  <c r="B282" i="9"/>
  <c r="Q281" i="9"/>
  <c r="P281" i="9"/>
  <c r="O281" i="9"/>
  <c r="N281" i="9"/>
  <c r="M281" i="9"/>
  <c r="L281" i="9"/>
  <c r="K281" i="9"/>
  <c r="J281" i="9"/>
  <c r="I281" i="9"/>
  <c r="H281" i="9"/>
  <c r="G281" i="9"/>
  <c r="F281" i="9"/>
  <c r="E281" i="9"/>
  <c r="D281" i="9"/>
  <c r="C281" i="9"/>
  <c r="B281" i="9"/>
  <c r="Q280" i="9"/>
  <c r="P280" i="9"/>
  <c r="O280" i="9"/>
  <c r="N280" i="9"/>
  <c r="M280" i="9"/>
  <c r="L280" i="9"/>
  <c r="K280" i="9"/>
  <c r="J280" i="9"/>
  <c r="I280" i="9"/>
  <c r="H280" i="9"/>
  <c r="G280" i="9"/>
  <c r="F280" i="9"/>
  <c r="E280" i="9"/>
  <c r="D280" i="9"/>
  <c r="C280" i="9"/>
  <c r="B280" i="9"/>
  <c r="Q279" i="9"/>
  <c r="P279" i="9"/>
  <c r="O279" i="9"/>
  <c r="N279" i="9"/>
  <c r="M279" i="9"/>
  <c r="L279" i="9"/>
  <c r="K279" i="9"/>
  <c r="J279" i="9"/>
  <c r="I279" i="9"/>
  <c r="H279" i="9"/>
  <c r="G279" i="9"/>
  <c r="F279" i="9"/>
  <c r="E279" i="9"/>
  <c r="D279" i="9"/>
  <c r="C279" i="9"/>
  <c r="B279" i="9"/>
  <c r="Q278" i="9"/>
  <c r="P278" i="9"/>
  <c r="O278" i="9"/>
  <c r="N278" i="9"/>
  <c r="M278" i="9"/>
  <c r="L278" i="9"/>
  <c r="K278" i="9"/>
  <c r="J278" i="9"/>
  <c r="I278" i="9"/>
  <c r="H278" i="9"/>
  <c r="G278" i="9"/>
  <c r="F278" i="9"/>
  <c r="E278" i="9"/>
  <c r="D278" i="9"/>
  <c r="C278" i="9"/>
  <c r="B278" i="9"/>
  <c r="Q277" i="9"/>
  <c r="P277" i="9"/>
  <c r="O277" i="9"/>
  <c r="N277" i="9"/>
  <c r="M277" i="9"/>
  <c r="L277" i="9"/>
  <c r="K277" i="9"/>
  <c r="J277" i="9"/>
  <c r="I277" i="9"/>
  <c r="H277" i="9"/>
  <c r="G277" i="9"/>
  <c r="F277" i="9"/>
  <c r="E277" i="9"/>
  <c r="D277" i="9"/>
  <c r="C277" i="9"/>
  <c r="B277" i="9"/>
  <c r="Q276" i="9"/>
  <c r="P276" i="9"/>
  <c r="O276" i="9"/>
  <c r="N276" i="9"/>
  <c r="M276" i="9"/>
  <c r="L276" i="9"/>
  <c r="K276" i="9"/>
  <c r="J276" i="9"/>
  <c r="I276" i="9"/>
  <c r="H276" i="9"/>
  <c r="G276" i="9"/>
  <c r="F276" i="9"/>
  <c r="E276" i="9"/>
  <c r="D276" i="9"/>
  <c r="C276" i="9"/>
  <c r="B276" i="9"/>
  <c r="Q275" i="9"/>
  <c r="P275" i="9"/>
  <c r="O275" i="9"/>
  <c r="N275" i="9"/>
  <c r="M275" i="9"/>
  <c r="L275" i="9"/>
  <c r="K275" i="9"/>
  <c r="J275" i="9"/>
  <c r="I275" i="9"/>
  <c r="H275" i="9"/>
  <c r="G275" i="9"/>
  <c r="F275" i="9"/>
  <c r="E275" i="9"/>
  <c r="D275" i="9"/>
  <c r="C275" i="9"/>
  <c r="B275" i="9"/>
  <c r="Q274" i="9"/>
  <c r="P274" i="9"/>
  <c r="O274" i="9"/>
  <c r="N274" i="9"/>
  <c r="M274" i="9"/>
  <c r="L274" i="9"/>
  <c r="K274" i="9"/>
  <c r="J274" i="9"/>
  <c r="I274" i="9"/>
  <c r="H274" i="9"/>
  <c r="G274" i="9"/>
  <c r="F274" i="9"/>
  <c r="E274" i="9"/>
  <c r="D274" i="9"/>
  <c r="C274" i="9"/>
  <c r="B274" i="9"/>
  <c r="Q273" i="9"/>
  <c r="P273" i="9"/>
  <c r="O273" i="9"/>
  <c r="N273" i="9"/>
  <c r="M273" i="9"/>
  <c r="L273" i="9"/>
  <c r="K273" i="9"/>
  <c r="J273" i="9"/>
  <c r="I273" i="9"/>
  <c r="H273" i="9"/>
  <c r="G273" i="9"/>
  <c r="F273" i="9"/>
  <c r="E273" i="9"/>
  <c r="D273" i="9"/>
  <c r="C273" i="9"/>
  <c r="B273" i="9"/>
  <c r="Q272" i="9"/>
  <c r="P272" i="9"/>
  <c r="O272" i="9"/>
  <c r="N272" i="9"/>
  <c r="M272" i="9"/>
  <c r="L272" i="9"/>
  <c r="K272" i="9"/>
  <c r="J272" i="9"/>
  <c r="I272" i="9"/>
  <c r="H272" i="9"/>
  <c r="G272" i="9"/>
  <c r="F272" i="9"/>
  <c r="E272" i="9"/>
  <c r="D272" i="9"/>
  <c r="C272" i="9"/>
  <c r="B272" i="9"/>
  <c r="Q271" i="9"/>
  <c r="P271" i="9"/>
  <c r="O271" i="9"/>
  <c r="N271" i="9"/>
  <c r="M271" i="9"/>
  <c r="L271" i="9"/>
  <c r="K271" i="9"/>
  <c r="J271" i="9"/>
  <c r="I271" i="9"/>
  <c r="H271" i="9"/>
  <c r="G271" i="9"/>
  <c r="F271" i="9"/>
  <c r="E271" i="9"/>
  <c r="D271" i="9"/>
  <c r="C271" i="9"/>
  <c r="B271" i="9"/>
  <c r="Q270" i="9"/>
  <c r="P270" i="9"/>
  <c r="O270" i="9"/>
  <c r="N270" i="9"/>
  <c r="M270" i="9"/>
  <c r="L270" i="9"/>
  <c r="K270" i="9"/>
  <c r="J270" i="9"/>
  <c r="I270" i="9"/>
  <c r="H270" i="9"/>
  <c r="G270" i="9"/>
  <c r="F270" i="9"/>
  <c r="E270" i="9"/>
  <c r="D270" i="9"/>
  <c r="C270" i="9"/>
  <c r="B270" i="9"/>
  <c r="Q269" i="9"/>
  <c r="P269" i="9"/>
  <c r="O269" i="9"/>
  <c r="N269" i="9"/>
  <c r="M269" i="9"/>
  <c r="L269" i="9"/>
  <c r="K269" i="9"/>
  <c r="J269" i="9"/>
  <c r="I269" i="9"/>
  <c r="H269" i="9"/>
  <c r="G269" i="9"/>
  <c r="F269" i="9"/>
  <c r="E269" i="9"/>
  <c r="D269" i="9"/>
  <c r="C269" i="9"/>
  <c r="B269" i="9"/>
  <c r="Q268" i="9"/>
  <c r="P268" i="9"/>
  <c r="O268" i="9"/>
  <c r="N268" i="9"/>
  <c r="M268" i="9"/>
  <c r="L268" i="9"/>
  <c r="K268" i="9"/>
  <c r="J268" i="9"/>
  <c r="I268" i="9"/>
  <c r="H268" i="9"/>
  <c r="G268" i="9"/>
  <c r="F268" i="9"/>
  <c r="E268" i="9"/>
  <c r="D268" i="9"/>
  <c r="C268" i="9"/>
  <c r="B268" i="9"/>
  <c r="Q267" i="9"/>
  <c r="P267" i="9"/>
  <c r="O267" i="9"/>
  <c r="N267" i="9"/>
  <c r="M267" i="9"/>
  <c r="L267" i="9"/>
  <c r="K267" i="9"/>
  <c r="J267" i="9"/>
  <c r="I267" i="9"/>
  <c r="H267" i="9"/>
  <c r="G267" i="9"/>
  <c r="F267" i="9"/>
  <c r="E267" i="9"/>
  <c r="D267" i="9"/>
  <c r="C267" i="9"/>
  <c r="B267" i="9"/>
  <c r="Q266" i="9"/>
  <c r="P266" i="9"/>
  <c r="O266" i="9"/>
  <c r="N266" i="9"/>
  <c r="M266" i="9"/>
  <c r="L266" i="9"/>
  <c r="K266" i="9"/>
  <c r="J266" i="9"/>
  <c r="I266" i="9"/>
  <c r="H266" i="9"/>
  <c r="G266" i="9"/>
  <c r="F266" i="9"/>
  <c r="E266" i="9"/>
  <c r="D266" i="9"/>
  <c r="C266" i="9"/>
  <c r="B266" i="9"/>
  <c r="Q265" i="9"/>
  <c r="P265" i="9"/>
  <c r="O265" i="9"/>
  <c r="N265" i="9"/>
  <c r="M265" i="9"/>
  <c r="L265" i="9"/>
  <c r="K265" i="9"/>
  <c r="J265" i="9"/>
  <c r="I265" i="9"/>
  <c r="H265" i="9"/>
  <c r="G265" i="9"/>
  <c r="F265" i="9"/>
  <c r="E265" i="9"/>
  <c r="D265" i="9"/>
  <c r="C265" i="9"/>
  <c r="B265" i="9"/>
  <c r="Q264" i="9"/>
  <c r="P264" i="9"/>
  <c r="O264" i="9"/>
  <c r="N264" i="9"/>
  <c r="M264" i="9"/>
  <c r="L264" i="9"/>
  <c r="K264" i="9"/>
  <c r="J264" i="9"/>
  <c r="I264" i="9"/>
  <c r="H264" i="9"/>
  <c r="G264" i="9"/>
  <c r="F264" i="9"/>
  <c r="E264" i="9"/>
  <c r="D264" i="9"/>
  <c r="C264" i="9"/>
  <c r="B264" i="9"/>
  <c r="Q263" i="9"/>
  <c r="P263" i="9"/>
  <c r="O263" i="9"/>
  <c r="N263" i="9"/>
  <c r="M263" i="9"/>
  <c r="L263" i="9"/>
  <c r="K263" i="9"/>
  <c r="J263" i="9"/>
  <c r="I263" i="9"/>
  <c r="H263" i="9"/>
  <c r="G263" i="9"/>
  <c r="F263" i="9"/>
  <c r="E263" i="9"/>
  <c r="D263" i="9"/>
  <c r="C263" i="9"/>
  <c r="B263" i="9"/>
  <c r="Q262" i="9"/>
  <c r="P262" i="9"/>
  <c r="O262" i="9"/>
  <c r="N262" i="9"/>
  <c r="M262" i="9"/>
  <c r="L262" i="9"/>
  <c r="K262" i="9"/>
  <c r="J262" i="9"/>
  <c r="I262" i="9"/>
  <c r="H262" i="9"/>
  <c r="G262" i="9"/>
  <c r="F262" i="9"/>
  <c r="E262" i="9"/>
  <c r="D262" i="9"/>
  <c r="C262" i="9"/>
  <c r="B262" i="9"/>
  <c r="Q261" i="9"/>
  <c r="P261" i="9"/>
  <c r="O261" i="9"/>
  <c r="N261" i="9"/>
  <c r="M261" i="9"/>
  <c r="L261" i="9"/>
  <c r="K261" i="9"/>
  <c r="J261" i="9"/>
  <c r="I261" i="9"/>
  <c r="H261" i="9"/>
  <c r="G261" i="9"/>
  <c r="F261" i="9"/>
  <c r="E261" i="9"/>
  <c r="D261" i="9"/>
  <c r="C261" i="9"/>
  <c r="B261" i="9"/>
  <c r="Q260" i="9"/>
  <c r="P260" i="9"/>
  <c r="O260" i="9"/>
  <c r="N260" i="9"/>
  <c r="M260" i="9"/>
  <c r="L260" i="9"/>
  <c r="K260" i="9"/>
  <c r="J260" i="9"/>
  <c r="I260" i="9"/>
  <c r="H260" i="9"/>
  <c r="G260" i="9"/>
  <c r="F260" i="9"/>
  <c r="E260" i="9"/>
  <c r="D260" i="9"/>
  <c r="C260" i="9"/>
  <c r="B260" i="9"/>
  <c r="Q259" i="9"/>
  <c r="P259" i="9"/>
  <c r="O259" i="9"/>
  <c r="N259" i="9"/>
  <c r="M259" i="9"/>
  <c r="L259" i="9"/>
  <c r="K259" i="9"/>
  <c r="J259" i="9"/>
  <c r="I259" i="9"/>
  <c r="H259" i="9"/>
  <c r="G259" i="9"/>
  <c r="F259" i="9"/>
  <c r="E259" i="9"/>
  <c r="D259" i="9"/>
  <c r="C259" i="9"/>
  <c r="B259" i="9"/>
  <c r="Q258" i="9"/>
  <c r="P258" i="9"/>
  <c r="O258" i="9"/>
  <c r="N258" i="9"/>
  <c r="M258" i="9"/>
  <c r="L258" i="9"/>
  <c r="K258" i="9"/>
  <c r="J258" i="9"/>
  <c r="I258" i="9"/>
  <c r="H258" i="9"/>
  <c r="G258" i="9"/>
  <c r="F258" i="9"/>
  <c r="E258" i="9"/>
  <c r="D258" i="9"/>
  <c r="C258" i="9"/>
  <c r="B258" i="9"/>
  <c r="Q257" i="9"/>
  <c r="P257" i="9"/>
  <c r="O257" i="9"/>
  <c r="N257" i="9"/>
  <c r="M257" i="9"/>
  <c r="L257" i="9"/>
  <c r="K257" i="9"/>
  <c r="J257" i="9"/>
  <c r="I257" i="9"/>
  <c r="H257" i="9"/>
  <c r="G257" i="9"/>
  <c r="F257" i="9"/>
  <c r="E257" i="9"/>
  <c r="D257" i="9"/>
  <c r="C257" i="9"/>
  <c r="B257" i="9"/>
  <c r="Q256" i="9"/>
  <c r="P256" i="9"/>
  <c r="O256" i="9"/>
  <c r="N256" i="9"/>
  <c r="M256" i="9"/>
  <c r="L256" i="9"/>
  <c r="K256" i="9"/>
  <c r="J256" i="9"/>
  <c r="I256" i="9"/>
  <c r="H256" i="9"/>
  <c r="G256" i="9"/>
  <c r="F256" i="9"/>
  <c r="E256" i="9"/>
  <c r="D256" i="9"/>
  <c r="C256" i="9"/>
  <c r="B256" i="9"/>
  <c r="Q255" i="9"/>
  <c r="P255" i="9"/>
  <c r="O255" i="9"/>
  <c r="N255" i="9"/>
  <c r="M255" i="9"/>
  <c r="L255" i="9"/>
  <c r="K255" i="9"/>
  <c r="J255" i="9"/>
  <c r="I255" i="9"/>
  <c r="H255" i="9"/>
  <c r="G255" i="9"/>
  <c r="F255" i="9"/>
  <c r="E255" i="9"/>
  <c r="D255" i="9"/>
  <c r="C255" i="9"/>
  <c r="B255" i="9"/>
  <c r="Q254" i="9"/>
  <c r="P254" i="9"/>
  <c r="O254" i="9"/>
  <c r="N254" i="9"/>
  <c r="M254" i="9"/>
  <c r="L254" i="9"/>
  <c r="K254" i="9"/>
  <c r="J254" i="9"/>
  <c r="I254" i="9"/>
  <c r="H254" i="9"/>
  <c r="G254" i="9"/>
  <c r="F254" i="9"/>
  <c r="E254" i="9"/>
  <c r="D254" i="9"/>
  <c r="C254" i="9"/>
  <c r="B254" i="9"/>
  <c r="Q253" i="9"/>
  <c r="P253" i="9"/>
  <c r="O253" i="9"/>
  <c r="N253" i="9"/>
  <c r="M253" i="9"/>
  <c r="L253" i="9"/>
  <c r="K253" i="9"/>
  <c r="J253" i="9"/>
  <c r="I253" i="9"/>
  <c r="H253" i="9"/>
  <c r="G253" i="9"/>
  <c r="F253" i="9"/>
  <c r="E253" i="9"/>
  <c r="D253" i="9"/>
  <c r="C253" i="9"/>
  <c r="B253" i="9"/>
  <c r="Q252" i="9"/>
  <c r="P252" i="9"/>
  <c r="O252" i="9"/>
  <c r="N252" i="9"/>
  <c r="M252" i="9"/>
  <c r="L252" i="9"/>
  <c r="K252" i="9"/>
  <c r="J252" i="9"/>
  <c r="I252" i="9"/>
  <c r="H252" i="9"/>
  <c r="G252" i="9"/>
  <c r="F252" i="9"/>
  <c r="E252" i="9"/>
  <c r="D252" i="9"/>
  <c r="C252" i="9"/>
  <c r="B252" i="9"/>
  <c r="Q251" i="9"/>
  <c r="P251" i="9"/>
  <c r="O251" i="9"/>
  <c r="N251" i="9"/>
  <c r="M251" i="9"/>
  <c r="L251" i="9"/>
  <c r="K251" i="9"/>
  <c r="J251" i="9"/>
  <c r="I251" i="9"/>
  <c r="H251" i="9"/>
  <c r="G251" i="9"/>
  <c r="F251" i="9"/>
  <c r="E251" i="9"/>
  <c r="D251" i="9"/>
  <c r="C251" i="9"/>
  <c r="B251" i="9"/>
  <c r="Q250" i="9"/>
  <c r="P250" i="9"/>
  <c r="O250" i="9"/>
  <c r="N250" i="9"/>
  <c r="M250" i="9"/>
  <c r="L250" i="9"/>
  <c r="K250" i="9"/>
  <c r="J250" i="9"/>
  <c r="I250" i="9"/>
  <c r="H250" i="9"/>
  <c r="G250" i="9"/>
  <c r="F250" i="9"/>
  <c r="E250" i="9"/>
  <c r="D250" i="9"/>
  <c r="C250" i="9"/>
  <c r="B250" i="9"/>
  <c r="Q249" i="9"/>
  <c r="P249" i="9"/>
  <c r="O249" i="9"/>
  <c r="N249" i="9"/>
  <c r="M249" i="9"/>
  <c r="L249" i="9"/>
  <c r="K249" i="9"/>
  <c r="J249" i="9"/>
  <c r="I249" i="9"/>
  <c r="H249" i="9"/>
  <c r="G249" i="9"/>
  <c r="F249" i="9"/>
  <c r="E249" i="9"/>
  <c r="D249" i="9"/>
  <c r="C249" i="9"/>
  <c r="B249" i="9"/>
  <c r="Q248" i="9"/>
  <c r="P248" i="9"/>
  <c r="O248" i="9"/>
  <c r="N248" i="9"/>
  <c r="M248" i="9"/>
  <c r="L248" i="9"/>
  <c r="K248" i="9"/>
  <c r="J248" i="9"/>
  <c r="I248" i="9"/>
  <c r="H248" i="9"/>
  <c r="G248" i="9"/>
  <c r="F248" i="9"/>
  <c r="E248" i="9"/>
  <c r="D248" i="9"/>
  <c r="C248" i="9"/>
  <c r="B248" i="9"/>
  <c r="Q247" i="9"/>
  <c r="P247" i="9"/>
  <c r="O247" i="9"/>
  <c r="N247" i="9"/>
  <c r="M247" i="9"/>
  <c r="L247" i="9"/>
  <c r="K247" i="9"/>
  <c r="J247" i="9"/>
  <c r="I247" i="9"/>
  <c r="H247" i="9"/>
  <c r="G247" i="9"/>
  <c r="F247" i="9"/>
  <c r="E247" i="9"/>
  <c r="D247" i="9"/>
  <c r="C247" i="9"/>
  <c r="B247" i="9"/>
  <c r="Q246" i="9"/>
  <c r="P246" i="9"/>
  <c r="O246" i="9"/>
  <c r="N246" i="9"/>
  <c r="M246" i="9"/>
  <c r="L246" i="9"/>
  <c r="K246" i="9"/>
  <c r="J246" i="9"/>
  <c r="I246" i="9"/>
  <c r="H246" i="9"/>
  <c r="G246" i="9"/>
  <c r="F246" i="9"/>
  <c r="E246" i="9"/>
  <c r="D246" i="9"/>
  <c r="C246" i="9"/>
  <c r="B246" i="9"/>
  <c r="Q245" i="9"/>
  <c r="P245" i="9"/>
  <c r="O245" i="9"/>
  <c r="N245" i="9"/>
  <c r="M245" i="9"/>
  <c r="L245" i="9"/>
  <c r="K245" i="9"/>
  <c r="J245" i="9"/>
  <c r="I245" i="9"/>
  <c r="H245" i="9"/>
  <c r="G245" i="9"/>
  <c r="F245" i="9"/>
  <c r="E245" i="9"/>
  <c r="D245" i="9"/>
  <c r="C245" i="9"/>
  <c r="B245" i="9"/>
  <c r="Q244" i="9"/>
  <c r="P244" i="9"/>
  <c r="O244" i="9"/>
  <c r="N244" i="9"/>
  <c r="M244" i="9"/>
  <c r="L244" i="9"/>
  <c r="K244" i="9"/>
  <c r="J244" i="9"/>
  <c r="I244" i="9"/>
  <c r="H244" i="9"/>
  <c r="G244" i="9"/>
  <c r="F244" i="9"/>
  <c r="E244" i="9"/>
  <c r="D244" i="9"/>
  <c r="C244" i="9"/>
  <c r="B244" i="9"/>
  <c r="Q243" i="9"/>
  <c r="P243" i="9"/>
  <c r="O243" i="9"/>
  <c r="N243" i="9"/>
  <c r="M243" i="9"/>
  <c r="L243" i="9"/>
  <c r="K243" i="9"/>
  <c r="J243" i="9"/>
  <c r="I243" i="9"/>
  <c r="H243" i="9"/>
  <c r="G243" i="9"/>
  <c r="F243" i="9"/>
  <c r="E243" i="9"/>
  <c r="D243" i="9"/>
  <c r="C243" i="9"/>
  <c r="B243" i="9"/>
  <c r="Q242" i="9"/>
  <c r="P242" i="9"/>
  <c r="O242" i="9"/>
  <c r="N242" i="9"/>
  <c r="M242" i="9"/>
  <c r="L242" i="9"/>
  <c r="K242" i="9"/>
  <c r="J242" i="9"/>
  <c r="I242" i="9"/>
  <c r="H242" i="9"/>
  <c r="G242" i="9"/>
  <c r="F242" i="9"/>
  <c r="E242" i="9"/>
  <c r="D242" i="9"/>
  <c r="C242" i="9"/>
  <c r="B242" i="9"/>
  <c r="Q241" i="9"/>
  <c r="P241" i="9"/>
  <c r="O241" i="9"/>
  <c r="N241" i="9"/>
  <c r="M241" i="9"/>
  <c r="L241" i="9"/>
  <c r="K241" i="9"/>
  <c r="J241" i="9"/>
  <c r="I241" i="9"/>
  <c r="H241" i="9"/>
  <c r="G241" i="9"/>
  <c r="F241" i="9"/>
  <c r="E241" i="9"/>
  <c r="D241" i="9"/>
  <c r="C241" i="9"/>
  <c r="B241" i="9"/>
  <c r="Q240" i="9"/>
  <c r="P240" i="9"/>
  <c r="O240" i="9"/>
  <c r="N240" i="9"/>
  <c r="M240" i="9"/>
  <c r="L240" i="9"/>
  <c r="K240" i="9"/>
  <c r="J240" i="9"/>
  <c r="I240" i="9"/>
  <c r="H240" i="9"/>
  <c r="G240" i="9"/>
  <c r="F240" i="9"/>
  <c r="E240" i="9"/>
  <c r="D240" i="9"/>
  <c r="C240" i="9"/>
  <c r="B240" i="9"/>
  <c r="Q239" i="9"/>
  <c r="P239" i="9"/>
  <c r="O239" i="9"/>
  <c r="N239" i="9"/>
  <c r="M239" i="9"/>
  <c r="L239" i="9"/>
  <c r="K239" i="9"/>
  <c r="J239" i="9"/>
  <c r="I239" i="9"/>
  <c r="H239" i="9"/>
  <c r="G239" i="9"/>
  <c r="F239" i="9"/>
  <c r="E239" i="9"/>
  <c r="D239" i="9"/>
  <c r="C239" i="9"/>
  <c r="B239" i="9"/>
  <c r="Q238" i="9"/>
  <c r="P238" i="9"/>
  <c r="O238" i="9"/>
  <c r="N238" i="9"/>
  <c r="M238" i="9"/>
  <c r="L238" i="9"/>
  <c r="K238" i="9"/>
  <c r="J238" i="9"/>
  <c r="I238" i="9"/>
  <c r="H238" i="9"/>
  <c r="G238" i="9"/>
  <c r="F238" i="9"/>
  <c r="E238" i="9"/>
  <c r="D238" i="9"/>
  <c r="C238" i="9"/>
  <c r="B238" i="9"/>
  <c r="Q237" i="9"/>
  <c r="P237" i="9"/>
  <c r="O237" i="9"/>
  <c r="N237" i="9"/>
  <c r="M237" i="9"/>
  <c r="L237" i="9"/>
  <c r="K237" i="9"/>
  <c r="J237" i="9"/>
  <c r="I237" i="9"/>
  <c r="H237" i="9"/>
  <c r="G237" i="9"/>
  <c r="F237" i="9"/>
  <c r="E237" i="9"/>
  <c r="D237" i="9"/>
  <c r="C237" i="9"/>
  <c r="B237" i="9"/>
  <c r="Q236" i="9"/>
  <c r="P236" i="9"/>
  <c r="O236" i="9"/>
  <c r="N236" i="9"/>
  <c r="M236" i="9"/>
  <c r="L236" i="9"/>
  <c r="K236" i="9"/>
  <c r="J236" i="9"/>
  <c r="I236" i="9"/>
  <c r="H236" i="9"/>
  <c r="G236" i="9"/>
  <c r="F236" i="9"/>
  <c r="E236" i="9"/>
  <c r="D236" i="9"/>
  <c r="C236" i="9"/>
  <c r="B236" i="9"/>
  <c r="Q235" i="9"/>
  <c r="P235" i="9"/>
  <c r="O235" i="9"/>
  <c r="N235" i="9"/>
  <c r="M235" i="9"/>
  <c r="L235" i="9"/>
  <c r="K235" i="9"/>
  <c r="J235" i="9"/>
  <c r="I235" i="9"/>
  <c r="H235" i="9"/>
  <c r="G235" i="9"/>
  <c r="F235" i="9"/>
  <c r="E235" i="9"/>
  <c r="D235" i="9"/>
  <c r="C235" i="9"/>
  <c r="B235" i="9"/>
  <c r="Q234" i="9"/>
  <c r="P234" i="9"/>
  <c r="O234" i="9"/>
  <c r="N234" i="9"/>
  <c r="M234" i="9"/>
  <c r="L234" i="9"/>
  <c r="K234" i="9"/>
  <c r="J234" i="9"/>
  <c r="I234" i="9"/>
  <c r="H234" i="9"/>
  <c r="G234" i="9"/>
  <c r="F234" i="9"/>
  <c r="E234" i="9"/>
  <c r="D234" i="9"/>
  <c r="C234" i="9"/>
  <c r="B234" i="9"/>
  <c r="Q233" i="9"/>
  <c r="P233" i="9"/>
  <c r="O233" i="9"/>
  <c r="N233" i="9"/>
  <c r="M233" i="9"/>
  <c r="L233" i="9"/>
  <c r="K233" i="9"/>
  <c r="J233" i="9"/>
  <c r="I233" i="9"/>
  <c r="H233" i="9"/>
  <c r="G233" i="9"/>
  <c r="F233" i="9"/>
  <c r="E233" i="9"/>
  <c r="D233" i="9"/>
  <c r="C233" i="9"/>
  <c r="B233" i="9"/>
  <c r="Q232" i="9"/>
  <c r="P232" i="9"/>
  <c r="O232" i="9"/>
  <c r="N232" i="9"/>
  <c r="M232" i="9"/>
  <c r="L232" i="9"/>
  <c r="K232" i="9"/>
  <c r="J232" i="9"/>
  <c r="I232" i="9"/>
  <c r="H232" i="9"/>
  <c r="G232" i="9"/>
  <c r="F232" i="9"/>
  <c r="E232" i="9"/>
  <c r="D232" i="9"/>
  <c r="C232" i="9"/>
  <c r="B232" i="9"/>
  <c r="Q231" i="9"/>
  <c r="P231" i="9"/>
  <c r="O231" i="9"/>
  <c r="N231" i="9"/>
  <c r="M231" i="9"/>
  <c r="L231" i="9"/>
  <c r="K231" i="9"/>
  <c r="J231" i="9"/>
  <c r="I231" i="9"/>
  <c r="H231" i="9"/>
  <c r="G231" i="9"/>
  <c r="F231" i="9"/>
  <c r="E231" i="9"/>
  <c r="D231" i="9"/>
  <c r="C231" i="9"/>
  <c r="B231" i="9"/>
  <c r="Q230" i="9"/>
  <c r="P230" i="9"/>
  <c r="O230" i="9"/>
  <c r="N230" i="9"/>
  <c r="M230" i="9"/>
  <c r="L230" i="9"/>
  <c r="K230" i="9"/>
  <c r="J230" i="9"/>
  <c r="I230" i="9"/>
  <c r="H230" i="9"/>
  <c r="G230" i="9"/>
  <c r="F230" i="9"/>
  <c r="E230" i="9"/>
  <c r="D230" i="9"/>
  <c r="C230" i="9"/>
  <c r="B230" i="9"/>
  <c r="Q229" i="9"/>
  <c r="P229" i="9"/>
  <c r="O229" i="9"/>
  <c r="N229" i="9"/>
  <c r="M229" i="9"/>
  <c r="L229" i="9"/>
  <c r="K229" i="9"/>
  <c r="J229" i="9"/>
  <c r="I229" i="9"/>
  <c r="H229" i="9"/>
  <c r="G229" i="9"/>
  <c r="F229" i="9"/>
  <c r="E229" i="9"/>
  <c r="D229" i="9"/>
  <c r="C229" i="9"/>
  <c r="B229" i="9"/>
  <c r="Q228" i="9"/>
  <c r="P228" i="9"/>
  <c r="O228" i="9"/>
  <c r="N228" i="9"/>
  <c r="M228" i="9"/>
  <c r="L228" i="9"/>
  <c r="K228" i="9"/>
  <c r="J228" i="9"/>
  <c r="I228" i="9"/>
  <c r="H228" i="9"/>
  <c r="G228" i="9"/>
  <c r="F228" i="9"/>
  <c r="E228" i="9"/>
  <c r="D228" i="9"/>
  <c r="C228" i="9"/>
  <c r="B228" i="9"/>
  <c r="Q227" i="9"/>
  <c r="P227" i="9"/>
  <c r="O227" i="9"/>
  <c r="N227" i="9"/>
  <c r="M227" i="9"/>
  <c r="L227" i="9"/>
  <c r="K227" i="9"/>
  <c r="J227" i="9"/>
  <c r="I227" i="9"/>
  <c r="H227" i="9"/>
  <c r="G227" i="9"/>
  <c r="F227" i="9"/>
  <c r="E227" i="9"/>
  <c r="D227" i="9"/>
  <c r="C227" i="9"/>
  <c r="B227" i="9"/>
  <c r="Q226" i="9"/>
  <c r="P226" i="9"/>
  <c r="O226" i="9"/>
  <c r="N226" i="9"/>
  <c r="M226" i="9"/>
  <c r="L226" i="9"/>
  <c r="K226" i="9"/>
  <c r="J226" i="9"/>
  <c r="I226" i="9"/>
  <c r="H226" i="9"/>
  <c r="G226" i="9"/>
  <c r="F226" i="9"/>
  <c r="E226" i="9"/>
  <c r="D226" i="9"/>
  <c r="C226" i="9"/>
  <c r="B226" i="9"/>
  <c r="Q225" i="9"/>
  <c r="P225" i="9"/>
  <c r="O225" i="9"/>
  <c r="N225" i="9"/>
  <c r="M225" i="9"/>
  <c r="L225" i="9"/>
  <c r="K225" i="9"/>
  <c r="J225" i="9"/>
  <c r="I225" i="9"/>
  <c r="H225" i="9"/>
  <c r="G225" i="9"/>
  <c r="F225" i="9"/>
  <c r="E225" i="9"/>
  <c r="D225" i="9"/>
  <c r="C225" i="9"/>
  <c r="B225" i="9"/>
  <c r="Q224" i="9"/>
  <c r="P224" i="9"/>
  <c r="O224" i="9"/>
  <c r="N224" i="9"/>
  <c r="M224" i="9"/>
  <c r="L224" i="9"/>
  <c r="K224" i="9"/>
  <c r="J224" i="9"/>
  <c r="I224" i="9"/>
  <c r="H224" i="9"/>
  <c r="G224" i="9"/>
  <c r="F224" i="9"/>
  <c r="E224" i="9"/>
  <c r="D224" i="9"/>
  <c r="C224" i="9"/>
  <c r="B224" i="9"/>
  <c r="Q223" i="9"/>
  <c r="P223" i="9"/>
  <c r="O223" i="9"/>
  <c r="N223" i="9"/>
  <c r="M223" i="9"/>
  <c r="L223" i="9"/>
  <c r="K223" i="9"/>
  <c r="J223" i="9"/>
  <c r="I223" i="9"/>
  <c r="H223" i="9"/>
  <c r="G223" i="9"/>
  <c r="F223" i="9"/>
  <c r="E223" i="9"/>
  <c r="D223" i="9"/>
  <c r="C223" i="9"/>
  <c r="B223" i="9"/>
  <c r="Q222" i="9"/>
  <c r="P222" i="9"/>
  <c r="O222" i="9"/>
  <c r="N222" i="9"/>
  <c r="M222" i="9"/>
  <c r="L222" i="9"/>
  <c r="K222" i="9"/>
  <c r="J222" i="9"/>
  <c r="I222" i="9"/>
  <c r="H222" i="9"/>
  <c r="G222" i="9"/>
  <c r="F222" i="9"/>
  <c r="E222" i="9"/>
  <c r="D222" i="9"/>
  <c r="C222" i="9"/>
  <c r="B222" i="9"/>
  <c r="Q221" i="9"/>
  <c r="P221" i="9"/>
  <c r="O221" i="9"/>
  <c r="N221" i="9"/>
  <c r="M221" i="9"/>
  <c r="L221" i="9"/>
  <c r="K221" i="9"/>
  <c r="J221" i="9"/>
  <c r="I221" i="9"/>
  <c r="H221" i="9"/>
  <c r="G221" i="9"/>
  <c r="F221" i="9"/>
  <c r="E221" i="9"/>
  <c r="D221" i="9"/>
  <c r="C221" i="9"/>
  <c r="B221" i="9"/>
  <c r="Q220" i="9"/>
  <c r="P220" i="9"/>
  <c r="O220" i="9"/>
  <c r="N220" i="9"/>
  <c r="M220" i="9"/>
  <c r="L220" i="9"/>
  <c r="K220" i="9"/>
  <c r="J220" i="9"/>
  <c r="I220" i="9"/>
  <c r="H220" i="9"/>
  <c r="G220" i="9"/>
  <c r="F220" i="9"/>
  <c r="E220" i="9"/>
  <c r="D220" i="9"/>
  <c r="C220" i="9"/>
  <c r="B220" i="9"/>
  <c r="Q219" i="9"/>
  <c r="P219" i="9"/>
  <c r="O219" i="9"/>
  <c r="N219" i="9"/>
  <c r="M219" i="9"/>
  <c r="L219" i="9"/>
  <c r="K219" i="9"/>
  <c r="J219" i="9"/>
  <c r="I219" i="9"/>
  <c r="H219" i="9"/>
  <c r="G219" i="9"/>
  <c r="F219" i="9"/>
  <c r="E219" i="9"/>
  <c r="D219" i="9"/>
  <c r="C219" i="9"/>
  <c r="B219" i="9"/>
  <c r="Q218" i="9"/>
  <c r="P218" i="9"/>
  <c r="O218" i="9"/>
  <c r="N218" i="9"/>
  <c r="M218" i="9"/>
  <c r="L218" i="9"/>
  <c r="K218" i="9"/>
  <c r="J218" i="9"/>
  <c r="I218" i="9"/>
  <c r="H218" i="9"/>
  <c r="G218" i="9"/>
  <c r="F218" i="9"/>
  <c r="E218" i="9"/>
  <c r="D218" i="9"/>
  <c r="C218" i="9"/>
  <c r="B218" i="9"/>
  <c r="Q217" i="9"/>
  <c r="P217" i="9"/>
  <c r="O217" i="9"/>
  <c r="N217" i="9"/>
  <c r="M217" i="9"/>
  <c r="L217" i="9"/>
  <c r="K217" i="9"/>
  <c r="J217" i="9"/>
  <c r="I217" i="9"/>
  <c r="H217" i="9"/>
  <c r="G217" i="9"/>
  <c r="F217" i="9"/>
  <c r="E217" i="9"/>
  <c r="D217" i="9"/>
  <c r="C217" i="9"/>
  <c r="B217" i="9"/>
  <c r="Q216" i="9"/>
  <c r="P216" i="9"/>
  <c r="O216" i="9"/>
  <c r="N216" i="9"/>
  <c r="M216" i="9"/>
  <c r="L216" i="9"/>
  <c r="K216" i="9"/>
  <c r="J216" i="9"/>
  <c r="I216" i="9"/>
  <c r="H216" i="9"/>
  <c r="G216" i="9"/>
  <c r="F216" i="9"/>
  <c r="E216" i="9"/>
  <c r="D216" i="9"/>
  <c r="C216" i="9"/>
  <c r="B216" i="9"/>
  <c r="Q215" i="9"/>
  <c r="P215" i="9"/>
  <c r="O215" i="9"/>
  <c r="N215" i="9"/>
  <c r="M215" i="9"/>
  <c r="L215" i="9"/>
  <c r="K215" i="9"/>
  <c r="J215" i="9"/>
  <c r="I215" i="9"/>
  <c r="H215" i="9"/>
  <c r="G215" i="9"/>
  <c r="F215" i="9"/>
  <c r="E215" i="9"/>
  <c r="D215" i="9"/>
  <c r="C215" i="9"/>
  <c r="B215" i="9"/>
  <c r="Q214" i="9"/>
  <c r="P214" i="9"/>
  <c r="O214" i="9"/>
  <c r="N214" i="9"/>
  <c r="M214" i="9"/>
  <c r="L214" i="9"/>
  <c r="K214" i="9"/>
  <c r="J214" i="9"/>
  <c r="I214" i="9"/>
  <c r="H214" i="9"/>
  <c r="G214" i="9"/>
  <c r="F214" i="9"/>
  <c r="E214" i="9"/>
  <c r="D214" i="9"/>
  <c r="C214" i="9"/>
  <c r="B214" i="9"/>
  <c r="Q213" i="9"/>
  <c r="P213" i="9"/>
  <c r="O213" i="9"/>
  <c r="N213" i="9"/>
  <c r="M213" i="9"/>
  <c r="L213" i="9"/>
  <c r="K213" i="9"/>
  <c r="J213" i="9"/>
  <c r="I213" i="9"/>
  <c r="H213" i="9"/>
  <c r="G213" i="9"/>
  <c r="F213" i="9"/>
  <c r="E213" i="9"/>
  <c r="D213" i="9"/>
  <c r="C213" i="9"/>
  <c r="B213" i="9"/>
  <c r="Q212" i="9"/>
  <c r="P212" i="9"/>
  <c r="O212" i="9"/>
  <c r="N212" i="9"/>
  <c r="M212" i="9"/>
  <c r="L212" i="9"/>
  <c r="K212" i="9"/>
  <c r="J212" i="9"/>
  <c r="I212" i="9"/>
  <c r="H212" i="9"/>
  <c r="G212" i="9"/>
  <c r="F212" i="9"/>
  <c r="E212" i="9"/>
  <c r="D212" i="9"/>
  <c r="C212" i="9"/>
  <c r="B212" i="9"/>
  <c r="Q211" i="9"/>
  <c r="P211" i="9"/>
  <c r="O211" i="9"/>
  <c r="N211" i="9"/>
  <c r="M211" i="9"/>
  <c r="L211" i="9"/>
  <c r="K211" i="9"/>
  <c r="J211" i="9"/>
  <c r="I211" i="9"/>
  <c r="H211" i="9"/>
  <c r="G211" i="9"/>
  <c r="F211" i="9"/>
  <c r="E211" i="9"/>
  <c r="D211" i="9"/>
  <c r="C211" i="9"/>
  <c r="B211" i="9"/>
  <c r="Q210" i="9"/>
  <c r="P210" i="9"/>
  <c r="O210" i="9"/>
  <c r="N210" i="9"/>
  <c r="M210" i="9"/>
  <c r="L210" i="9"/>
  <c r="K210" i="9"/>
  <c r="J210" i="9"/>
  <c r="I210" i="9"/>
  <c r="H210" i="9"/>
  <c r="G210" i="9"/>
  <c r="F210" i="9"/>
  <c r="E210" i="9"/>
  <c r="D210" i="9"/>
  <c r="C210" i="9"/>
  <c r="B210" i="9"/>
  <c r="Q209" i="9"/>
  <c r="P209" i="9"/>
  <c r="O209" i="9"/>
  <c r="N209" i="9"/>
  <c r="M209" i="9"/>
  <c r="L209" i="9"/>
  <c r="K209" i="9"/>
  <c r="J209" i="9"/>
  <c r="I209" i="9"/>
  <c r="H209" i="9"/>
  <c r="G209" i="9"/>
  <c r="F209" i="9"/>
  <c r="E209" i="9"/>
  <c r="D209" i="9"/>
  <c r="C209" i="9"/>
  <c r="B209" i="9"/>
  <c r="Q208" i="9"/>
  <c r="P208" i="9"/>
  <c r="O208" i="9"/>
  <c r="N208" i="9"/>
  <c r="M208" i="9"/>
  <c r="L208" i="9"/>
  <c r="K208" i="9"/>
  <c r="J208" i="9"/>
  <c r="I208" i="9"/>
  <c r="H208" i="9"/>
  <c r="G208" i="9"/>
  <c r="F208" i="9"/>
  <c r="E208" i="9"/>
  <c r="D208" i="9"/>
  <c r="C208" i="9"/>
  <c r="B208" i="9"/>
  <c r="Q207" i="9"/>
  <c r="P207" i="9"/>
  <c r="O207" i="9"/>
  <c r="N207" i="9"/>
  <c r="M207" i="9"/>
  <c r="L207" i="9"/>
  <c r="K207" i="9"/>
  <c r="J207" i="9"/>
  <c r="I207" i="9"/>
  <c r="H207" i="9"/>
  <c r="G207" i="9"/>
  <c r="F207" i="9"/>
  <c r="E207" i="9"/>
  <c r="D207" i="9"/>
  <c r="C207" i="9"/>
  <c r="B207" i="9"/>
  <c r="Q206" i="9"/>
  <c r="P206" i="9"/>
  <c r="O206" i="9"/>
  <c r="N206" i="9"/>
  <c r="M206" i="9"/>
  <c r="L206" i="9"/>
  <c r="K206" i="9"/>
  <c r="J206" i="9"/>
  <c r="I206" i="9"/>
  <c r="H206" i="9"/>
  <c r="G206" i="9"/>
  <c r="F206" i="9"/>
  <c r="E206" i="9"/>
  <c r="D206" i="9"/>
  <c r="C206" i="9"/>
  <c r="B206" i="9"/>
  <c r="Q205" i="9"/>
  <c r="P205" i="9"/>
  <c r="O205" i="9"/>
  <c r="N205" i="9"/>
  <c r="M205" i="9"/>
  <c r="L205" i="9"/>
  <c r="K205" i="9"/>
  <c r="J205" i="9"/>
  <c r="I205" i="9"/>
  <c r="H205" i="9"/>
  <c r="G205" i="9"/>
  <c r="F205" i="9"/>
  <c r="E205" i="9"/>
  <c r="D205" i="9"/>
  <c r="C205" i="9"/>
  <c r="B205" i="9"/>
  <c r="Q204" i="9"/>
  <c r="P204" i="9"/>
  <c r="O204" i="9"/>
  <c r="N204" i="9"/>
  <c r="M204" i="9"/>
  <c r="L204" i="9"/>
  <c r="K204" i="9"/>
  <c r="J204" i="9"/>
  <c r="I204" i="9"/>
  <c r="H204" i="9"/>
  <c r="G204" i="9"/>
  <c r="F204" i="9"/>
  <c r="E204" i="9"/>
  <c r="D204" i="9"/>
  <c r="C204" i="9"/>
  <c r="B204" i="9"/>
  <c r="Q203" i="9"/>
  <c r="P203" i="9"/>
  <c r="O203" i="9"/>
  <c r="N203" i="9"/>
  <c r="M203" i="9"/>
  <c r="L203" i="9"/>
  <c r="K203" i="9"/>
  <c r="J203" i="9"/>
  <c r="I203" i="9"/>
  <c r="H203" i="9"/>
  <c r="G203" i="9"/>
  <c r="F203" i="9"/>
  <c r="E203" i="9"/>
  <c r="D203" i="9"/>
  <c r="C203" i="9"/>
  <c r="B203" i="9"/>
  <c r="Q202" i="9"/>
  <c r="P202" i="9"/>
  <c r="O202" i="9"/>
  <c r="N202" i="9"/>
  <c r="M202" i="9"/>
  <c r="L202" i="9"/>
  <c r="K202" i="9"/>
  <c r="J202" i="9"/>
  <c r="I202" i="9"/>
  <c r="H202" i="9"/>
  <c r="G202" i="9"/>
  <c r="F202" i="9"/>
  <c r="E202" i="9"/>
  <c r="D202" i="9"/>
  <c r="C202" i="9"/>
  <c r="B202" i="9"/>
  <c r="Q201" i="9"/>
  <c r="P201" i="9"/>
  <c r="O201" i="9"/>
  <c r="N201" i="9"/>
  <c r="M201" i="9"/>
  <c r="L201" i="9"/>
  <c r="K201" i="9"/>
  <c r="J201" i="9"/>
  <c r="I201" i="9"/>
  <c r="H201" i="9"/>
  <c r="G201" i="9"/>
  <c r="F201" i="9"/>
  <c r="E201" i="9"/>
  <c r="D201" i="9"/>
  <c r="C201" i="9"/>
  <c r="B201" i="9"/>
  <c r="Q200" i="9"/>
  <c r="P200" i="9"/>
  <c r="O200" i="9"/>
  <c r="N200" i="9"/>
  <c r="M200" i="9"/>
  <c r="L200" i="9"/>
  <c r="K200" i="9"/>
  <c r="J200" i="9"/>
  <c r="I200" i="9"/>
  <c r="H200" i="9"/>
  <c r="G200" i="9"/>
  <c r="F200" i="9"/>
  <c r="E200" i="9"/>
  <c r="D200" i="9"/>
  <c r="C200" i="9"/>
  <c r="B200" i="9"/>
  <c r="Q199" i="9"/>
  <c r="P199" i="9"/>
  <c r="O199" i="9"/>
  <c r="N199" i="9"/>
  <c r="M199" i="9"/>
  <c r="L199" i="9"/>
  <c r="K199" i="9"/>
  <c r="J199" i="9"/>
  <c r="I199" i="9"/>
  <c r="H199" i="9"/>
  <c r="G199" i="9"/>
  <c r="F199" i="9"/>
  <c r="E199" i="9"/>
  <c r="D199" i="9"/>
  <c r="C199" i="9"/>
  <c r="B199" i="9"/>
  <c r="Q198" i="9"/>
  <c r="P198" i="9"/>
  <c r="O198" i="9"/>
  <c r="N198" i="9"/>
  <c r="M198" i="9"/>
  <c r="L198" i="9"/>
  <c r="K198" i="9"/>
  <c r="J198" i="9"/>
  <c r="I198" i="9"/>
  <c r="H198" i="9"/>
  <c r="G198" i="9"/>
  <c r="F198" i="9"/>
  <c r="E198" i="9"/>
  <c r="D198" i="9"/>
  <c r="C198" i="9"/>
  <c r="B198" i="9"/>
  <c r="Q197" i="9"/>
  <c r="P197" i="9"/>
  <c r="O197" i="9"/>
  <c r="N197" i="9"/>
  <c r="M197" i="9"/>
  <c r="L197" i="9"/>
  <c r="K197" i="9"/>
  <c r="J197" i="9"/>
  <c r="I197" i="9"/>
  <c r="H197" i="9"/>
  <c r="G197" i="9"/>
  <c r="F197" i="9"/>
  <c r="E197" i="9"/>
  <c r="D197" i="9"/>
  <c r="C197" i="9"/>
  <c r="B197" i="9"/>
  <c r="Q196" i="9"/>
  <c r="P196" i="9"/>
  <c r="O196" i="9"/>
  <c r="N196" i="9"/>
  <c r="M196" i="9"/>
  <c r="L196" i="9"/>
  <c r="K196" i="9"/>
  <c r="J196" i="9"/>
  <c r="I196" i="9"/>
  <c r="H196" i="9"/>
  <c r="G196" i="9"/>
  <c r="F196" i="9"/>
  <c r="E196" i="9"/>
  <c r="D196" i="9"/>
  <c r="C196" i="9"/>
  <c r="B196" i="9"/>
  <c r="Q195" i="9"/>
  <c r="P195" i="9"/>
  <c r="O195" i="9"/>
  <c r="N195" i="9"/>
  <c r="M195" i="9"/>
  <c r="L195" i="9"/>
  <c r="K195" i="9"/>
  <c r="J195" i="9"/>
  <c r="I195" i="9"/>
  <c r="H195" i="9"/>
  <c r="G195" i="9"/>
  <c r="F195" i="9"/>
  <c r="E195" i="9"/>
  <c r="D195" i="9"/>
  <c r="C195" i="9"/>
  <c r="B195" i="9"/>
  <c r="Q194" i="9"/>
  <c r="P194" i="9"/>
  <c r="O194" i="9"/>
  <c r="N194" i="9"/>
  <c r="M194" i="9"/>
  <c r="L194" i="9"/>
  <c r="K194" i="9"/>
  <c r="J194" i="9"/>
  <c r="I194" i="9"/>
  <c r="H194" i="9"/>
  <c r="G194" i="9"/>
  <c r="F194" i="9"/>
  <c r="E194" i="9"/>
  <c r="D194" i="9"/>
  <c r="C194" i="9"/>
  <c r="B194" i="9"/>
  <c r="Q193" i="9"/>
  <c r="P193" i="9"/>
  <c r="O193" i="9"/>
  <c r="N193" i="9"/>
  <c r="M193" i="9"/>
  <c r="L193" i="9"/>
  <c r="K193" i="9"/>
  <c r="J193" i="9"/>
  <c r="I193" i="9"/>
  <c r="H193" i="9"/>
  <c r="G193" i="9"/>
  <c r="F193" i="9"/>
  <c r="E193" i="9"/>
  <c r="D193" i="9"/>
  <c r="C193" i="9"/>
  <c r="B193" i="9"/>
  <c r="Q192" i="9"/>
  <c r="P192" i="9"/>
  <c r="O192" i="9"/>
  <c r="N192" i="9"/>
  <c r="M192" i="9"/>
  <c r="L192" i="9"/>
  <c r="K192" i="9"/>
  <c r="J192" i="9"/>
  <c r="I192" i="9"/>
  <c r="H192" i="9"/>
  <c r="G192" i="9"/>
  <c r="F192" i="9"/>
  <c r="E192" i="9"/>
  <c r="D192" i="9"/>
  <c r="C192" i="9"/>
  <c r="B192" i="9"/>
  <c r="Q191" i="9"/>
  <c r="P191" i="9"/>
  <c r="O191" i="9"/>
  <c r="N191" i="9"/>
  <c r="M191" i="9"/>
  <c r="L191" i="9"/>
  <c r="K191" i="9"/>
  <c r="J191" i="9"/>
  <c r="I191" i="9"/>
  <c r="H191" i="9"/>
  <c r="G191" i="9"/>
  <c r="F191" i="9"/>
  <c r="E191" i="9"/>
  <c r="D191" i="9"/>
  <c r="C191" i="9"/>
  <c r="B191" i="9"/>
  <c r="Q190" i="9"/>
  <c r="P190" i="9"/>
  <c r="O190" i="9"/>
  <c r="N190" i="9"/>
  <c r="M190" i="9"/>
  <c r="L190" i="9"/>
  <c r="K190" i="9"/>
  <c r="J190" i="9"/>
  <c r="I190" i="9"/>
  <c r="H190" i="9"/>
  <c r="G190" i="9"/>
  <c r="F190" i="9"/>
  <c r="E190" i="9"/>
  <c r="D190" i="9"/>
  <c r="C190" i="9"/>
  <c r="B190" i="9"/>
  <c r="Q189" i="9"/>
  <c r="P189" i="9"/>
  <c r="O189" i="9"/>
  <c r="N189" i="9"/>
  <c r="M189" i="9"/>
  <c r="L189" i="9"/>
  <c r="K189" i="9"/>
  <c r="J189" i="9"/>
  <c r="I189" i="9"/>
  <c r="H189" i="9"/>
  <c r="G189" i="9"/>
  <c r="F189" i="9"/>
  <c r="E189" i="9"/>
  <c r="D189" i="9"/>
  <c r="C189" i="9"/>
  <c r="B189" i="9"/>
  <c r="Q188" i="9"/>
  <c r="P188" i="9"/>
  <c r="O188" i="9"/>
  <c r="N188" i="9"/>
  <c r="M188" i="9"/>
  <c r="L188" i="9"/>
  <c r="K188" i="9"/>
  <c r="J188" i="9"/>
  <c r="I188" i="9"/>
  <c r="H188" i="9"/>
  <c r="G188" i="9"/>
  <c r="F188" i="9"/>
  <c r="E188" i="9"/>
  <c r="D188" i="9"/>
  <c r="C188" i="9"/>
  <c r="B188" i="9"/>
  <c r="Q187" i="9"/>
  <c r="P187" i="9"/>
  <c r="O187" i="9"/>
  <c r="N187" i="9"/>
  <c r="M187" i="9"/>
  <c r="L187" i="9"/>
  <c r="K187" i="9"/>
  <c r="J187" i="9"/>
  <c r="I187" i="9"/>
  <c r="H187" i="9"/>
  <c r="G187" i="9"/>
  <c r="F187" i="9"/>
  <c r="E187" i="9"/>
  <c r="D187" i="9"/>
  <c r="C187" i="9"/>
  <c r="B187" i="9"/>
  <c r="Q186" i="9"/>
  <c r="P186" i="9"/>
  <c r="O186" i="9"/>
  <c r="N186" i="9"/>
  <c r="M186" i="9"/>
  <c r="L186" i="9"/>
  <c r="K186" i="9"/>
  <c r="J186" i="9"/>
  <c r="I186" i="9"/>
  <c r="H186" i="9"/>
  <c r="G186" i="9"/>
  <c r="F186" i="9"/>
  <c r="E186" i="9"/>
  <c r="D186" i="9"/>
  <c r="C186" i="9"/>
  <c r="B186" i="9"/>
  <c r="Q185" i="9"/>
  <c r="P185" i="9"/>
  <c r="O185" i="9"/>
  <c r="N185" i="9"/>
  <c r="M185" i="9"/>
  <c r="L185" i="9"/>
  <c r="K185" i="9"/>
  <c r="J185" i="9"/>
  <c r="I185" i="9"/>
  <c r="H185" i="9"/>
  <c r="G185" i="9"/>
  <c r="F185" i="9"/>
  <c r="E185" i="9"/>
  <c r="D185" i="9"/>
  <c r="C185" i="9"/>
  <c r="B185" i="9"/>
  <c r="Q184" i="9"/>
  <c r="P184" i="9"/>
  <c r="O184" i="9"/>
  <c r="N184" i="9"/>
  <c r="M184" i="9"/>
  <c r="L184" i="9"/>
  <c r="K184" i="9"/>
  <c r="J184" i="9"/>
  <c r="I184" i="9"/>
  <c r="H184" i="9"/>
  <c r="G184" i="9"/>
  <c r="F184" i="9"/>
  <c r="E184" i="9"/>
  <c r="D184" i="9"/>
  <c r="C184" i="9"/>
  <c r="B184" i="9"/>
  <c r="Q183" i="9"/>
  <c r="P183" i="9"/>
  <c r="O183" i="9"/>
  <c r="N183" i="9"/>
  <c r="M183" i="9"/>
  <c r="L183" i="9"/>
  <c r="K183" i="9"/>
  <c r="J183" i="9"/>
  <c r="I183" i="9"/>
  <c r="H183" i="9"/>
  <c r="G183" i="9"/>
  <c r="F183" i="9"/>
  <c r="E183" i="9"/>
  <c r="D183" i="9"/>
  <c r="C183" i="9"/>
  <c r="B183" i="9"/>
  <c r="Q182" i="9"/>
  <c r="P182" i="9"/>
  <c r="O182" i="9"/>
  <c r="N182" i="9"/>
  <c r="M182" i="9"/>
  <c r="L182" i="9"/>
  <c r="K182" i="9"/>
  <c r="J182" i="9"/>
  <c r="I182" i="9"/>
  <c r="H182" i="9"/>
  <c r="G182" i="9"/>
  <c r="F182" i="9"/>
  <c r="E182" i="9"/>
  <c r="D182" i="9"/>
  <c r="C182" i="9"/>
  <c r="B182" i="9"/>
  <c r="Q181" i="9"/>
  <c r="P181" i="9"/>
  <c r="O181" i="9"/>
  <c r="N181" i="9"/>
  <c r="M181" i="9"/>
  <c r="L181" i="9"/>
  <c r="K181" i="9"/>
  <c r="J181" i="9"/>
  <c r="I181" i="9"/>
  <c r="H181" i="9"/>
  <c r="G181" i="9"/>
  <c r="F181" i="9"/>
  <c r="E181" i="9"/>
  <c r="D181" i="9"/>
  <c r="C181" i="9"/>
  <c r="B181" i="9"/>
  <c r="Q180" i="9"/>
  <c r="P180" i="9"/>
  <c r="O180" i="9"/>
  <c r="N180" i="9"/>
  <c r="M180" i="9"/>
  <c r="L180" i="9"/>
  <c r="K180" i="9"/>
  <c r="J180" i="9"/>
  <c r="I180" i="9"/>
  <c r="H180" i="9"/>
  <c r="G180" i="9"/>
  <c r="F180" i="9"/>
  <c r="E180" i="9"/>
  <c r="D180" i="9"/>
  <c r="C180" i="9"/>
  <c r="B180" i="9"/>
  <c r="Q179" i="9"/>
  <c r="P179" i="9"/>
  <c r="O179" i="9"/>
  <c r="N179" i="9"/>
  <c r="M179" i="9"/>
  <c r="L179" i="9"/>
  <c r="K179" i="9"/>
  <c r="J179" i="9"/>
  <c r="I179" i="9"/>
  <c r="H179" i="9"/>
  <c r="G179" i="9"/>
  <c r="F179" i="9"/>
  <c r="E179" i="9"/>
  <c r="D179" i="9"/>
  <c r="C179" i="9"/>
  <c r="B179" i="9"/>
  <c r="Q178" i="9"/>
  <c r="P178" i="9"/>
  <c r="O178" i="9"/>
  <c r="N178" i="9"/>
  <c r="M178" i="9"/>
  <c r="L178" i="9"/>
  <c r="K178" i="9"/>
  <c r="J178" i="9"/>
  <c r="I178" i="9"/>
  <c r="H178" i="9"/>
  <c r="G178" i="9"/>
  <c r="F178" i="9"/>
  <c r="E178" i="9"/>
  <c r="D178" i="9"/>
  <c r="C178" i="9"/>
  <c r="B178" i="9"/>
  <c r="Q177" i="9"/>
  <c r="P177" i="9"/>
  <c r="O177" i="9"/>
  <c r="N177" i="9"/>
  <c r="M177" i="9"/>
  <c r="L177" i="9"/>
  <c r="K177" i="9"/>
  <c r="J177" i="9"/>
  <c r="I177" i="9"/>
  <c r="H177" i="9"/>
  <c r="G177" i="9"/>
  <c r="F177" i="9"/>
  <c r="E177" i="9"/>
  <c r="D177" i="9"/>
  <c r="C177" i="9"/>
  <c r="B177" i="9"/>
  <c r="Q176" i="9"/>
  <c r="P176" i="9"/>
  <c r="O176" i="9"/>
  <c r="N176" i="9"/>
  <c r="M176" i="9"/>
  <c r="L176" i="9"/>
  <c r="K176" i="9"/>
  <c r="J176" i="9"/>
  <c r="I176" i="9"/>
  <c r="H176" i="9"/>
  <c r="G176" i="9"/>
  <c r="F176" i="9"/>
  <c r="E176" i="9"/>
  <c r="D176" i="9"/>
  <c r="C176" i="9"/>
  <c r="B176" i="9"/>
  <c r="Q175" i="9"/>
  <c r="P175" i="9"/>
  <c r="O175" i="9"/>
  <c r="N175" i="9"/>
  <c r="M175" i="9"/>
  <c r="L175" i="9"/>
  <c r="K175" i="9"/>
  <c r="J175" i="9"/>
  <c r="I175" i="9"/>
  <c r="H175" i="9"/>
  <c r="G175" i="9"/>
  <c r="F175" i="9"/>
  <c r="E175" i="9"/>
  <c r="D175" i="9"/>
  <c r="C175" i="9"/>
  <c r="B175" i="9"/>
  <c r="Q174" i="9"/>
  <c r="P174" i="9"/>
  <c r="O174" i="9"/>
  <c r="N174" i="9"/>
  <c r="M174" i="9"/>
  <c r="L174" i="9"/>
  <c r="K174" i="9"/>
  <c r="J174" i="9"/>
  <c r="I174" i="9"/>
  <c r="H174" i="9"/>
  <c r="G174" i="9"/>
  <c r="F174" i="9"/>
  <c r="E174" i="9"/>
  <c r="D174" i="9"/>
  <c r="C174" i="9"/>
  <c r="B174" i="9"/>
  <c r="Q173" i="9"/>
  <c r="P173" i="9"/>
  <c r="O173" i="9"/>
  <c r="N173" i="9"/>
  <c r="M173" i="9"/>
  <c r="L173" i="9"/>
  <c r="K173" i="9"/>
  <c r="J173" i="9"/>
  <c r="I173" i="9"/>
  <c r="H173" i="9"/>
  <c r="G173" i="9"/>
  <c r="F173" i="9"/>
  <c r="E173" i="9"/>
  <c r="D173" i="9"/>
  <c r="C173" i="9"/>
  <c r="B173" i="9"/>
  <c r="Q172" i="9"/>
  <c r="P172" i="9"/>
  <c r="O172" i="9"/>
  <c r="N172" i="9"/>
  <c r="M172" i="9"/>
  <c r="L172" i="9"/>
  <c r="K172" i="9"/>
  <c r="J172" i="9"/>
  <c r="I172" i="9"/>
  <c r="H172" i="9"/>
  <c r="G172" i="9"/>
  <c r="F172" i="9"/>
  <c r="E172" i="9"/>
  <c r="D172" i="9"/>
  <c r="C172" i="9"/>
  <c r="B172" i="9"/>
  <c r="Q171" i="9"/>
  <c r="P171" i="9"/>
  <c r="O171" i="9"/>
  <c r="N171" i="9"/>
  <c r="M171" i="9"/>
  <c r="L171" i="9"/>
  <c r="K171" i="9"/>
  <c r="J171" i="9"/>
  <c r="I171" i="9"/>
  <c r="H171" i="9"/>
  <c r="G171" i="9"/>
  <c r="F171" i="9"/>
  <c r="E171" i="9"/>
  <c r="D171" i="9"/>
  <c r="C171" i="9"/>
  <c r="B171" i="9"/>
  <c r="Q170" i="9"/>
  <c r="P170" i="9"/>
  <c r="O170" i="9"/>
  <c r="N170" i="9"/>
  <c r="M170" i="9"/>
  <c r="L170" i="9"/>
  <c r="K170" i="9"/>
  <c r="J170" i="9"/>
  <c r="I170" i="9"/>
  <c r="H170" i="9"/>
  <c r="G170" i="9"/>
  <c r="F170" i="9"/>
  <c r="E170" i="9"/>
  <c r="D170" i="9"/>
  <c r="C170" i="9"/>
  <c r="B170" i="9"/>
  <c r="Q169" i="9"/>
  <c r="P169" i="9"/>
  <c r="O169" i="9"/>
  <c r="N169" i="9"/>
  <c r="M169" i="9"/>
  <c r="L169" i="9"/>
  <c r="K169" i="9"/>
  <c r="J169" i="9"/>
  <c r="I169" i="9"/>
  <c r="H169" i="9"/>
  <c r="G169" i="9"/>
  <c r="F169" i="9"/>
  <c r="E169" i="9"/>
  <c r="D169" i="9"/>
  <c r="C169" i="9"/>
  <c r="B169" i="9"/>
  <c r="Q168" i="9"/>
  <c r="P168" i="9"/>
  <c r="O168" i="9"/>
  <c r="N168" i="9"/>
  <c r="M168" i="9"/>
  <c r="L168" i="9"/>
  <c r="K168" i="9"/>
  <c r="J168" i="9"/>
  <c r="I168" i="9"/>
  <c r="H168" i="9"/>
  <c r="G168" i="9"/>
  <c r="F168" i="9"/>
  <c r="E168" i="9"/>
  <c r="D168" i="9"/>
  <c r="C168" i="9"/>
  <c r="B168" i="9"/>
  <c r="Q167" i="9"/>
  <c r="P167" i="9"/>
  <c r="O167" i="9"/>
  <c r="N167" i="9"/>
  <c r="M167" i="9"/>
  <c r="L167" i="9"/>
  <c r="K167" i="9"/>
  <c r="J167" i="9"/>
  <c r="I167" i="9"/>
  <c r="H167" i="9"/>
  <c r="G167" i="9"/>
  <c r="F167" i="9"/>
  <c r="E167" i="9"/>
  <c r="D167" i="9"/>
  <c r="C167" i="9"/>
  <c r="B167" i="9"/>
  <c r="Q166" i="9"/>
  <c r="P166" i="9"/>
  <c r="O166" i="9"/>
  <c r="N166" i="9"/>
  <c r="M166" i="9"/>
  <c r="L166" i="9"/>
  <c r="K166" i="9"/>
  <c r="J166" i="9"/>
  <c r="I166" i="9"/>
  <c r="H166" i="9"/>
  <c r="G166" i="9"/>
  <c r="F166" i="9"/>
  <c r="E166" i="9"/>
  <c r="D166" i="9"/>
  <c r="C166" i="9"/>
  <c r="B166" i="9"/>
  <c r="Q165" i="9"/>
  <c r="P165" i="9"/>
  <c r="O165" i="9"/>
  <c r="N165" i="9"/>
  <c r="M165" i="9"/>
  <c r="L165" i="9"/>
  <c r="K165" i="9"/>
  <c r="J165" i="9"/>
  <c r="I165" i="9"/>
  <c r="H165" i="9"/>
  <c r="G165" i="9"/>
  <c r="F165" i="9"/>
  <c r="E165" i="9"/>
  <c r="D165" i="9"/>
  <c r="C165" i="9"/>
  <c r="B165" i="9"/>
  <c r="Q164" i="9"/>
  <c r="P164" i="9"/>
  <c r="O164" i="9"/>
  <c r="N164" i="9"/>
  <c r="M164" i="9"/>
  <c r="L164" i="9"/>
  <c r="K164" i="9"/>
  <c r="J164" i="9"/>
  <c r="I164" i="9"/>
  <c r="H164" i="9"/>
  <c r="G164" i="9"/>
  <c r="F164" i="9"/>
  <c r="E164" i="9"/>
  <c r="D164" i="9"/>
  <c r="C164" i="9"/>
  <c r="B164" i="9"/>
  <c r="Q163" i="9"/>
  <c r="P163" i="9"/>
  <c r="O163" i="9"/>
  <c r="N163" i="9"/>
  <c r="M163" i="9"/>
  <c r="L163" i="9"/>
  <c r="K163" i="9"/>
  <c r="J163" i="9"/>
  <c r="I163" i="9"/>
  <c r="H163" i="9"/>
  <c r="G163" i="9"/>
  <c r="F163" i="9"/>
  <c r="E163" i="9"/>
  <c r="D163" i="9"/>
  <c r="C163" i="9"/>
  <c r="B163" i="9"/>
  <c r="Q162" i="9"/>
  <c r="P162" i="9"/>
  <c r="O162" i="9"/>
  <c r="N162" i="9"/>
  <c r="M162" i="9"/>
  <c r="L162" i="9"/>
  <c r="K162" i="9"/>
  <c r="J162" i="9"/>
  <c r="I162" i="9"/>
  <c r="H162" i="9"/>
  <c r="G162" i="9"/>
  <c r="F162" i="9"/>
  <c r="E162" i="9"/>
  <c r="D162" i="9"/>
  <c r="C162" i="9"/>
  <c r="B162" i="9"/>
  <c r="Q161" i="9"/>
  <c r="P161" i="9"/>
  <c r="O161" i="9"/>
  <c r="N161" i="9"/>
  <c r="M161" i="9"/>
  <c r="L161" i="9"/>
  <c r="K161" i="9"/>
  <c r="J161" i="9"/>
  <c r="I161" i="9"/>
  <c r="H161" i="9"/>
  <c r="G161" i="9"/>
  <c r="F161" i="9"/>
  <c r="E161" i="9"/>
  <c r="D161" i="9"/>
  <c r="C161" i="9"/>
  <c r="B161" i="9"/>
  <c r="Q160" i="9"/>
  <c r="P160" i="9"/>
  <c r="O160" i="9"/>
  <c r="N160" i="9"/>
  <c r="M160" i="9"/>
  <c r="L160" i="9"/>
  <c r="K160" i="9"/>
  <c r="J160" i="9"/>
  <c r="I160" i="9"/>
  <c r="H160" i="9"/>
  <c r="G160" i="9"/>
  <c r="F160" i="9"/>
  <c r="E160" i="9"/>
  <c r="D160" i="9"/>
  <c r="C160" i="9"/>
  <c r="B160" i="9"/>
  <c r="Q159" i="9"/>
  <c r="P159" i="9"/>
  <c r="O159" i="9"/>
  <c r="N159" i="9"/>
  <c r="M159" i="9"/>
  <c r="L159" i="9"/>
  <c r="K159" i="9"/>
  <c r="J159" i="9"/>
  <c r="I159" i="9"/>
  <c r="H159" i="9"/>
  <c r="G159" i="9"/>
  <c r="F159" i="9"/>
  <c r="E159" i="9"/>
  <c r="D159" i="9"/>
  <c r="C159" i="9"/>
  <c r="B159" i="9"/>
  <c r="Q158" i="9"/>
  <c r="P158" i="9"/>
  <c r="O158" i="9"/>
  <c r="N158" i="9"/>
  <c r="M158" i="9"/>
  <c r="L158" i="9"/>
  <c r="K158" i="9"/>
  <c r="J158" i="9"/>
  <c r="I158" i="9"/>
  <c r="H158" i="9"/>
  <c r="G158" i="9"/>
  <c r="F158" i="9"/>
  <c r="E158" i="9"/>
  <c r="D158" i="9"/>
  <c r="C158" i="9"/>
  <c r="B158" i="9"/>
  <c r="Q157" i="9"/>
  <c r="P157" i="9"/>
  <c r="O157" i="9"/>
  <c r="N157" i="9"/>
  <c r="M157" i="9"/>
  <c r="L157" i="9"/>
  <c r="K157" i="9"/>
  <c r="J157" i="9"/>
  <c r="I157" i="9"/>
  <c r="H157" i="9"/>
  <c r="G157" i="9"/>
  <c r="F157" i="9"/>
  <c r="E157" i="9"/>
  <c r="D157" i="9"/>
  <c r="C157" i="9"/>
  <c r="B157" i="9"/>
  <c r="Q156" i="9"/>
  <c r="P156" i="9"/>
  <c r="O156" i="9"/>
  <c r="N156" i="9"/>
  <c r="M156" i="9"/>
  <c r="L156" i="9"/>
  <c r="K156" i="9"/>
  <c r="J156" i="9"/>
  <c r="I156" i="9"/>
  <c r="H156" i="9"/>
  <c r="G156" i="9"/>
  <c r="F156" i="9"/>
  <c r="E156" i="9"/>
  <c r="D156" i="9"/>
  <c r="C156" i="9"/>
  <c r="B156" i="9"/>
  <c r="Q155" i="9"/>
  <c r="P155" i="9"/>
  <c r="O155" i="9"/>
  <c r="N155" i="9"/>
  <c r="M155" i="9"/>
  <c r="L155" i="9"/>
  <c r="K155" i="9"/>
  <c r="J155" i="9"/>
  <c r="I155" i="9"/>
  <c r="H155" i="9"/>
  <c r="G155" i="9"/>
  <c r="F155" i="9"/>
  <c r="E155" i="9"/>
  <c r="D155" i="9"/>
  <c r="C155" i="9"/>
  <c r="B155" i="9"/>
  <c r="Q154" i="9"/>
  <c r="P154" i="9"/>
  <c r="O154" i="9"/>
  <c r="N154" i="9"/>
  <c r="M154" i="9"/>
  <c r="L154" i="9"/>
  <c r="K154" i="9"/>
  <c r="J154" i="9"/>
  <c r="I154" i="9"/>
  <c r="H154" i="9"/>
  <c r="G154" i="9"/>
  <c r="F154" i="9"/>
  <c r="E154" i="9"/>
  <c r="D154" i="9"/>
  <c r="C154" i="9"/>
  <c r="B154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B153" i="9"/>
  <c r="Q152" i="9"/>
  <c r="P152" i="9"/>
  <c r="O152" i="9"/>
  <c r="N152" i="9"/>
  <c r="M152" i="9"/>
  <c r="L152" i="9"/>
  <c r="K152" i="9"/>
  <c r="J152" i="9"/>
  <c r="I152" i="9"/>
  <c r="H152" i="9"/>
  <c r="G152" i="9"/>
  <c r="F152" i="9"/>
  <c r="E152" i="9"/>
  <c r="D152" i="9"/>
  <c r="C152" i="9"/>
  <c r="B152" i="9"/>
  <c r="Q151" i="9"/>
  <c r="P151" i="9"/>
  <c r="O151" i="9"/>
  <c r="N151" i="9"/>
  <c r="M151" i="9"/>
  <c r="L151" i="9"/>
  <c r="K151" i="9"/>
  <c r="J151" i="9"/>
  <c r="I151" i="9"/>
  <c r="H151" i="9"/>
  <c r="G151" i="9"/>
  <c r="F151" i="9"/>
  <c r="E151" i="9"/>
  <c r="D151" i="9"/>
  <c r="C151" i="9"/>
  <c r="B151" i="9"/>
  <c r="Q150" i="9"/>
  <c r="P150" i="9"/>
  <c r="O150" i="9"/>
  <c r="N150" i="9"/>
  <c r="M150" i="9"/>
  <c r="L150" i="9"/>
  <c r="K150" i="9"/>
  <c r="J150" i="9"/>
  <c r="I150" i="9"/>
  <c r="H150" i="9"/>
  <c r="G150" i="9"/>
  <c r="F150" i="9"/>
  <c r="E150" i="9"/>
  <c r="D150" i="9"/>
  <c r="C150" i="9"/>
  <c r="B150" i="9"/>
  <c r="Q149" i="9"/>
  <c r="P149" i="9"/>
  <c r="O149" i="9"/>
  <c r="N149" i="9"/>
  <c r="M149" i="9"/>
  <c r="L149" i="9"/>
  <c r="K149" i="9"/>
  <c r="J149" i="9"/>
  <c r="I149" i="9"/>
  <c r="H149" i="9"/>
  <c r="G149" i="9"/>
  <c r="F149" i="9"/>
  <c r="E149" i="9"/>
  <c r="D149" i="9"/>
  <c r="C149" i="9"/>
  <c r="B149" i="9"/>
  <c r="Q148" i="9"/>
  <c r="P148" i="9"/>
  <c r="O148" i="9"/>
  <c r="N148" i="9"/>
  <c r="M148" i="9"/>
  <c r="L148" i="9"/>
  <c r="K148" i="9"/>
  <c r="J148" i="9"/>
  <c r="I148" i="9"/>
  <c r="H148" i="9"/>
  <c r="G148" i="9"/>
  <c r="F148" i="9"/>
  <c r="E148" i="9"/>
  <c r="D148" i="9"/>
  <c r="C148" i="9"/>
  <c r="B148" i="9"/>
  <c r="Q147" i="9"/>
  <c r="P147" i="9"/>
  <c r="O147" i="9"/>
  <c r="N147" i="9"/>
  <c r="M147" i="9"/>
  <c r="L147" i="9"/>
  <c r="K147" i="9"/>
  <c r="J147" i="9"/>
  <c r="I147" i="9"/>
  <c r="H147" i="9"/>
  <c r="G147" i="9"/>
  <c r="F147" i="9"/>
  <c r="E147" i="9"/>
  <c r="D147" i="9"/>
  <c r="C147" i="9"/>
  <c r="B147" i="9"/>
  <c r="Q146" i="9"/>
  <c r="P146" i="9"/>
  <c r="O146" i="9"/>
  <c r="N146" i="9"/>
  <c r="M146" i="9"/>
  <c r="L146" i="9"/>
  <c r="K146" i="9"/>
  <c r="J146" i="9"/>
  <c r="I146" i="9"/>
  <c r="H146" i="9"/>
  <c r="G146" i="9"/>
  <c r="F146" i="9"/>
  <c r="E146" i="9"/>
  <c r="D146" i="9"/>
  <c r="C146" i="9"/>
  <c r="B146" i="9"/>
  <c r="Q145" i="9"/>
  <c r="P145" i="9"/>
  <c r="O145" i="9"/>
  <c r="N145" i="9"/>
  <c r="M145" i="9"/>
  <c r="L145" i="9"/>
  <c r="K145" i="9"/>
  <c r="J145" i="9"/>
  <c r="I145" i="9"/>
  <c r="H145" i="9"/>
  <c r="G145" i="9"/>
  <c r="F145" i="9"/>
  <c r="E145" i="9"/>
  <c r="D145" i="9"/>
  <c r="C145" i="9"/>
  <c r="B145" i="9"/>
  <c r="Q144" i="9"/>
  <c r="P144" i="9"/>
  <c r="O144" i="9"/>
  <c r="N144" i="9"/>
  <c r="M144" i="9"/>
  <c r="L144" i="9"/>
  <c r="K144" i="9"/>
  <c r="J144" i="9"/>
  <c r="I144" i="9"/>
  <c r="H144" i="9"/>
  <c r="G144" i="9"/>
  <c r="F144" i="9"/>
  <c r="E144" i="9"/>
  <c r="D144" i="9"/>
  <c r="C144" i="9"/>
  <c r="B144" i="9"/>
  <c r="Q143" i="9"/>
  <c r="P143" i="9"/>
  <c r="O143" i="9"/>
  <c r="N143" i="9"/>
  <c r="M143" i="9"/>
  <c r="L143" i="9"/>
  <c r="K143" i="9"/>
  <c r="J143" i="9"/>
  <c r="I143" i="9"/>
  <c r="H143" i="9"/>
  <c r="G143" i="9"/>
  <c r="F143" i="9"/>
  <c r="E143" i="9"/>
  <c r="D143" i="9"/>
  <c r="C143" i="9"/>
  <c r="B143" i="9"/>
  <c r="Q142" i="9"/>
  <c r="P142" i="9"/>
  <c r="O142" i="9"/>
  <c r="N142" i="9"/>
  <c r="M142" i="9"/>
  <c r="L142" i="9"/>
  <c r="K142" i="9"/>
  <c r="J142" i="9"/>
  <c r="I142" i="9"/>
  <c r="H142" i="9"/>
  <c r="G142" i="9"/>
  <c r="F142" i="9"/>
  <c r="E142" i="9"/>
  <c r="D142" i="9"/>
  <c r="C142" i="9"/>
  <c r="B142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B141" i="9"/>
  <c r="Q140" i="9"/>
  <c r="P140" i="9"/>
  <c r="O140" i="9"/>
  <c r="N140" i="9"/>
  <c r="M140" i="9"/>
  <c r="L140" i="9"/>
  <c r="K140" i="9"/>
  <c r="J140" i="9"/>
  <c r="I140" i="9"/>
  <c r="H140" i="9"/>
  <c r="G140" i="9"/>
  <c r="F140" i="9"/>
  <c r="E140" i="9"/>
  <c r="D140" i="9"/>
  <c r="C140" i="9"/>
  <c r="B140" i="9"/>
  <c r="Q139" i="9"/>
  <c r="P139" i="9"/>
  <c r="O139" i="9"/>
  <c r="N139" i="9"/>
  <c r="M139" i="9"/>
  <c r="L139" i="9"/>
  <c r="K139" i="9"/>
  <c r="J139" i="9"/>
  <c r="I139" i="9"/>
  <c r="H139" i="9"/>
  <c r="G139" i="9"/>
  <c r="F139" i="9"/>
  <c r="E139" i="9"/>
  <c r="D139" i="9"/>
  <c r="C139" i="9"/>
  <c r="B139" i="9"/>
  <c r="Q138" i="9"/>
  <c r="P138" i="9"/>
  <c r="O138" i="9"/>
  <c r="N138" i="9"/>
  <c r="M138" i="9"/>
  <c r="L138" i="9"/>
  <c r="K138" i="9"/>
  <c r="J138" i="9"/>
  <c r="I138" i="9"/>
  <c r="H138" i="9"/>
  <c r="G138" i="9"/>
  <c r="F138" i="9"/>
  <c r="E138" i="9"/>
  <c r="D138" i="9"/>
  <c r="C138" i="9"/>
  <c r="B138" i="9"/>
  <c r="Q137" i="9"/>
  <c r="P137" i="9"/>
  <c r="O137" i="9"/>
  <c r="N137" i="9"/>
  <c r="M137" i="9"/>
  <c r="L137" i="9"/>
  <c r="K137" i="9"/>
  <c r="J137" i="9"/>
  <c r="I137" i="9"/>
  <c r="H137" i="9"/>
  <c r="G137" i="9"/>
  <c r="F137" i="9"/>
  <c r="E137" i="9"/>
  <c r="D137" i="9"/>
  <c r="C137" i="9"/>
  <c r="B137" i="9"/>
  <c r="Q136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D136" i="9"/>
  <c r="C136" i="9"/>
  <c r="B136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B135" i="9"/>
  <c r="Q134" i="9"/>
  <c r="P134" i="9"/>
  <c r="O134" i="9"/>
  <c r="N134" i="9"/>
  <c r="M134" i="9"/>
  <c r="L134" i="9"/>
  <c r="K134" i="9"/>
  <c r="J134" i="9"/>
  <c r="I134" i="9"/>
  <c r="H134" i="9"/>
  <c r="G134" i="9"/>
  <c r="F134" i="9"/>
  <c r="E134" i="9"/>
  <c r="D134" i="9"/>
  <c r="C134" i="9"/>
  <c r="B134" i="9"/>
  <c r="Q133" i="9"/>
  <c r="P133" i="9"/>
  <c r="O133" i="9"/>
  <c r="N133" i="9"/>
  <c r="M133" i="9"/>
  <c r="L133" i="9"/>
  <c r="K133" i="9"/>
  <c r="J133" i="9"/>
  <c r="I133" i="9"/>
  <c r="H133" i="9"/>
  <c r="G133" i="9"/>
  <c r="F133" i="9"/>
  <c r="E133" i="9"/>
  <c r="D133" i="9"/>
  <c r="C133" i="9"/>
  <c r="B133" i="9"/>
  <c r="Q132" i="9"/>
  <c r="P132" i="9"/>
  <c r="O132" i="9"/>
  <c r="N132" i="9"/>
  <c r="M132" i="9"/>
  <c r="L132" i="9"/>
  <c r="K132" i="9"/>
  <c r="J132" i="9"/>
  <c r="I132" i="9"/>
  <c r="H132" i="9"/>
  <c r="G132" i="9"/>
  <c r="F132" i="9"/>
  <c r="E132" i="9"/>
  <c r="D132" i="9"/>
  <c r="C132" i="9"/>
  <c r="B132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D131" i="9"/>
  <c r="C131" i="9"/>
  <c r="B131" i="9"/>
  <c r="Q130" i="9"/>
  <c r="P130" i="9"/>
  <c r="O130" i="9"/>
  <c r="N130" i="9"/>
  <c r="M130" i="9"/>
  <c r="L130" i="9"/>
  <c r="K130" i="9"/>
  <c r="J130" i="9"/>
  <c r="I130" i="9"/>
  <c r="H130" i="9"/>
  <c r="G130" i="9"/>
  <c r="F130" i="9"/>
  <c r="E130" i="9"/>
  <c r="D130" i="9"/>
  <c r="C130" i="9"/>
  <c r="B130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E129" i="9"/>
  <c r="D129" i="9"/>
  <c r="C129" i="9"/>
  <c r="B129" i="9"/>
  <c r="Q128" i="9"/>
  <c r="P128" i="9"/>
  <c r="O128" i="9"/>
  <c r="N128" i="9"/>
  <c r="M128" i="9"/>
  <c r="L128" i="9"/>
  <c r="K128" i="9"/>
  <c r="J128" i="9"/>
  <c r="I128" i="9"/>
  <c r="H128" i="9"/>
  <c r="G128" i="9"/>
  <c r="F128" i="9"/>
  <c r="E128" i="9"/>
  <c r="D128" i="9"/>
  <c r="C128" i="9"/>
  <c r="B128" i="9"/>
  <c r="Q127" i="9"/>
  <c r="P127" i="9"/>
  <c r="O127" i="9"/>
  <c r="N127" i="9"/>
  <c r="M127" i="9"/>
  <c r="L127" i="9"/>
  <c r="K127" i="9"/>
  <c r="J127" i="9"/>
  <c r="I127" i="9"/>
  <c r="H127" i="9"/>
  <c r="G127" i="9"/>
  <c r="F127" i="9"/>
  <c r="E127" i="9"/>
  <c r="D127" i="9"/>
  <c r="C127" i="9"/>
  <c r="B127" i="9"/>
  <c r="Q126" i="9"/>
  <c r="P126" i="9"/>
  <c r="O126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B126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E125" i="9"/>
  <c r="D125" i="9"/>
  <c r="C125" i="9"/>
  <c r="B125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4" i="9"/>
  <c r="C124" i="9"/>
  <c r="B124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B123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C122" i="9"/>
  <c r="B122" i="9"/>
  <c r="Q121" i="9"/>
  <c r="P121" i="9"/>
  <c r="O121" i="9"/>
  <c r="N121" i="9"/>
  <c r="M121" i="9"/>
  <c r="L121" i="9"/>
  <c r="K121" i="9"/>
  <c r="J121" i="9"/>
  <c r="I121" i="9"/>
  <c r="H121" i="9"/>
  <c r="G121" i="9"/>
  <c r="F121" i="9"/>
  <c r="E121" i="9"/>
  <c r="D121" i="9"/>
  <c r="C121" i="9"/>
  <c r="B121" i="9"/>
  <c r="Q120" i="9"/>
  <c r="P120" i="9"/>
  <c r="O120" i="9"/>
  <c r="N120" i="9"/>
  <c r="M120" i="9"/>
  <c r="L120" i="9"/>
  <c r="K120" i="9"/>
  <c r="J120" i="9"/>
  <c r="I120" i="9"/>
  <c r="H120" i="9"/>
  <c r="G120" i="9"/>
  <c r="F120" i="9"/>
  <c r="E120" i="9"/>
  <c r="D120" i="9"/>
  <c r="C120" i="9"/>
  <c r="B120" i="9"/>
  <c r="Q119" i="9"/>
  <c r="P119" i="9"/>
  <c r="O119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B119" i="9"/>
  <c r="Q118" i="9"/>
  <c r="P118" i="9"/>
  <c r="O118" i="9"/>
  <c r="N118" i="9"/>
  <c r="M118" i="9"/>
  <c r="L118" i="9"/>
  <c r="K118" i="9"/>
  <c r="J118" i="9"/>
  <c r="I118" i="9"/>
  <c r="H118" i="9"/>
  <c r="G118" i="9"/>
  <c r="F118" i="9"/>
  <c r="E118" i="9"/>
  <c r="D118" i="9"/>
  <c r="C118" i="9"/>
  <c r="B118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B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D116" i="9"/>
  <c r="C116" i="9"/>
  <c r="B116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B115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C114" i="9"/>
  <c r="B114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E113" i="9"/>
  <c r="D113" i="9"/>
  <c r="C113" i="9"/>
  <c r="B113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E112" i="9"/>
  <c r="D112" i="9"/>
  <c r="C112" i="9"/>
  <c r="B112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B111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B110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C109" i="9"/>
  <c r="B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B108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C107" i="9"/>
  <c r="B107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C106" i="9"/>
  <c r="B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B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C104" i="9"/>
  <c r="B104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C103" i="9"/>
  <c r="B103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C102" i="9"/>
  <c r="B102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C101" i="9"/>
  <c r="B101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C100" i="9"/>
  <c r="B100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B99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B98" i="9"/>
  <c r="Q97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C97" i="9"/>
  <c r="B97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C96" i="9"/>
  <c r="B96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C95" i="9"/>
  <c r="B95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B94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B93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B92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C91" i="9"/>
  <c r="B91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B90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C89" i="9"/>
  <c r="B89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C88" i="9"/>
  <c r="B88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B87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C86" i="9"/>
  <c r="B86" i="9"/>
  <c r="Q85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C85" i="9"/>
  <c r="B85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B84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C83" i="9"/>
  <c r="B83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B82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B81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B80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B79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B78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B77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B76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B75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C74" i="9"/>
  <c r="B74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B73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B72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C71" i="9"/>
  <c r="B71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C70" i="9"/>
  <c r="B70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B66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B65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B64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G388" i="8"/>
  <c r="I388" i="8" s="1"/>
  <c r="E388" i="8"/>
  <c r="D388" i="8"/>
  <c r="C388" i="8"/>
  <c r="B388" i="8"/>
  <c r="G387" i="8"/>
  <c r="I387" i="8" s="1"/>
  <c r="E387" i="8"/>
  <c r="D387" i="8"/>
  <c r="C387" i="8"/>
  <c r="B387" i="8"/>
  <c r="G386" i="8"/>
  <c r="I386" i="8" s="1"/>
  <c r="E386" i="8"/>
  <c r="D386" i="8"/>
  <c r="C386" i="8"/>
  <c r="B386" i="8"/>
  <c r="G385" i="8"/>
  <c r="I385" i="8" s="1"/>
  <c r="E385" i="8"/>
  <c r="D385" i="8"/>
  <c r="C385" i="8"/>
  <c r="B385" i="8"/>
  <c r="G384" i="8"/>
  <c r="I384" i="8" s="1"/>
  <c r="E384" i="8"/>
  <c r="D384" i="8"/>
  <c r="C384" i="8"/>
  <c r="B384" i="8"/>
  <c r="G383" i="8"/>
  <c r="I383" i="8" s="1"/>
  <c r="E383" i="8"/>
  <c r="D383" i="8"/>
  <c r="C383" i="8"/>
  <c r="B383" i="8"/>
  <c r="G382" i="8"/>
  <c r="I382" i="8" s="1"/>
  <c r="E382" i="8"/>
  <c r="D382" i="8"/>
  <c r="C382" i="8"/>
  <c r="B382" i="8"/>
  <c r="G381" i="8"/>
  <c r="I381" i="8" s="1"/>
  <c r="E381" i="8"/>
  <c r="D381" i="8"/>
  <c r="C381" i="8"/>
  <c r="B381" i="8"/>
  <c r="G380" i="8"/>
  <c r="I380" i="8" s="1"/>
  <c r="E380" i="8"/>
  <c r="D380" i="8"/>
  <c r="C380" i="8"/>
  <c r="B380" i="8"/>
  <c r="G379" i="8"/>
  <c r="I379" i="8" s="1"/>
  <c r="E379" i="8"/>
  <c r="D379" i="8"/>
  <c r="C379" i="8"/>
  <c r="B379" i="8"/>
  <c r="G378" i="8"/>
  <c r="I378" i="8" s="1"/>
  <c r="E378" i="8"/>
  <c r="D378" i="8"/>
  <c r="C378" i="8"/>
  <c r="B378" i="8"/>
  <c r="G377" i="8"/>
  <c r="I377" i="8" s="1"/>
  <c r="E377" i="8"/>
  <c r="D377" i="8"/>
  <c r="C377" i="8"/>
  <c r="B377" i="8"/>
  <c r="G376" i="8"/>
  <c r="I376" i="8" s="1"/>
  <c r="E376" i="8"/>
  <c r="D376" i="8"/>
  <c r="C376" i="8"/>
  <c r="B376" i="8"/>
  <c r="G375" i="8"/>
  <c r="I375" i="8" s="1"/>
  <c r="E375" i="8"/>
  <c r="D375" i="8"/>
  <c r="C375" i="8"/>
  <c r="B375" i="8"/>
  <c r="G374" i="8"/>
  <c r="I374" i="8" s="1"/>
  <c r="E374" i="8"/>
  <c r="D374" i="8"/>
  <c r="C374" i="8"/>
  <c r="B374" i="8"/>
  <c r="G373" i="8"/>
  <c r="I373" i="8" s="1"/>
  <c r="E373" i="8"/>
  <c r="D373" i="8"/>
  <c r="C373" i="8"/>
  <c r="B373" i="8"/>
  <c r="G372" i="8"/>
  <c r="I372" i="8" s="1"/>
  <c r="E372" i="8"/>
  <c r="D372" i="8"/>
  <c r="C372" i="8"/>
  <c r="B372" i="8"/>
  <c r="G371" i="8"/>
  <c r="I371" i="8" s="1"/>
  <c r="E371" i="8"/>
  <c r="D371" i="8"/>
  <c r="C371" i="8"/>
  <c r="B371" i="8"/>
  <c r="G370" i="8"/>
  <c r="I370" i="8" s="1"/>
  <c r="E370" i="8"/>
  <c r="D370" i="8"/>
  <c r="C370" i="8"/>
  <c r="B370" i="8"/>
  <c r="G369" i="8"/>
  <c r="I369" i="8" s="1"/>
  <c r="E369" i="8"/>
  <c r="D369" i="8"/>
  <c r="C369" i="8"/>
  <c r="B369" i="8"/>
  <c r="G368" i="8"/>
  <c r="I368" i="8" s="1"/>
  <c r="E368" i="8"/>
  <c r="D368" i="8"/>
  <c r="C368" i="8"/>
  <c r="B368" i="8"/>
  <c r="G367" i="8"/>
  <c r="I367" i="8" s="1"/>
  <c r="E367" i="8"/>
  <c r="D367" i="8"/>
  <c r="C367" i="8"/>
  <c r="B367" i="8"/>
  <c r="G366" i="8"/>
  <c r="I366" i="8" s="1"/>
  <c r="E366" i="8"/>
  <c r="D366" i="8"/>
  <c r="C366" i="8"/>
  <c r="B366" i="8"/>
  <c r="G365" i="8"/>
  <c r="I365" i="8" s="1"/>
  <c r="E365" i="8"/>
  <c r="D365" i="8"/>
  <c r="C365" i="8"/>
  <c r="B365" i="8"/>
  <c r="G364" i="8"/>
  <c r="I364" i="8" s="1"/>
  <c r="E364" i="8"/>
  <c r="D364" i="8"/>
  <c r="C364" i="8"/>
  <c r="B364" i="8"/>
  <c r="G363" i="8"/>
  <c r="I363" i="8" s="1"/>
  <c r="E363" i="8"/>
  <c r="D363" i="8"/>
  <c r="C363" i="8"/>
  <c r="B363" i="8"/>
  <c r="G362" i="8"/>
  <c r="I362" i="8" s="1"/>
  <c r="E362" i="8"/>
  <c r="D362" i="8"/>
  <c r="C362" i="8"/>
  <c r="B362" i="8"/>
  <c r="G361" i="8"/>
  <c r="I361" i="8" s="1"/>
  <c r="E361" i="8"/>
  <c r="D361" i="8"/>
  <c r="C361" i="8"/>
  <c r="B361" i="8"/>
  <c r="G360" i="8"/>
  <c r="I360" i="8" s="1"/>
  <c r="E360" i="8"/>
  <c r="D360" i="8"/>
  <c r="C360" i="8"/>
  <c r="B360" i="8"/>
  <c r="G359" i="8"/>
  <c r="I359" i="8" s="1"/>
  <c r="E359" i="8"/>
  <c r="D359" i="8"/>
  <c r="C359" i="8"/>
  <c r="B359" i="8"/>
  <c r="G358" i="8"/>
  <c r="I358" i="8" s="1"/>
  <c r="E358" i="8"/>
  <c r="D358" i="8"/>
  <c r="C358" i="8"/>
  <c r="B358" i="8"/>
  <c r="G357" i="8"/>
  <c r="I357" i="8" s="1"/>
  <c r="E357" i="8"/>
  <c r="D357" i="8"/>
  <c r="C357" i="8"/>
  <c r="B357" i="8"/>
  <c r="G356" i="8"/>
  <c r="I356" i="8" s="1"/>
  <c r="E356" i="8"/>
  <c r="D356" i="8"/>
  <c r="C356" i="8"/>
  <c r="B356" i="8"/>
  <c r="G355" i="8"/>
  <c r="I355" i="8" s="1"/>
  <c r="E355" i="8"/>
  <c r="D355" i="8"/>
  <c r="C355" i="8"/>
  <c r="B355" i="8"/>
  <c r="G354" i="8"/>
  <c r="I354" i="8" s="1"/>
  <c r="E354" i="8"/>
  <c r="D354" i="8"/>
  <c r="C354" i="8"/>
  <c r="B354" i="8"/>
  <c r="G353" i="8"/>
  <c r="I353" i="8" s="1"/>
  <c r="E353" i="8"/>
  <c r="D353" i="8"/>
  <c r="C353" i="8"/>
  <c r="B353" i="8"/>
  <c r="G352" i="8"/>
  <c r="I352" i="8" s="1"/>
  <c r="E352" i="8"/>
  <c r="D352" i="8"/>
  <c r="C352" i="8"/>
  <c r="B352" i="8"/>
  <c r="G351" i="8"/>
  <c r="I351" i="8" s="1"/>
  <c r="E351" i="8"/>
  <c r="D351" i="8"/>
  <c r="C351" i="8"/>
  <c r="B351" i="8"/>
  <c r="G350" i="8"/>
  <c r="I350" i="8" s="1"/>
  <c r="E350" i="8"/>
  <c r="D350" i="8"/>
  <c r="C350" i="8"/>
  <c r="B350" i="8"/>
  <c r="G349" i="8"/>
  <c r="I349" i="8" s="1"/>
  <c r="E349" i="8"/>
  <c r="D349" i="8"/>
  <c r="C349" i="8"/>
  <c r="B349" i="8"/>
  <c r="G348" i="8"/>
  <c r="I348" i="8" s="1"/>
  <c r="E348" i="8"/>
  <c r="D348" i="8"/>
  <c r="C348" i="8"/>
  <c r="B348" i="8"/>
  <c r="G347" i="8"/>
  <c r="I347" i="8" s="1"/>
  <c r="E347" i="8"/>
  <c r="D347" i="8"/>
  <c r="C347" i="8"/>
  <c r="B347" i="8"/>
  <c r="G346" i="8"/>
  <c r="I346" i="8" s="1"/>
  <c r="E346" i="8"/>
  <c r="D346" i="8"/>
  <c r="C346" i="8"/>
  <c r="B346" i="8"/>
  <c r="G345" i="8"/>
  <c r="I345" i="8" s="1"/>
  <c r="E345" i="8"/>
  <c r="D345" i="8"/>
  <c r="C345" i="8"/>
  <c r="B345" i="8"/>
  <c r="G344" i="8"/>
  <c r="I344" i="8" s="1"/>
  <c r="E344" i="8"/>
  <c r="D344" i="8"/>
  <c r="C344" i="8"/>
  <c r="B344" i="8"/>
  <c r="G343" i="8"/>
  <c r="I343" i="8" s="1"/>
  <c r="E343" i="8"/>
  <c r="D343" i="8"/>
  <c r="C343" i="8"/>
  <c r="B343" i="8"/>
  <c r="G342" i="8"/>
  <c r="I342" i="8" s="1"/>
  <c r="E342" i="8"/>
  <c r="D342" i="8"/>
  <c r="C342" i="8"/>
  <c r="B342" i="8"/>
  <c r="G341" i="8"/>
  <c r="I341" i="8" s="1"/>
  <c r="E341" i="8"/>
  <c r="D341" i="8"/>
  <c r="C341" i="8"/>
  <c r="B341" i="8"/>
  <c r="G340" i="8"/>
  <c r="I340" i="8" s="1"/>
  <c r="E340" i="8"/>
  <c r="D340" i="8"/>
  <c r="C340" i="8"/>
  <c r="B340" i="8"/>
  <c r="G339" i="8"/>
  <c r="I339" i="8" s="1"/>
  <c r="E339" i="8"/>
  <c r="D339" i="8"/>
  <c r="C339" i="8"/>
  <c r="B339" i="8"/>
  <c r="G338" i="8"/>
  <c r="I338" i="8" s="1"/>
  <c r="E338" i="8"/>
  <c r="D338" i="8"/>
  <c r="C338" i="8"/>
  <c r="B338" i="8"/>
  <c r="G337" i="8"/>
  <c r="I337" i="8" s="1"/>
  <c r="E337" i="8"/>
  <c r="D337" i="8"/>
  <c r="C337" i="8"/>
  <c r="B337" i="8"/>
  <c r="G336" i="8"/>
  <c r="I336" i="8" s="1"/>
  <c r="E336" i="8"/>
  <c r="D336" i="8"/>
  <c r="C336" i="8"/>
  <c r="B336" i="8"/>
  <c r="G335" i="8"/>
  <c r="I335" i="8" s="1"/>
  <c r="E335" i="8"/>
  <c r="D335" i="8"/>
  <c r="C335" i="8"/>
  <c r="B335" i="8"/>
  <c r="G334" i="8"/>
  <c r="I334" i="8" s="1"/>
  <c r="E334" i="8"/>
  <c r="D334" i="8"/>
  <c r="C334" i="8"/>
  <c r="B334" i="8"/>
  <c r="G333" i="8"/>
  <c r="I333" i="8" s="1"/>
  <c r="E333" i="8"/>
  <c r="D333" i="8"/>
  <c r="C333" i="8"/>
  <c r="B333" i="8"/>
  <c r="G332" i="8"/>
  <c r="I332" i="8" s="1"/>
  <c r="E332" i="8"/>
  <c r="D332" i="8"/>
  <c r="C332" i="8"/>
  <c r="B332" i="8"/>
  <c r="G331" i="8"/>
  <c r="E331" i="8"/>
  <c r="D331" i="8"/>
  <c r="C331" i="8"/>
  <c r="B331" i="8"/>
  <c r="G330" i="8"/>
  <c r="I330" i="8" s="1"/>
  <c r="E330" i="8"/>
  <c r="D330" i="8"/>
  <c r="C330" i="8"/>
  <c r="B330" i="8"/>
  <c r="G329" i="8"/>
  <c r="I329" i="8" s="1"/>
  <c r="E329" i="8"/>
  <c r="D329" i="8"/>
  <c r="C329" i="8"/>
  <c r="B329" i="8"/>
  <c r="G328" i="8"/>
  <c r="I328" i="8" s="1"/>
  <c r="E328" i="8"/>
  <c r="D328" i="8"/>
  <c r="C328" i="8"/>
  <c r="B328" i="8"/>
  <c r="G327" i="8"/>
  <c r="I327" i="8" s="1"/>
  <c r="E327" i="8"/>
  <c r="D327" i="8"/>
  <c r="C327" i="8"/>
  <c r="B327" i="8"/>
  <c r="G326" i="8"/>
  <c r="I326" i="8" s="1"/>
  <c r="E326" i="8"/>
  <c r="D326" i="8"/>
  <c r="C326" i="8"/>
  <c r="B326" i="8"/>
  <c r="G325" i="8"/>
  <c r="E325" i="8"/>
  <c r="D325" i="8"/>
  <c r="C325" i="8"/>
  <c r="B325" i="8"/>
  <c r="G324" i="8"/>
  <c r="I324" i="8" s="1"/>
  <c r="E324" i="8"/>
  <c r="D324" i="8"/>
  <c r="C324" i="8"/>
  <c r="B324" i="8"/>
  <c r="G323" i="8"/>
  <c r="I323" i="8" s="1"/>
  <c r="E323" i="8"/>
  <c r="D323" i="8"/>
  <c r="C323" i="8"/>
  <c r="B323" i="8"/>
  <c r="G322" i="8"/>
  <c r="I322" i="8" s="1"/>
  <c r="E322" i="8"/>
  <c r="D322" i="8"/>
  <c r="C322" i="8"/>
  <c r="B322" i="8"/>
  <c r="G321" i="8"/>
  <c r="I321" i="8" s="1"/>
  <c r="E321" i="8"/>
  <c r="D321" i="8"/>
  <c r="C321" i="8"/>
  <c r="B321" i="8"/>
  <c r="G320" i="8"/>
  <c r="I320" i="8" s="1"/>
  <c r="E320" i="8"/>
  <c r="D320" i="8"/>
  <c r="C320" i="8"/>
  <c r="B320" i="8"/>
  <c r="G319" i="8"/>
  <c r="I319" i="8" s="1"/>
  <c r="E319" i="8"/>
  <c r="D319" i="8"/>
  <c r="C319" i="8"/>
  <c r="B319" i="8"/>
  <c r="G318" i="8"/>
  <c r="I318" i="8" s="1"/>
  <c r="E318" i="8"/>
  <c r="D318" i="8"/>
  <c r="C318" i="8"/>
  <c r="B318" i="8"/>
  <c r="G317" i="8"/>
  <c r="I317" i="8" s="1"/>
  <c r="E317" i="8"/>
  <c r="D317" i="8"/>
  <c r="C317" i="8"/>
  <c r="B317" i="8"/>
  <c r="G316" i="8"/>
  <c r="I316" i="8" s="1"/>
  <c r="E316" i="8"/>
  <c r="D316" i="8"/>
  <c r="C316" i="8"/>
  <c r="B316" i="8"/>
  <c r="G315" i="8"/>
  <c r="I315" i="8" s="1"/>
  <c r="E315" i="8"/>
  <c r="D315" i="8"/>
  <c r="C315" i="8"/>
  <c r="B315" i="8"/>
  <c r="G314" i="8"/>
  <c r="I314" i="8" s="1"/>
  <c r="E314" i="8"/>
  <c r="D314" i="8"/>
  <c r="C314" i="8"/>
  <c r="B314" i="8"/>
  <c r="G313" i="8"/>
  <c r="I313" i="8" s="1"/>
  <c r="E313" i="8"/>
  <c r="D313" i="8"/>
  <c r="C313" i="8"/>
  <c r="B313" i="8"/>
  <c r="G312" i="8"/>
  <c r="I312" i="8" s="1"/>
  <c r="E312" i="8"/>
  <c r="D312" i="8"/>
  <c r="C312" i="8"/>
  <c r="B312" i="8"/>
  <c r="G311" i="8"/>
  <c r="I311" i="8" s="1"/>
  <c r="E311" i="8"/>
  <c r="D311" i="8"/>
  <c r="C311" i="8"/>
  <c r="B311" i="8"/>
  <c r="G310" i="8"/>
  <c r="I310" i="8" s="1"/>
  <c r="E310" i="8"/>
  <c r="D310" i="8"/>
  <c r="C310" i="8"/>
  <c r="B310" i="8"/>
  <c r="G309" i="8"/>
  <c r="I309" i="8" s="1"/>
  <c r="E309" i="8"/>
  <c r="D309" i="8"/>
  <c r="C309" i="8"/>
  <c r="B309" i="8"/>
  <c r="G308" i="8"/>
  <c r="I308" i="8" s="1"/>
  <c r="E308" i="8"/>
  <c r="D308" i="8"/>
  <c r="C308" i="8"/>
  <c r="B308" i="8"/>
  <c r="G307" i="8"/>
  <c r="I307" i="8" s="1"/>
  <c r="E307" i="8"/>
  <c r="D307" i="8"/>
  <c r="C307" i="8"/>
  <c r="B307" i="8"/>
  <c r="G306" i="8"/>
  <c r="I306" i="8" s="1"/>
  <c r="E306" i="8"/>
  <c r="D306" i="8"/>
  <c r="C306" i="8"/>
  <c r="B306" i="8"/>
  <c r="G305" i="8"/>
  <c r="I305" i="8" s="1"/>
  <c r="E305" i="8"/>
  <c r="D305" i="8"/>
  <c r="C305" i="8"/>
  <c r="B305" i="8"/>
  <c r="G304" i="8"/>
  <c r="I304" i="8" s="1"/>
  <c r="E304" i="8"/>
  <c r="D304" i="8"/>
  <c r="C304" i="8"/>
  <c r="B304" i="8"/>
  <c r="G303" i="8"/>
  <c r="I303" i="8" s="1"/>
  <c r="E303" i="8"/>
  <c r="D303" i="8"/>
  <c r="C303" i="8"/>
  <c r="B303" i="8"/>
  <c r="G302" i="8"/>
  <c r="I302" i="8" s="1"/>
  <c r="E302" i="8"/>
  <c r="D302" i="8"/>
  <c r="C302" i="8"/>
  <c r="B302" i="8"/>
  <c r="G301" i="8"/>
  <c r="I301" i="8" s="1"/>
  <c r="E301" i="8"/>
  <c r="D301" i="8"/>
  <c r="C301" i="8"/>
  <c r="B301" i="8"/>
  <c r="G300" i="8"/>
  <c r="I300" i="8" s="1"/>
  <c r="E300" i="8"/>
  <c r="D300" i="8"/>
  <c r="C300" i="8"/>
  <c r="B300" i="8"/>
  <c r="G299" i="8"/>
  <c r="I299" i="8" s="1"/>
  <c r="E299" i="8"/>
  <c r="D299" i="8"/>
  <c r="C299" i="8"/>
  <c r="B299" i="8"/>
  <c r="G298" i="8"/>
  <c r="I298" i="8" s="1"/>
  <c r="E298" i="8"/>
  <c r="D298" i="8"/>
  <c r="C298" i="8"/>
  <c r="B298" i="8"/>
  <c r="G297" i="8"/>
  <c r="I297" i="8" s="1"/>
  <c r="E297" i="8"/>
  <c r="D297" i="8"/>
  <c r="C297" i="8"/>
  <c r="B297" i="8"/>
  <c r="G296" i="8"/>
  <c r="I296" i="8" s="1"/>
  <c r="E296" i="8"/>
  <c r="D296" i="8"/>
  <c r="C296" i="8"/>
  <c r="B296" i="8"/>
  <c r="G295" i="8"/>
  <c r="E295" i="8"/>
  <c r="D295" i="8"/>
  <c r="C295" i="8"/>
  <c r="B295" i="8"/>
  <c r="G294" i="8"/>
  <c r="I294" i="8" s="1"/>
  <c r="E294" i="8"/>
  <c r="D294" i="8"/>
  <c r="C294" i="8"/>
  <c r="B294" i="8"/>
  <c r="G293" i="8"/>
  <c r="I293" i="8" s="1"/>
  <c r="E293" i="8"/>
  <c r="D293" i="8"/>
  <c r="C293" i="8"/>
  <c r="B293" i="8"/>
  <c r="G292" i="8"/>
  <c r="I292" i="8" s="1"/>
  <c r="E292" i="8"/>
  <c r="D292" i="8"/>
  <c r="C292" i="8"/>
  <c r="B292" i="8"/>
  <c r="G291" i="8"/>
  <c r="I291" i="8" s="1"/>
  <c r="E291" i="8"/>
  <c r="D291" i="8"/>
  <c r="C291" i="8"/>
  <c r="B291" i="8"/>
  <c r="G290" i="8"/>
  <c r="I290" i="8" s="1"/>
  <c r="E290" i="8"/>
  <c r="D290" i="8"/>
  <c r="C290" i="8"/>
  <c r="B290" i="8"/>
  <c r="G289" i="8"/>
  <c r="E289" i="8"/>
  <c r="D289" i="8"/>
  <c r="C289" i="8"/>
  <c r="B289" i="8"/>
  <c r="G288" i="8"/>
  <c r="I288" i="8" s="1"/>
  <c r="E288" i="8"/>
  <c r="D288" i="8"/>
  <c r="C288" i="8"/>
  <c r="B288" i="8"/>
  <c r="G287" i="8"/>
  <c r="I287" i="8" s="1"/>
  <c r="E287" i="8"/>
  <c r="D287" i="8"/>
  <c r="C287" i="8"/>
  <c r="B287" i="8"/>
  <c r="G286" i="8"/>
  <c r="I286" i="8" s="1"/>
  <c r="E286" i="8"/>
  <c r="D286" i="8"/>
  <c r="C286" i="8"/>
  <c r="B286" i="8"/>
  <c r="G285" i="8"/>
  <c r="I285" i="8" s="1"/>
  <c r="E285" i="8"/>
  <c r="D285" i="8"/>
  <c r="C285" i="8"/>
  <c r="B285" i="8"/>
  <c r="G284" i="8"/>
  <c r="I284" i="8" s="1"/>
  <c r="E284" i="8"/>
  <c r="D284" i="8"/>
  <c r="C284" i="8"/>
  <c r="B284" i="8"/>
  <c r="G283" i="8"/>
  <c r="I283" i="8" s="1"/>
  <c r="E283" i="8"/>
  <c r="D283" i="8"/>
  <c r="C283" i="8"/>
  <c r="B283" i="8"/>
  <c r="G282" i="8"/>
  <c r="I282" i="8" s="1"/>
  <c r="E282" i="8"/>
  <c r="D282" i="8"/>
  <c r="C282" i="8"/>
  <c r="B282" i="8"/>
  <c r="G281" i="8"/>
  <c r="I281" i="8" s="1"/>
  <c r="E281" i="8"/>
  <c r="D281" i="8"/>
  <c r="C281" i="8"/>
  <c r="B281" i="8"/>
  <c r="G280" i="8"/>
  <c r="I280" i="8" s="1"/>
  <c r="E280" i="8"/>
  <c r="D280" i="8"/>
  <c r="C280" i="8"/>
  <c r="B280" i="8"/>
  <c r="G279" i="8"/>
  <c r="I279" i="8" s="1"/>
  <c r="E279" i="8"/>
  <c r="D279" i="8"/>
  <c r="C279" i="8"/>
  <c r="B279" i="8"/>
  <c r="G278" i="8"/>
  <c r="I278" i="8" s="1"/>
  <c r="E278" i="8"/>
  <c r="D278" i="8"/>
  <c r="C278" i="8"/>
  <c r="B278" i="8"/>
  <c r="G277" i="8"/>
  <c r="I277" i="8" s="1"/>
  <c r="E277" i="8"/>
  <c r="D277" i="8"/>
  <c r="C277" i="8"/>
  <c r="B277" i="8"/>
  <c r="G276" i="8"/>
  <c r="I276" i="8" s="1"/>
  <c r="E276" i="8"/>
  <c r="D276" i="8"/>
  <c r="C276" i="8"/>
  <c r="B276" i="8"/>
  <c r="G275" i="8"/>
  <c r="I275" i="8" s="1"/>
  <c r="E275" i="8"/>
  <c r="D275" i="8"/>
  <c r="C275" i="8"/>
  <c r="B275" i="8"/>
  <c r="G274" i="8"/>
  <c r="I274" i="8" s="1"/>
  <c r="E274" i="8"/>
  <c r="D274" i="8"/>
  <c r="C274" i="8"/>
  <c r="B274" i="8"/>
  <c r="G273" i="8"/>
  <c r="I273" i="8" s="1"/>
  <c r="E273" i="8"/>
  <c r="D273" i="8"/>
  <c r="C273" i="8"/>
  <c r="B273" i="8"/>
  <c r="G272" i="8"/>
  <c r="I272" i="8" s="1"/>
  <c r="E272" i="8"/>
  <c r="D272" i="8"/>
  <c r="C272" i="8"/>
  <c r="B272" i="8"/>
  <c r="G271" i="8"/>
  <c r="I271" i="8" s="1"/>
  <c r="E271" i="8"/>
  <c r="D271" i="8"/>
  <c r="C271" i="8"/>
  <c r="B271" i="8"/>
  <c r="G270" i="8"/>
  <c r="I270" i="8" s="1"/>
  <c r="E270" i="8"/>
  <c r="D270" i="8"/>
  <c r="C270" i="8"/>
  <c r="B270" i="8"/>
  <c r="G269" i="8"/>
  <c r="I269" i="8" s="1"/>
  <c r="E269" i="8"/>
  <c r="D269" i="8"/>
  <c r="C269" i="8"/>
  <c r="B269" i="8"/>
  <c r="G268" i="8"/>
  <c r="I268" i="8" s="1"/>
  <c r="E268" i="8"/>
  <c r="D268" i="8"/>
  <c r="C268" i="8"/>
  <c r="B268" i="8"/>
  <c r="G267" i="8"/>
  <c r="I267" i="8" s="1"/>
  <c r="E267" i="8"/>
  <c r="D267" i="8"/>
  <c r="C267" i="8"/>
  <c r="B267" i="8"/>
  <c r="G266" i="8"/>
  <c r="I266" i="8" s="1"/>
  <c r="E266" i="8"/>
  <c r="D266" i="8"/>
  <c r="C266" i="8"/>
  <c r="B266" i="8"/>
  <c r="G265" i="8"/>
  <c r="I265" i="8" s="1"/>
  <c r="E265" i="8"/>
  <c r="D265" i="8"/>
  <c r="C265" i="8"/>
  <c r="B265" i="8"/>
  <c r="G264" i="8"/>
  <c r="I264" i="8" s="1"/>
  <c r="E264" i="8"/>
  <c r="D264" i="8"/>
  <c r="C264" i="8"/>
  <c r="B264" i="8"/>
  <c r="G263" i="8"/>
  <c r="I263" i="8" s="1"/>
  <c r="E263" i="8"/>
  <c r="D263" i="8"/>
  <c r="C263" i="8"/>
  <c r="B263" i="8"/>
  <c r="G262" i="8"/>
  <c r="E262" i="8"/>
  <c r="D262" i="8"/>
  <c r="C262" i="8"/>
  <c r="B262" i="8"/>
  <c r="G261" i="8"/>
  <c r="I261" i="8" s="1"/>
  <c r="E261" i="8"/>
  <c r="D261" i="8"/>
  <c r="C261" i="8"/>
  <c r="B261" i="8"/>
  <c r="G260" i="8"/>
  <c r="I260" i="8" s="1"/>
  <c r="E260" i="8"/>
  <c r="D260" i="8"/>
  <c r="C260" i="8"/>
  <c r="B260" i="8"/>
  <c r="G259" i="8"/>
  <c r="E259" i="8"/>
  <c r="D259" i="8"/>
  <c r="C259" i="8"/>
  <c r="B259" i="8"/>
  <c r="G258" i="8"/>
  <c r="I258" i="8" s="1"/>
  <c r="E258" i="8"/>
  <c r="D258" i="8"/>
  <c r="C258" i="8"/>
  <c r="B258" i="8"/>
  <c r="G257" i="8"/>
  <c r="I257" i="8" s="1"/>
  <c r="E257" i="8"/>
  <c r="D257" i="8"/>
  <c r="C257" i="8"/>
  <c r="B257" i="8"/>
  <c r="G256" i="8"/>
  <c r="I256" i="8" s="1"/>
  <c r="E256" i="8"/>
  <c r="D256" i="8"/>
  <c r="C256" i="8"/>
  <c r="B256" i="8"/>
  <c r="G255" i="8"/>
  <c r="I255" i="8" s="1"/>
  <c r="E255" i="8"/>
  <c r="D255" i="8"/>
  <c r="C255" i="8"/>
  <c r="B255" i="8"/>
  <c r="G254" i="8"/>
  <c r="I254" i="8" s="1"/>
  <c r="E254" i="8"/>
  <c r="D254" i="8"/>
  <c r="C254" i="8"/>
  <c r="B254" i="8"/>
  <c r="G253" i="8"/>
  <c r="E253" i="8"/>
  <c r="D253" i="8"/>
  <c r="C253" i="8"/>
  <c r="B253" i="8"/>
  <c r="G252" i="8"/>
  <c r="I252" i="8" s="1"/>
  <c r="E252" i="8"/>
  <c r="D252" i="8"/>
  <c r="C252" i="8"/>
  <c r="B252" i="8"/>
  <c r="G251" i="8"/>
  <c r="I251" i="8" s="1"/>
  <c r="E251" i="8"/>
  <c r="D251" i="8"/>
  <c r="C251" i="8"/>
  <c r="B251" i="8"/>
  <c r="G250" i="8"/>
  <c r="I250" i="8" s="1"/>
  <c r="E250" i="8"/>
  <c r="D250" i="8"/>
  <c r="C250" i="8"/>
  <c r="B250" i="8"/>
  <c r="G249" i="8"/>
  <c r="I249" i="8" s="1"/>
  <c r="E249" i="8"/>
  <c r="D249" i="8"/>
  <c r="C249" i="8"/>
  <c r="B249" i="8"/>
  <c r="G248" i="8"/>
  <c r="I248" i="8" s="1"/>
  <c r="E248" i="8"/>
  <c r="D248" i="8"/>
  <c r="C248" i="8"/>
  <c r="B248" i="8"/>
  <c r="G247" i="8"/>
  <c r="I247" i="8" s="1"/>
  <c r="E247" i="8"/>
  <c r="D247" i="8"/>
  <c r="C247" i="8"/>
  <c r="B247" i="8"/>
  <c r="G246" i="8"/>
  <c r="I246" i="8" s="1"/>
  <c r="E246" i="8"/>
  <c r="D246" i="8"/>
  <c r="C246" i="8"/>
  <c r="B246" i="8"/>
  <c r="G245" i="8"/>
  <c r="I245" i="8" s="1"/>
  <c r="E245" i="8"/>
  <c r="D245" i="8"/>
  <c r="C245" i="8"/>
  <c r="B245" i="8"/>
  <c r="G244" i="8"/>
  <c r="I244" i="8" s="1"/>
  <c r="E244" i="8"/>
  <c r="D244" i="8"/>
  <c r="C244" i="8"/>
  <c r="B244" i="8"/>
  <c r="G243" i="8"/>
  <c r="I243" i="8" s="1"/>
  <c r="E243" i="8"/>
  <c r="D243" i="8"/>
  <c r="C243" i="8"/>
  <c r="B243" i="8"/>
  <c r="G242" i="8"/>
  <c r="I242" i="8" s="1"/>
  <c r="E242" i="8"/>
  <c r="D242" i="8"/>
  <c r="C242" i="8"/>
  <c r="B242" i="8"/>
  <c r="G241" i="8"/>
  <c r="I241" i="8" s="1"/>
  <c r="E241" i="8"/>
  <c r="D241" i="8"/>
  <c r="C241" i="8"/>
  <c r="B241" i="8"/>
  <c r="G240" i="8"/>
  <c r="I240" i="8" s="1"/>
  <c r="E240" i="8"/>
  <c r="D240" i="8"/>
  <c r="C240" i="8"/>
  <c r="B240" i="8"/>
  <c r="G239" i="8"/>
  <c r="I239" i="8" s="1"/>
  <c r="E239" i="8"/>
  <c r="D239" i="8"/>
  <c r="C239" i="8"/>
  <c r="B239" i="8"/>
  <c r="G238" i="8"/>
  <c r="I238" i="8" s="1"/>
  <c r="E238" i="8"/>
  <c r="D238" i="8"/>
  <c r="C238" i="8"/>
  <c r="B238" i="8"/>
  <c r="G237" i="8"/>
  <c r="I237" i="8" s="1"/>
  <c r="E237" i="8"/>
  <c r="D237" i="8"/>
  <c r="C237" i="8"/>
  <c r="B237" i="8"/>
  <c r="G236" i="8"/>
  <c r="I236" i="8" s="1"/>
  <c r="E236" i="8"/>
  <c r="D236" i="8"/>
  <c r="C236" i="8"/>
  <c r="B236" i="8"/>
  <c r="G235" i="8"/>
  <c r="I235" i="8" s="1"/>
  <c r="E235" i="8"/>
  <c r="D235" i="8"/>
  <c r="C235" i="8"/>
  <c r="B235" i="8"/>
  <c r="G234" i="8"/>
  <c r="I234" i="8" s="1"/>
  <c r="E234" i="8"/>
  <c r="D234" i="8"/>
  <c r="C234" i="8"/>
  <c r="B234" i="8"/>
  <c r="G233" i="8"/>
  <c r="I233" i="8" s="1"/>
  <c r="E233" i="8"/>
  <c r="D233" i="8"/>
  <c r="C233" i="8"/>
  <c r="B233" i="8"/>
  <c r="G232" i="8"/>
  <c r="I232" i="8" s="1"/>
  <c r="E232" i="8"/>
  <c r="D232" i="8"/>
  <c r="C232" i="8"/>
  <c r="B232" i="8"/>
  <c r="G231" i="8"/>
  <c r="I231" i="8" s="1"/>
  <c r="E231" i="8"/>
  <c r="D231" i="8"/>
  <c r="C231" i="8"/>
  <c r="B231" i="8"/>
  <c r="G230" i="8"/>
  <c r="I230" i="8" s="1"/>
  <c r="E230" i="8"/>
  <c r="D230" i="8"/>
  <c r="C230" i="8"/>
  <c r="B230" i="8"/>
  <c r="G229" i="8"/>
  <c r="I229" i="8" s="1"/>
  <c r="E229" i="8"/>
  <c r="D229" i="8"/>
  <c r="C229" i="8"/>
  <c r="B229" i="8"/>
  <c r="G228" i="8"/>
  <c r="I228" i="8" s="1"/>
  <c r="E228" i="8"/>
  <c r="D228" i="8"/>
  <c r="C228" i="8"/>
  <c r="B228" i="8"/>
  <c r="G227" i="8"/>
  <c r="I227" i="8" s="1"/>
  <c r="E227" i="8"/>
  <c r="D227" i="8"/>
  <c r="C227" i="8"/>
  <c r="B227" i="8"/>
  <c r="G226" i="8"/>
  <c r="E226" i="8"/>
  <c r="D226" i="8"/>
  <c r="C226" i="8"/>
  <c r="B226" i="8"/>
  <c r="G225" i="8"/>
  <c r="I225" i="8" s="1"/>
  <c r="E225" i="8"/>
  <c r="D225" i="8"/>
  <c r="C225" i="8"/>
  <c r="B225" i="8"/>
  <c r="G224" i="8"/>
  <c r="I224" i="8" s="1"/>
  <c r="E224" i="8"/>
  <c r="D224" i="8"/>
  <c r="C224" i="8"/>
  <c r="B224" i="8"/>
  <c r="G223" i="8"/>
  <c r="E223" i="8"/>
  <c r="D223" i="8"/>
  <c r="C223" i="8"/>
  <c r="B223" i="8"/>
  <c r="G222" i="8"/>
  <c r="I222" i="8" s="1"/>
  <c r="E222" i="8"/>
  <c r="D222" i="8"/>
  <c r="C222" i="8"/>
  <c r="B222" i="8"/>
  <c r="G221" i="8"/>
  <c r="I221" i="8" s="1"/>
  <c r="E221" i="8"/>
  <c r="D221" i="8"/>
  <c r="C221" i="8"/>
  <c r="B221" i="8"/>
  <c r="G220" i="8"/>
  <c r="I220" i="8" s="1"/>
  <c r="E220" i="8"/>
  <c r="D220" i="8"/>
  <c r="C220" i="8"/>
  <c r="B220" i="8"/>
  <c r="G219" i="8"/>
  <c r="I219" i="8" s="1"/>
  <c r="E219" i="8"/>
  <c r="D219" i="8"/>
  <c r="C219" i="8"/>
  <c r="B219" i="8"/>
  <c r="G218" i="8"/>
  <c r="I218" i="8" s="1"/>
  <c r="E218" i="8"/>
  <c r="D218" i="8"/>
  <c r="C218" i="8"/>
  <c r="B218" i="8"/>
  <c r="G217" i="8"/>
  <c r="E217" i="8"/>
  <c r="D217" i="8"/>
  <c r="C217" i="8"/>
  <c r="B217" i="8"/>
  <c r="G216" i="8"/>
  <c r="I216" i="8" s="1"/>
  <c r="E216" i="8"/>
  <c r="D216" i="8"/>
  <c r="C216" i="8"/>
  <c r="B216" i="8"/>
  <c r="G215" i="8"/>
  <c r="I215" i="8" s="1"/>
  <c r="E215" i="8"/>
  <c r="D215" i="8"/>
  <c r="C215" i="8"/>
  <c r="B215" i="8"/>
  <c r="G214" i="8"/>
  <c r="I214" i="8" s="1"/>
  <c r="E214" i="8"/>
  <c r="D214" i="8"/>
  <c r="C214" i="8"/>
  <c r="B214" i="8"/>
  <c r="G213" i="8"/>
  <c r="I213" i="8" s="1"/>
  <c r="E213" i="8"/>
  <c r="D213" i="8"/>
  <c r="C213" i="8"/>
  <c r="B213" i="8"/>
  <c r="G212" i="8"/>
  <c r="I212" i="8" s="1"/>
  <c r="E212" i="8"/>
  <c r="D212" i="8"/>
  <c r="C212" i="8"/>
  <c r="B212" i="8"/>
  <c r="G211" i="8"/>
  <c r="E211" i="8"/>
  <c r="D211" i="8"/>
  <c r="C211" i="8"/>
  <c r="B211" i="8"/>
  <c r="G210" i="8"/>
  <c r="I210" i="8" s="1"/>
  <c r="E210" i="8"/>
  <c r="D210" i="8"/>
  <c r="C210" i="8"/>
  <c r="B210" i="8"/>
  <c r="G209" i="8"/>
  <c r="I209" i="8" s="1"/>
  <c r="E209" i="8"/>
  <c r="D209" i="8"/>
  <c r="C209" i="8"/>
  <c r="B209" i="8"/>
  <c r="G208" i="8"/>
  <c r="I208" i="8" s="1"/>
  <c r="E208" i="8"/>
  <c r="D208" i="8"/>
  <c r="C208" i="8"/>
  <c r="B208" i="8"/>
  <c r="G207" i="8"/>
  <c r="I207" i="8" s="1"/>
  <c r="E207" i="8"/>
  <c r="D207" i="8"/>
  <c r="C207" i="8"/>
  <c r="B207" i="8"/>
  <c r="G206" i="8"/>
  <c r="I206" i="8" s="1"/>
  <c r="E206" i="8"/>
  <c r="D206" i="8"/>
  <c r="C206" i="8"/>
  <c r="B206" i="8"/>
  <c r="G205" i="8"/>
  <c r="I205" i="8" s="1"/>
  <c r="E205" i="8"/>
  <c r="D205" i="8"/>
  <c r="C205" i="8"/>
  <c r="B205" i="8"/>
  <c r="G204" i="8"/>
  <c r="I204" i="8" s="1"/>
  <c r="E204" i="8"/>
  <c r="D204" i="8"/>
  <c r="C204" i="8"/>
  <c r="B204" i="8"/>
  <c r="G203" i="8"/>
  <c r="I203" i="8" s="1"/>
  <c r="E203" i="8"/>
  <c r="D203" i="8"/>
  <c r="C203" i="8"/>
  <c r="B203" i="8"/>
  <c r="G202" i="8"/>
  <c r="E202" i="8"/>
  <c r="D202" i="8"/>
  <c r="C202" i="8"/>
  <c r="B202" i="8"/>
  <c r="G201" i="8"/>
  <c r="I201" i="8" s="1"/>
  <c r="E201" i="8"/>
  <c r="D201" i="8"/>
  <c r="C201" i="8"/>
  <c r="B201" i="8"/>
  <c r="G200" i="8"/>
  <c r="I200" i="8" s="1"/>
  <c r="E200" i="8"/>
  <c r="D200" i="8"/>
  <c r="C200" i="8"/>
  <c r="B200" i="8"/>
  <c r="G199" i="8"/>
  <c r="I199" i="8" s="1"/>
  <c r="E199" i="8"/>
  <c r="D199" i="8"/>
  <c r="C199" i="8"/>
  <c r="B199" i="8"/>
  <c r="G198" i="8"/>
  <c r="I198" i="8" s="1"/>
  <c r="E198" i="8"/>
  <c r="D198" i="8"/>
  <c r="C198" i="8"/>
  <c r="B198" i="8"/>
  <c r="G197" i="8"/>
  <c r="E197" i="8"/>
  <c r="D197" i="8"/>
  <c r="C197" i="8"/>
  <c r="B197" i="8"/>
  <c r="G196" i="8"/>
  <c r="E196" i="8"/>
  <c r="D196" i="8"/>
  <c r="C196" i="8"/>
  <c r="B196" i="8"/>
  <c r="G195" i="8"/>
  <c r="I195" i="8" s="1"/>
  <c r="E195" i="8"/>
  <c r="D195" i="8"/>
  <c r="C195" i="8"/>
  <c r="B195" i="8"/>
  <c r="G194" i="8"/>
  <c r="E194" i="8"/>
  <c r="D194" i="8"/>
  <c r="C194" i="8"/>
  <c r="B194" i="8"/>
  <c r="G193" i="8"/>
  <c r="E193" i="8"/>
  <c r="D193" i="8"/>
  <c r="C193" i="8"/>
  <c r="B193" i="8"/>
  <c r="G192" i="8"/>
  <c r="I192" i="8" s="1"/>
  <c r="E192" i="8"/>
  <c r="D192" i="8"/>
  <c r="C192" i="8"/>
  <c r="B192" i="8"/>
  <c r="G191" i="8"/>
  <c r="E191" i="8"/>
  <c r="D191" i="8"/>
  <c r="C191" i="8"/>
  <c r="B191" i="8"/>
  <c r="G190" i="8"/>
  <c r="I190" i="8" s="1"/>
  <c r="E190" i="8"/>
  <c r="D190" i="8"/>
  <c r="C190" i="8"/>
  <c r="B190" i="8"/>
  <c r="G189" i="8"/>
  <c r="I189" i="8" s="1"/>
  <c r="E189" i="8"/>
  <c r="D189" i="8"/>
  <c r="C189" i="8"/>
  <c r="B189" i="8"/>
  <c r="G188" i="8"/>
  <c r="E188" i="8"/>
  <c r="D188" i="8"/>
  <c r="C188" i="8"/>
  <c r="B188" i="8"/>
  <c r="G187" i="8"/>
  <c r="I187" i="8" s="1"/>
  <c r="E187" i="8"/>
  <c r="D187" i="8"/>
  <c r="C187" i="8"/>
  <c r="B187" i="8"/>
  <c r="G186" i="8"/>
  <c r="I186" i="8" s="1"/>
  <c r="E186" i="8"/>
  <c r="D186" i="8"/>
  <c r="C186" i="8"/>
  <c r="B186" i="8"/>
  <c r="G185" i="8"/>
  <c r="E185" i="8"/>
  <c r="D185" i="8"/>
  <c r="C185" i="8"/>
  <c r="B185" i="8"/>
  <c r="G184" i="8"/>
  <c r="E184" i="8"/>
  <c r="D184" i="8"/>
  <c r="C184" i="8"/>
  <c r="B184" i="8"/>
  <c r="G183" i="8"/>
  <c r="I183" i="8" s="1"/>
  <c r="E183" i="8"/>
  <c r="D183" i="8"/>
  <c r="C183" i="8"/>
  <c r="B183" i="8"/>
  <c r="G182" i="8"/>
  <c r="E182" i="8"/>
  <c r="D182" i="8"/>
  <c r="C182" i="8"/>
  <c r="B182" i="8"/>
  <c r="G181" i="8"/>
  <c r="E181" i="8"/>
  <c r="D181" i="8"/>
  <c r="C181" i="8"/>
  <c r="B181" i="8"/>
  <c r="G180" i="8"/>
  <c r="I180" i="8" s="1"/>
  <c r="E180" i="8"/>
  <c r="D180" i="8"/>
  <c r="C180" i="8"/>
  <c r="B180" i="8"/>
  <c r="G179" i="8"/>
  <c r="E179" i="8"/>
  <c r="D179" i="8"/>
  <c r="C179" i="8"/>
  <c r="B179" i="8"/>
  <c r="G178" i="8"/>
  <c r="E178" i="8"/>
  <c r="D178" i="8"/>
  <c r="C178" i="8"/>
  <c r="B178" i="8"/>
  <c r="G177" i="8"/>
  <c r="I177" i="8" s="1"/>
  <c r="E177" i="8"/>
  <c r="D177" i="8"/>
  <c r="C177" i="8"/>
  <c r="B177" i="8"/>
  <c r="G176" i="8"/>
  <c r="E176" i="8"/>
  <c r="D176" i="8"/>
  <c r="C176" i="8"/>
  <c r="B176" i="8"/>
  <c r="G175" i="8"/>
  <c r="E175" i="8"/>
  <c r="D175" i="8"/>
  <c r="C175" i="8"/>
  <c r="B175" i="8"/>
  <c r="G174" i="8"/>
  <c r="I174" i="8" s="1"/>
  <c r="E174" i="8"/>
  <c r="D174" i="8"/>
  <c r="C174" i="8"/>
  <c r="B174" i="8"/>
  <c r="G173" i="8"/>
  <c r="E173" i="8"/>
  <c r="D173" i="8"/>
  <c r="C173" i="8"/>
  <c r="B173" i="8"/>
  <c r="G172" i="8"/>
  <c r="E172" i="8"/>
  <c r="D172" i="8"/>
  <c r="C172" i="8"/>
  <c r="B172" i="8"/>
  <c r="G171" i="8"/>
  <c r="I171" i="8" s="1"/>
  <c r="E171" i="8"/>
  <c r="D171" i="8"/>
  <c r="C171" i="8"/>
  <c r="B171" i="8"/>
  <c r="G170" i="8"/>
  <c r="E170" i="8"/>
  <c r="D170" i="8"/>
  <c r="C170" i="8"/>
  <c r="B170" i="8"/>
  <c r="G169" i="8"/>
  <c r="E169" i="8"/>
  <c r="D169" i="8"/>
  <c r="C169" i="8"/>
  <c r="B169" i="8"/>
  <c r="G168" i="8"/>
  <c r="I168" i="8" s="1"/>
  <c r="E168" i="8"/>
  <c r="D168" i="8"/>
  <c r="C168" i="8"/>
  <c r="B168" i="8"/>
  <c r="G167" i="8"/>
  <c r="E167" i="8"/>
  <c r="D167" i="8"/>
  <c r="C167" i="8"/>
  <c r="B167" i="8"/>
  <c r="G166" i="8"/>
  <c r="E166" i="8"/>
  <c r="D166" i="8"/>
  <c r="C166" i="8"/>
  <c r="B166" i="8"/>
  <c r="G165" i="8"/>
  <c r="I165" i="8" s="1"/>
  <c r="E165" i="8"/>
  <c r="D165" i="8"/>
  <c r="C165" i="8"/>
  <c r="B165" i="8"/>
  <c r="G164" i="8"/>
  <c r="E164" i="8"/>
  <c r="D164" i="8"/>
  <c r="C164" i="8"/>
  <c r="B164" i="8"/>
  <c r="G163" i="8"/>
  <c r="E163" i="8"/>
  <c r="D163" i="8"/>
  <c r="C163" i="8"/>
  <c r="B163" i="8"/>
  <c r="G162" i="8"/>
  <c r="I162" i="8" s="1"/>
  <c r="E162" i="8"/>
  <c r="D162" i="8"/>
  <c r="C162" i="8"/>
  <c r="B162" i="8"/>
  <c r="G161" i="8"/>
  <c r="I161" i="8" s="1"/>
  <c r="E161" i="8"/>
  <c r="D161" i="8"/>
  <c r="C161" i="8"/>
  <c r="B161" i="8"/>
  <c r="G160" i="8"/>
  <c r="E160" i="8"/>
  <c r="D160" i="8"/>
  <c r="C160" i="8"/>
  <c r="B160" i="8"/>
  <c r="G159" i="8"/>
  <c r="I159" i="8" s="1"/>
  <c r="E159" i="8"/>
  <c r="D159" i="8"/>
  <c r="C159" i="8"/>
  <c r="B159" i="8"/>
  <c r="G158" i="8"/>
  <c r="E158" i="8"/>
  <c r="D158" i="8"/>
  <c r="C158" i="8"/>
  <c r="B158" i="8"/>
  <c r="G157" i="8"/>
  <c r="E157" i="8"/>
  <c r="D157" i="8"/>
  <c r="C157" i="8"/>
  <c r="B157" i="8"/>
  <c r="G156" i="8"/>
  <c r="I156" i="8" s="1"/>
  <c r="E156" i="8"/>
  <c r="D156" i="8"/>
  <c r="C156" i="8"/>
  <c r="B156" i="8"/>
  <c r="G155" i="8"/>
  <c r="E155" i="8"/>
  <c r="D155" i="8"/>
  <c r="C155" i="8"/>
  <c r="B155" i="8"/>
  <c r="G154" i="8"/>
  <c r="E154" i="8"/>
  <c r="D154" i="8"/>
  <c r="C154" i="8"/>
  <c r="B154" i="8"/>
  <c r="G153" i="8"/>
  <c r="I153" i="8" s="1"/>
  <c r="E153" i="8"/>
  <c r="D153" i="8"/>
  <c r="C153" i="8"/>
  <c r="B153" i="8"/>
  <c r="G152" i="8"/>
  <c r="I152" i="8" s="1"/>
  <c r="E152" i="8"/>
  <c r="D152" i="8"/>
  <c r="C152" i="8"/>
  <c r="B152" i="8"/>
  <c r="G151" i="8"/>
  <c r="E151" i="8"/>
  <c r="D151" i="8"/>
  <c r="C151" i="8"/>
  <c r="B151" i="8"/>
  <c r="G150" i="8"/>
  <c r="I150" i="8" s="1"/>
  <c r="E150" i="8"/>
  <c r="D150" i="8"/>
  <c r="C150" i="8"/>
  <c r="B150" i="8"/>
  <c r="G149" i="8"/>
  <c r="E149" i="8"/>
  <c r="D149" i="8"/>
  <c r="C149" i="8"/>
  <c r="B149" i="8"/>
  <c r="G148" i="8"/>
  <c r="E148" i="8"/>
  <c r="D148" i="8"/>
  <c r="C148" i="8"/>
  <c r="B148" i="8"/>
  <c r="G147" i="8"/>
  <c r="I147" i="8" s="1"/>
  <c r="E147" i="8"/>
  <c r="D147" i="8"/>
  <c r="C147" i="8"/>
  <c r="B147" i="8"/>
  <c r="G146" i="8"/>
  <c r="E146" i="8"/>
  <c r="D146" i="8"/>
  <c r="C146" i="8"/>
  <c r="B146" i="8"/>
  <c r="G145" i="8"/>
  <c r="E145" i="8"/>
  <c r="D145" i="8"/>
  <c r="C145" i="8"/>
  <c r="B145" i="8"/>
  <c r="G144" i="8"/>
  <c r="I144" i="8" s="1"/>
  <c r="E144" i="8"/>
  <c r="D144" i="8"/>
  <c r="C144" i="8"/>
  <c r="B144" i="8"/>
  <c r="G143" i="8"/>
  <c r="I143" i="8" s="1"/>
  <c r="E143" i="8"/>
  <c r="D143" i="8"/>
  <c r="C143" i="8"/>
  <c r="B143" i="8"/>
  <c r="G142" i="8"/>
  <c r="E142" i="8"/>
  <c r="D142" i="8"/>
  <c r="C142" i="8"/>
  <c r="B142" i="8"/>
  <c r="G141" i="8"/>
  <c r="I141" i="8" s="1"/>
  <c r="E141" i="8"/>
  <c r="D141" i="8"/>
  <c r="C141" i="8"/>
  <c r="B141" i="8"/>
  <c r="G140" i="8"/>
  <c r="E140" i="8"/>
  <c r="D140" i="8"/>
  <c r="C140" i="8"/>
  <c r="B140" i="8"/>
  <c r="G139" i="8"/>
  <c r="I139" i="8" s="1"/>
  <c r="E139" i="8"/>
  <c r="D139" i="8"/>
  <c r="C139" i="8"/>
  <c r="B139" i="8"/>
  <c r="G138" i="8"/>
  <c r="I138" i="8" s="1"/>
  <c r="E138" i="8"/>
  <c r="D138" i="8"/>
  <c r="C138" i="8"/>
  <c r="B138" i="8"/>
  <c r="G137" i="8"/>
  <c r="E137" i="8"/>
  <c r="D137" i="8"/>
  <c r="C137" i="8"/>
  <c r="B137" i="8"/>
  <c r="G136" i="8"/>
  <c r="I136" i="8" s="1"/>
  <c r="E136" i="8"/>
  <c r="D136" i="8"/>
  <c r="C136" i="8"/>
  <c r="B136" i="8"/>
  <c r="G135" i="8"/>
  <c r="I135" i="8" s="1"/>
  <c r="E135" i="8"/>
  <c r="D135" i="8"/>
  <c r="C135" i="8"/>
  <c r="B135" i="8"/>
  <c r="G134" i="8"/>
  <c r="I134" i="8" s="1"/>
  <c r="E134" i="8"/>
  <c r="D134" i="8"/>
  <c r="C134" i="8"/>
  <c r="B134" i="8"/>
  <c r="G133" i="8"/>
  <c r="I133" i="8" s="1"/>
  <c r="E133" i="8"/>
  <c r="D133" i="8"/>
  <c r="C133" i="8"/>
  <c r="B133" i="8"/>
  <c r="G132" i="8"/>
  <c r="E132" i="8"/>
  <c r="D132" i="8"/>
  <c r="C132" i="8"/>
  <c r="B132" i="8"/>
  <c r="G131" i="8"/>
  <c r="I131" i="8" s="1"/>
  <c r="E131" i="8"/>
  <c r="D131" i="8"/>
  <c r="C131" i="8"/>
  <c r="B131" i="8"/>
  <c r="G130" i="8"/>
  <c r="I130" i="8" s="1"/>
  <c r="E130" i="8"/>
  <c r="D130" i="8"/>
  <c r="C130" i="8"/>
  <c r="B130" i="8"/>
  <c r="G129" i="8"/>
  <c r="E129" i="8"/>
  <c r="D129" i="8"/>
  <c r="C129" i="8"/>
  <c r="B129" i="8"/>
  <c r="G128" i="8"/>
  <c r="I128" i="8" s="1"/>
  <c r="E128" i="8"/>
  <c r="D128" i="8"/>
  <c r="C128" i="8"/>
  <c r="B128" i="8"/>
  <c r="G127" i="8"/>
  <c r="I127" i="8" s="1"/>
  <c r="E127" i="8"/>
  <c r="D127" i="8"/>
  <c r="C127" i="8"/>
  <c r="B127" i="8"/>
  <c r="G126" i="8"/>
  <c r="E126" i="8"/>
  <c r="D126" i="8"/>
  <c r="C126" i="8"/>
  <c r="B126" i="8"/>
  <c r="G125" i="8"/>
  <c r="I125" i="8" s="1"/>
  <c r="E125" i="8"/>
  <c r="D125" i="8"/>
  <c r="C125" i="8"/>
  <c r="B125" i="8"/>
  <c r="G124" i="8"/>
  <c r="I124" i="8" s="1"/>
  <c r="E124" i="8"/>
  <c r="D124" i="8"/>
  <c r="C124" i="8"/>
  <c r="B124" i="8"/>
  <c r="G123" i="8"/>
  <c r="I123" i="8" s="1"/>
  <c r="E123" i="8"/>
  <c r="D123" i="8"/>
  <c r="C123" i="8"/>
  <c r="B123" i="8"/>
  <c r="G122" i="8"/>
  <c r="I122" i="8" s="1"/>
  <c r="E122" i="8"/>
  <c r="D122" i="8"/>
  <c r="C122" i="8"/>
  <c r="B122" i="8"/>
  <c r="G121" i="8"/>
  <c r="I121" i="8" s="1"/>
  <c r="E121" i="8"/>
  <c r="D121" i="8"/>
  <c r="C121" i="8"/>
  <c r="B121" i="8"/>
  <c r="G120" i="8"/>
  <c r="I120" i="8" s="1"/>
  <c r="E120" i="8"/>
  <c r="D120" i="8"/>
  <c r="C120" i="8"/>
  <c r="B120" i="8"/>
  <c r="G119" i="8"/>
  <c r="I119" i="8" s="1"/>
  <c r="E119" i="8"/>
  <c r="D119" i="8"/>
  <c r="C119" i="8"/>
  <c r="B119" i="8"/>
  <c r="G118" i="8"/>
  <c r="I118" i="8" s="1"/>
  <c r="E118" i="8"/>
  <c r="D118" i="8"/>
  <c r="C118" i="8"/>
  <c r="B118" i="8"/>
  <c r="G117" i="8"/>
  <c r="I117" i="8" s="1"/>
  <c r="E117" i="8"/>
  <c r="D117" i="8"/>
  <c r="C117" i="8"/>
  <c r="B117" i="8"/>
  <c r="G116" i="8"/>
  <c r="I116" i="8" s="1"/>
  <c r="E116" i="8"/>
  <c r="D116" i="8"/>
  <c r="C116" i="8"/>
  <c r="B116" i="8"/>
  <c r="G115" i="8"/>
  <c r="I115" i="8" s="1"/>
  <c r="E115" i="8"/>
  <c r="D115" i="8"/>
  <c r="C115" i="8"/>
  <c r="B115" i="8"/>
  <c r="G114" i="8"/>
  <c r="I114" i="8" s="1"/>
  <c r="E114" i="8"/>
  <c r="D114" i="8"/>
  <c r="C114" i="8"/>
  <c r="B114" i="8"/>
  <c r="G113" i="8"/>
  <c r="I113" i="8" s="1"/>
  <c r="E113" i="8"/>
  <c r="D113" i="8"/>
  <c r="C113" i="8"/>
  <c r="B113" i="8"/>
  <c r="G112" i="8"/>
  <c r="I112" i="8" s="1"/>
  <c r="E112" i="8"/>
  <c r="D112" i="8"/>
  <c r="C112" i="8"/>
  <c r="B112" i="8"/>
  <c r="G111" i="8"/>
  <c r="I111" i="8" s="1"/>
  <c r="E111" i="8"/>
  <c r="D111" i="8"/>
  <c r="C111" i="8"/>
  <c r="B111" i="8"/>
  <c r="G110" i="8"/>
  <c r="I110" i="8" s="1"/>
  <c r="E110" i="8"/>
  <c r="D110" i="8"/>
  <c r="C110" i="8"/>
  <c r="B110" i="8"/>
  <c r="G109" i="8"/>
  <c r="I109" i="8" s="1"/>
  <c r="E109" i="8"/>
  <c r="D109" i="8"/>
  <c r="C109" i="8"/>
  <c r="B109" i="8"/>
  <c r="G108" i="8"/>
  <c r="E108" i="8"/>
  <c r="D108" i="8"/>
  <c r="C108" i="8"/>
  <c r="B108" i="8"/>
  <c r="G107" i="8"/>
  <c r="I107" i="8" s="1"/>
  <c r="E107" i="8"/>
  <c r="D107" i="8"/>
  <c r="C107" i="8"/>
  <c r="B107" i="8"/>
  <c r="G106" i="8"/>
  <c r="I106" i="8" s="1"/>
  <c r="E106" i="8"/>
  <c r="D106" i="8"/>
  <c r="C106" i="8"/>
  <c r="B106" i="8"/>
  <c r="G105" i="8"/>
  <c r="E105" i="8"/>
  <c r="D105" i="8"/>
  <c r="C105" i="8"/>
  <c r="B105" i="8"/>
  <c r="G104" i="8"/>
  <c r="I104" i="8" s="1"/>
  <c r="E104" i="8"/>
  <c r="D104" i="8"/>
  <c r="C104" i="8"/>
  <c r="B104" i="8"/>
  <c r="G103" i="8"/>
  <c r="I103" i="8" s="1"/>
  <c r="E103" i="8"/>
  <c r="D103" i="8"/>
  <c r="C103" i="8"/>
  <c r="B103" i="8"/>
  <c r="G102" i="8"/>
  <c r="E102" i="8"/>
  <c r="D102" i="8"/>
  <c r="C102" i="8"/>
  <c r="B102" i="8"/>
  <c r="G101" i="8"/>
  <c r="I101" i="8" s="1"/>
  <c r="E101" i="8"/>
  <c r="D101" i="8"/>
  <c r="C101" i="8"/>
  <c r="B101" i="8"/>
  <c r="G100" i="8"/>
  <c r="I100" i="8" s="1"/>
  <c r="E100" i="8"/>
  <c r="D100" i="8"/>
  <c r="C100" i="8"/>
  <c r="B100" i="8"/>
  <c r="G99" i="8"/>
  <c r="I99" i="8" s="1"/>
  <c r="E99" i="8"/>
  <c r="D99" i="8"/>
  <c r="C99" i="8"/>
  <c r="B99" i="8"/>
  <c r="G98" i="8"/>
  <c r="I98" i="8" s="1"/>
  <c r="E98" i="8"/>
  <c r="D98" i="8"/>
  <c r="C98" i="8"/>
  <c r="B98" i="8"/>
  <c r="G97" i="8"/>
  <c r="I97" i="8" s="1"/>
  <c r="E97" i="8"/>
  <c r="D97" i="8"/>
  <c r="C97" i="8"/>
  <c r="B97" i="8"/>
  <c r="G96" i="8"/>
  <c r="I96" i="8" s="1"/>
  <c r="E96" i="8"/>
  <c r="D96" i="8"/>
  <c r="C96" i="8"/>
  <c r="B96" i="8"/>
  <c r="G95" i="8"/>
  <c r="I95" i="8" s="1"/>
  <c r="E95" i="8"/>
  <c r="D95" i="8"/>
  <c r="C95" i="8"/>
  <c r="B95" i="8"/>
  <c r="G94" i="8"/>
  <c r="I94" i="8" s="1"/>
  <c r="E94" i="8"/>
  <c r="D94" i="8"/>
  <c r="C94" i="8"/>
  <c r="B94" i="8"/>
  <c r="G93" i="8"/>
  <c r="I93" i="8" s="1"/>
  <c r="E93" i="8"/>
  <c r="D93" i="8"/>
  <c r="C93" i="8"/>
  <c r="B93" i="8"/>
  <c r="G92" i="8"/>
  <c r="I92" i="8" s="1"/>
  <c r="E92" i="8"/>
  <c r="D92" i="8"/>
  <c r="C92" i="8"/>
  <c r="B92" i="8"/>
  <c r="G91" i="8"/>
  <c r="I91" i="8" s="1"/>
  <c r="E91" i="8"/>
  <c r="D91" i="8"/>
  <c r="C91" i="8"/>
  <c r="B91" i="8"/>
  <c r="G90" i="8"/>
  <c r="I90" i="8" s="1"/>
  <c r="E90" i="8"/>
  <c r="D90" i="8"/>
  <c r="C90" i="8"/>
  <c r="B90" i="8"/>
  <c r="G89" i="8"/>
  <c r="I89" i="8" s="1"/>
  <c r="E89" i="8"/>
  <c r="D89" i="8"/>
  <c r="C89" i="8"/>
  <c r="B89" i="8"/>
  <c r="G88" i="8"/>
  <c r="I88" i="8" s="1"/>
  <c r="E88" i="8"/>
  <c r="D88" i="8"/>
  <c r="C88" i="8"/>
  <c r="B88" i="8"/>
  <c r="G87" i="8"/>
  <c r="I87" i="8" s="1"/>
  <c r="E87" i="8"/>
  <c r="D87" i="8"/>
  <c r="C87" i="8"/>
  <c r="B87" i="8"/>
  <c r="G86" i="8"/>
  <c r="I86" i="8" s="1"/>
  <c r="E86" i="8"/>
  <c r="D86" i="8"/>
  <c r="C86" i="8"/>
  <c r="B86" i="8"/>
  <c r="G85" i="8"/>
  <c r="I85" i="8" s="1"/>
  <c r="E85" i="8"/>
  <c r="D85" i="8"/>
  <c r="C85" i="8"/>
  <c r="B85" i="8"/>
  <c r="G84" i="8"/>
  <c r="E84" i="8"/>
  <c r="D84" i="8"/>
  <c r="C84" i="8"/>
  <c r="B84" i="8"/>
  <c r="G83" i="8"/>
  <c r="I83" i="8" s="1"/>
  <c r="E83" i="8"/>
  <c r="D83" i="8"/>
  <c r="C83" i="8"/>
  <c r="B83" i="8"/>
  <c r="G82" i="8"/>
  <c r="I82" i="8" s="1"/>
  <c r="E82" i="8"/>
  <c r="D82" i="8"/>
  <c r="C82" i="8"/>
  <c r="B82" i="8"/>
  <c r="G81" i="8"/>
  <c r="E81" i="8"/>
  <c r="D81" i="8"/>
  <c r="C81" i="8"/>
  <c r="B81" i="8"/>
  <c r="G80" i="8"/>
  <c r="I80" i="8" s="1"/>
  <c r="E80" i="8"/>
  <c r="D80" i="8"/>
  <c r="C80" i="8"/>
  <c r="B80" i="8"/>
  <c r="G79" i="8"/>
  <c r="I79" i="8" s="1"/>
  <c r="E79" i="8"/>
  <c r="D79" i="8"/>
  <c r="C79" i="8"/>
  <c r="B79" i="8"/>
  <c r="G78" i="8"/>
  <c r="E78" i="8"/>
  <c r="D78" i="8"/>
  <c r="C78" i="8"/>
  <c r="B78" i="8"/>
  <c r="G77" i="8"/>
  <c r="I77" i="8" s="1"/>
  <c r="E77" i="8"/>
  <c r="D77" i="8"/>
  <c r="C77" i="8"/>
  <c r="B77" i="8"/>
  <c r="G76" i="8"/>
  <c r="I76" i="8" s="1"/>
  <c r="E76" i="8"/>
  <c r="D76" i="8"/>
  <c r="C76" i="8"/>
  <c r="B76" i="8"/>
  <c r="G75" i="8"/>
  <c r="I75" i="8" s="1"/>
  <c r="E75" i="8"/>
  <c r="D75" i="8"/>
  <c r="C75" i="8"/>
  <c r="B75" i="8"/>
  <c r="G74" i="8"/>
  <c r="I74" i="8" s="1"/>
  <c r="E74" i="8"/>
  <c r="D74" i="8"/>
  <c r="C74" i="8"/>
  <c r="B74" i="8"/>
  <c r="G73" i="8"/>
  <c r="I73" i="8" s="1"/>
  <c r="E73" i="8"/>
  <c r="D73" i="8"/>
  <c r="C73" i="8"/>
  <c r="B73" i="8"/>
  <c r="G72" i="8"/>
  <c r="I72" i="8" s="1"/>
  <c r="E72" i="8"/>
  <c r="D72" i="8"/>
  <c r="C72" i="8"/>
  <c r="B72" i="8"/>
  <c r="G71" i="8"/>
  <c r="I71" i="8" s="1"/>
  <c r="E71" i="8"/>
  <c r="D71" i="8"/>
  <c r="C71" i="8"/>
  <c r="B71" i="8"/>
  <c r="G70" i="8"/>
  <c r="I70" i="8" s="1"/>
  <c r="E70" i="8"/>
  <c r="D70" i="8"/>
  <c r="C70" i="8"/>
  <c r="B70" i="8"/>
  <c r="G69" i="8"/>
  <c r="I69" i="8" s="1"/>
  <c r="E69" i="8"/>
  <c r="D69" i="8"/>
  <c r="C69" i="8"/>
  <c r="B69" i="8"/>
  <c r="G68" i="8"/>
  <c r="I68" i="8" s="1"/>
  <c r="E68" i="8"/>
  <c r="D68" i="8"/>
  <c r="C68" i="8"/>
  <c r="B68" i="8"/>
  <c r="G67" i="8"/>
  <c r="I67" i="8" s="1"/>
  <c r="E67" i="8"/>
  <c r="D67" i="8"/>
  <c r="C67" i="8"/>
  <c r="B67" i="8"/>
  <c r="G66" i="8"/>
  <c r="I66" i="8" s="1"/>
  <c r="E66" i="8"/>
  <c r="D66" i="8"/>
  <c r="C66" i="8"/>
  <c r="B66" i="8"/>
  <c r="G65" i="8"/>
  <c r="I65" i="8" s="1"/>
  <c r="E65" i="8"/>
  <c r="D65" i="8"/>
  <c r="C65" i="8"/>
  <c r="B65" i="8"/>
  <c r="G64" i="8"/>
  <c r="I64" i="8" s="1"/>
  <c r="E64" i="8"/>
  <c r="D64" i="8"/>
  <c r="C64" i="8"/>
  <c r="B64" i="8"/>
  <c r="G63" i="8"/>
  <c r="I63" i="8" s="1"/>
  <c r="E63" i="8"/>
  <c r="D63" i="8"/>
  <c r="C63" i="8"/>
  <c r="B63" i="8"/>
  <c r="G62" i="8"/>
  <c r="I62" i="8" s="1"/>
  <c r="E62" i="8"/>
  <c r="D62" i="8"/>
  <c r="C62" i="8"/>
  <c r="B62" i="8"/>
  <c r="G61" i="8"/>
  <c r="I61" i="8" s="1"/>
  <c r="E61" i="8"/>
  <c r="D61" i="8"/>
  <c r="C61" i="8"/>
  <c r="B61" i="8"/>
  <c r="G60" i="8"/>
  <c r="E60" i="8"/>
  <c r="D60" i="8"/>
  <c r="C60" i="8"/>
  <c r="B60" i="8"/>
  <c r="G59" i="8"/>
  <c r="I59" i="8" s="1"/>
  <c r="E59" i="8"/>
  <c r="D59" i="8"/>
  <c r="C59" i="8"/>
  <c r="B59" i="8"/>
  <c r="G58" i="8"/>
  <c r="I58" i="8" s="1"/>
  <c r="E58" i="8"/>
  <c r="D58" i="8"/>
  <c r="C58" i="8"/>
  <c r="B58" i="8"/>
  <c r="G57" i="8"/>
  <c r="E57" i="8"/>
  <c r="D57" i="8"/>
  <c r="C57" i="8"/>
  <c r="B57" i="8"/>
  <c r="G56" i="8"/>
  <c r="I56" i="8" s="1"/>
  <c r="E56" i="8"/>
  <c r="D56" i="8"/>
  <c r="C56" i="8"/>
  <c r="B56" i="8"/>
  <c r="G55" i="8"/>
  <c r="I55" i="8" s="1"/>
  <c r="E55" i="8"/>
  <c r="D55" i="8"/>
  <c r="C55" i="8"/>
  <c r="B55" i="8"/>
  <c r="G54" i="8"/>
  <c r="E54" i="8"/>
  <c r="D54" i="8"/>
  <c r="C54" i="8"/>
  <c r="B54" i="8"/>
  <c r="G53" i="8"/>
  <c r="I53" i="8" s="1"/>
  <c r="E53" i="8"/>
  <c r="D53" i="8"/>
  <c r="C53" i="8"/>
  <c r="B53" i="8"/>
  <c r="G52" i="8"/>
  <c r="I52" i="8" s="1"/>
  <c r="E52" i="8"/>
  <c r="D52" i="8"/>
  <c r="C52" i="8"/>
  <c r="B52" i="8"/>
  <c r="G51" i="8"/>
  <c r="I51" i="8" s="1"/>
  <c r="E51" i="8"/>
  <c r="D51" i="8"/>
  <c r="C51" i="8"/>
  <c r="B51" i="8"/>
  <c r="G50" i="8"/>
  <c r="I50" i="8" s="1"/>
  <c r="E50" i="8"/>
  <c r="D50" i="8"/>
  <c r="C50" i="8"/>
  <c r="B50" i="8"/>
  <c r="G49" i="8"/>
  <c r="I49" i="8" s="1"/>
  <c r="E49" i="8"/>
  <c r="D49" i="8"/>
  <c r="C49" i="8"/>
  <c r="B49" i="8"/>
  <c r="G48" i="8"/>
  <c r="I48" i="8" s="1"/>
  <c r="E48" i="8"/>
  <c r="D48" i="8"/>
  <c r="C48" i="8"/>
  <c r="B48" i="8"/>
  <c r="G47" i="8"/>
  <c r="I47" i="8" s="1"/>
  <c r="E47" i="8"/>
  <c r="D47" i="8"/>
  <c r="C47" i="8"/>
  <c r="B47" i="8"/>
  <c r="G46" i="8"/>
  <c r="I46" i="8" s="1"/>
  <c r="E46" i="8"/>
  <c r="D46" i="8"/>
  <c r="C46" i="8"/>
  <c r="B46" i="8"/>
  <c r="G45" i="8"/>
  <c r="I45" i="8" s="1"/>
  <c r="E45" i="8"/>
  <c r="D45" i="8"/>
  <c r="C45" i="8"/>
  <c r="B45" i="8"/>
  <c r="G44" i="8"/>
  <c r="I44" i="8" s="1"/>
  <c r="E44" i="8"/>
  <c r="D44" i="8"/>
  <c r="C44" i="8"/>
  <c r="B44" i="8"/>
  <c r="G43" i="8"/>
  <c r="I43" i="8" s="1"/>
  <c r="E43" i="8"/>
  <c r="D43" i="8"/>
  <c r="C43" i="8"/>
  <c r="B43" i="8"/>
  <c r="G42" i="8"/>
  <c r="I42" i="8" s="1"/>
  <c r="E42" i="8"/>
  <c r="D42" i="8"/>
  <c r="C42" i="8"/>
  <c r="B42" i="8"/>
  <c r="G41" i="8"/>
  <c r="I41" i="8" s="1"/>
  <c r="E41" i="8"/>
  <c r="D41" i="8"/>
  <c r="C41" i="8"/>
  <c r="B41" i="8"/>
  <c r="G40" i="8"/>
  <c r="I40" i="8" s="1"/>
  <c r="E40" i="8"/>
  <c r="D40" i="8"/>
  <c r="C40" i="8"/>
  <c r="B40" i="8"/>
  <c r="G39" i="8"/>
  <c r="I39" i="8" s="1"/>
  <c r="E39" i="8"/>
  <c r="D39" i="8"/>
  <c r="C39" i="8"/>
  <c r="B39" i="8"/>
  <c r="G38" i="8"/>
  <c r="I38" i="8" s="1"/>
  <c r="E38" i="8"/>
  <c r="D38" i="8"/>
  <c r="C38" i="8"/>
  <c r="B38" i="8"/>
  <c r="G37" i="8"/>
  <c r="I37" i="8" s="1"/>
  <c r="E37" i="8"/>
  <c r="D37" i="8"/>
  <c r="C37" i="8"/>
  <c r="B37" i="8"/>
  <c r="G36" i="8"/>
  <c r="E36" i="8"/>
  <c r="D36" i="8"/>
  <c r="C36" i="8"/>
  <c r="B36" i="8"/>
  <c r="G35" i="8"/>
  <c r="I35" i="8" s="1"/>
  <c r="E35" i="8"/>
  <c r="D35" i="8"/>
  <c r="C35" i="8"/>
  <c r="B35" i="8"/>
  <c r="G34" i="8"/>
  <c r="I34" i="8" s="1"/>
  <c r="E34" i="8"/>
  <c r="D34" i="8"/>
  <c r="C34" i="8"/>
  <c r="B34" i="8"/>
  <c r="G33" i="8"/>
  <c r="E33" i="8"/>
  <c r="D33" i="8"/>
  <c r="C33" i="8"/>
  <c r="B33" i="8"/>
  <c r="G32" i="8"/>
  <c r="I32" i="8" s="1"/>
  <c r="E32" i="8"/>
  <c r="D32" i="8"/>
  <c r="C32" i="8"/>
  <c r="B32" i="8"/>
  <c r="G31" i="8"/>
  <c r="I31" i="8" s="1"/>
  <c r="E31" i="8"/>
  <c r="D31" i="8"/>
  <c r="C31" i="8"/>
  <c r="B31" i="8"/>
  <c r="G30" i="8"/>
  <c r="E30" i="8"/>
  <c r="D30" i="8"/>
  <c r="C30" i="8"/>
  <c r="B30" i="8"/>
  <c r="G29" i="8"/>
  <c r="I29" i="8" s="1"/>
  <c r="E29" i="8"/>
  <c r="D29" i="8"/>
  <c r="C29" i="8"/>
  <c r="B29" i="8"/>
  <c r="G28" i="8"/>
  <c r="I28" i="8" s="1"/>
  <c r="E28" i="8"/>
  <c r="D28" i="8"/>
  <c r="C28" i="8"/>
  <c r="B28" i="8"/>
  <c r="G27" i="8"/>
  <c r="I27" i="8" s="1"/>
  <c r="E27" i="8"/>
  <c r="D27" i="8"/>
  <c r="C27" i="8"/>
  <c r="B27" i="8"/>
  <c r="G26" i="8"/>
  <c r="E26" i="8"/>
  <c r="D26" i="8"/>
  <c r="C26" i="8"/>
  <c r="B26" i="8"/>
  <c r="G25" i="8"/>
  <c r="I25" i="8" s="1"/>
  <c r="E25" i="8"/>
  <c r="D25" i="8"/>
  <c r="C25" i="8"/>
  <c r="B25" i="8"/>
  <c r="G24" i="8"/>
  <c r="I24" i="8" s="1"/>
  <c r="E24" i="8"/>
  <c r="D24" i="8"/>
  <c r="C24" i="8"/>
  <c r="B24" i="8"/>
  <c r="G23" i="8"/>
  <c r="E23" i="8"/>
  <c r="D23" i="8"/>
  <c r="C23" i="8"/>
  <c r="B23" i="8"/>
  <c r="G22" i="8"/>
  <c r="I22" i="8" s="1"/>
  <c r="E22" i="8"/>
  <c r="D22" i="8"/>
  <c r="C22" i="8"/>
  <c r="B22" i="8"/>
  <c r="G21" i="8"/>
  <c r="I21" i="8" s="1"/>
  <c r="E21" i="8"/>
  <c r="D21" i="8"/>
  <c r="C21" i="8"/>
  <c r="B21" i="8"/>
  <c r="G20" i="8"/>
  <c r="E20" i="8"/>
  <c r="D20" i="8"/>
  <c r="C20" i="8"/>
  <c r="B20" i="8"/>
  <c r="G19" i="8"/>
  <c r="I19" i="8" s="1"/>
  <c r="E19" i="8"/>
  <c r="D19" i="8"/>
  <c r="C19" i="8"/>
  <c r="B19" i="8"/>
  <c r="G18" i="8"/>
  <c r="I18" i="8" s="1"/>
  <c r="E18" i="8"/>
  <c r="D18" i="8"/>
  <c r="C18" i="8"/>
  <c r="B18" i="8"/>
  <c r="G17" i="8"/>
  <c r="I17" i="8" s="1"/>
  <c r="E17" i="8"/>
  <c r="D17" i="8"/>
  <c r="C17" i="8"/>
  <c r="B17" i="8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AA14" i="7"/>
  <c r="AB14" i="7" s="1"/>
  <c r="Z14" i="7"/>
  <c r="Y14" i="7"/>
  <c r="X14" i="7"/>
  <c r="V14" i="7"/>
  <c r="W14" i="7" s="1"/>
  <c r="U14" i="7"/>
  <c r="T14" i="7"/>
  <c r="S14" i="7"/>
  <c r="Q14" i="7"/>
  <c r="R14" i="7" s="1"/>
  <c r="P14" i="7"/>
  <c r="O14" i="7"/>
  <c r="N14" i="7"/>
  <c r="L14" i="7"/>
  <c r="M14" i="7" s="1"/>
  <c r="K14" i="7"/>
  <c r="J14" i="7"/>
  <c r="I14" i="7"/>
  <c r="G14" i="7"/>
  <c r="H14" i="7" s="1"/>
  <c r="F14" i="7"/>
  <c r="E14" i="7"/>
  <c r="D14" i="7"/>
  <c r="AB12" i="7"/>
  <c r="AA12" i="7"/>
  <c r="Z12" i="7"/>
  <c r="Y12" i="7"/>
  <c r="X12" i="7"/>
  <c r="W12" i="7"/>
  <c r="V12" i="7"/>
  <c r="U12" i="7"/>
  <c r="T12" i="7"/>
  <c r="S12" i="7"/>
  <c r="Q12" i="7"/>
  <c r="P12" i="7"/>
  <c r="O12" i="7"/>
  <c r="N12" i="7"/>
  <c r="L12" i="7"/>
  <c r="K12" i="7"/>
  <c r="J12" i="7"/>
  <c r="I12" i="7"/>
  <c r="G12" i="7"/>
  <c r="F12" i="7"/>
  <c r="E12" i="7"/>
  <c r="D12" i="7"/>
  <c r="AA11" i="7"/>
  <c r="Z11" i="7"/>
  <c r="Y11" i="7"/>
  <c r="X11" i="7"/>
  <c r="V11" i="7"/>
  <c r="U11" i="7"/>
  <c r="T11" i="7"/>
  <c r="S11" i="7"/>
  <c r="R12" i="7"/>
  <c r="Q11" i="7"/>
  <c r="P11" i="7"/>
  <c r="O11" i="7"/>
  <c r="N11" i="7"/>
  <c r="M12" i="7"/>
  <c r="L11" i="7"/>
  <c r="K11" i="7"/>
  <c r="J11" i="7"/>
  <c r="I11" i="7"/>
  <c r="G11" i="7"/>
  <c r="F11" i="7"/>
  <c r="E11" i="7"/>
  <c r="D11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AA6" i="7"/>
  <c r="Z6" i="7"/>
  <c r="Y6" i="7"/>
  <c r="X6" i="7"/>
  <c r="V6" i="7"/>
  <c r="U6" i="7"/>
  <c r="T6" i="7"/>
  <c r="S6" i="7"/>
  <c r="Q6" i="7"/>
  <c r="P6" i="7"/>
  <c r="O6" i="7"/>
  <c r="N6" i="7"/>
  <c r="L6" i="7"/>
  <c r="K6" i="7"/>
  <c r="J6" i="7"/>
  <c r="I6" i="7"/>
  <c r="G6" i="7"/>
  <c r="F6" i="7"/>
  <c r="E6" i="7"/>
  <c r="D6" i="7"/>
  <c r="CE15" i="7"/>
  <c r="CD15" i="7"/>
  <c r="CC15" i="7"/>
  <c r="CB15" i="7"/>
  <c r="CA15" i="7"/>
  <c r="BZ15" i="7"/>
  <c r="BY15" i="7"/>
  <c r="BX15" i="7"/>
  <c r="BW15" i="7"/>
  <c r="BV15" i="7"/>
  <c r="BU15" i="7"/>
  <c r="BT15" i="7"/>
  <c r="BS15" i="7"/>
  <c r="BR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CD14" i="7"/>
  <c r="CE14" i="7" s="1"/>
  <c r="CC14" i="7"/>
  <c r="CB14" i="7"/>
  <c r="CA14" i="7"/>
  <c r="BY14" i="7"/>
  <c r="BZ14" i="7" s="1"/>
  <c r="BX14" i="7"/>
  <c r="BW14" i="7"/>
  <c r="BV14" i="7"/>
  <c r="BT14" i="7"/>
  <c r="BU14" i="7" s="1"/>
  <c r="BS14" i="7"/>
  <c r="BR14" i="7"/>
  <c r="BQ14" i="7"/>
  <c r="BO14" i="7"/>
  <c r="BP14" i="7" s="1"/>
  <c r="BN14" i="7"/>
  <c r="BM14" i="7"/>
  <c r="BL14" i="7"/>
  <c r="BJ14" i="7"/>
  <c r="BK14" i="7" s="1"/>
  <c r="BI14" i="7"/>
  <c r="BH14" i="7"/>
  <c r="BG14" i="7"/>
  <c r="BE14" i="7"/>
  <c r="BF14" i="7" s="1"/>
  <c r="BD14" i="7"/>
  <c r="BC14" i="7"/>
  <c r="BB14" i="7"/>
  <c r="AZ14" i="7"/>
  <c r="BA14" i="7" s="1"/>
  <c r="AY14" i="7"/>
  <c r="AX14" i="7"/>
  <c r="AW14" i="7"/>
  <c r="AU14" i="7"/>
  <c r="AV14" i="7" s="1"/>
  <c r="AT14" i="7"/>
  <c r="AS14" i="7"/>
  <c r="AR14" i="7"/>
  <c r="AP14" i="7"/>
  <c r="AQ14" i="7" s="1"/>
  <c r="AO14" i="7"/>
  <c r="AN14" i="7"/>
  <c r="AM14" i="7"/>
  <c r="AK14" i="7"/>
  <c r="AL14" i="7" s="1"/>
  <c r="AJ14" i="7"/>
  <c r="AI14" i="7"/>
  <c r="AH14" i="7"/>
  <c r="AF14" i="7"/>
  <c r="AG14" i="7" s="1"/>
  <c r="AE14" i="7"/>
  <c r="AD14" i="7"/>
  <c r="AC14" i="7"/>
  <c r="AU12" i="7"/>
  <c r="AT12" i="7"/>
  <c r="AS12" i="7"/>
  <c r="AR12" i="7"/>
  <c r="AP12" i="7"/>
  <c r="AO12" i="7"/>
  <c r="AN12" i="7"/>
  <c r="AM12" i="7"/>
  <c r="AK12" i="7"/>
  <c r="AJ12" i="7"/>
  <c r="AI12" i="7"/>
  <c r="AH12" i="7"/>
  <c r="AF12" i="7"/>
  <c r="AE12" i="7"/>
  <c r="AD12" i="7"/>
  <c r="AC12" i="7"/>
  <c r="CE12" i="7"/>
  <c r="CD11" i="7"/>
  <c r="CC11" i="7"/>
  <c r="CB11" i="7"/>
  <c r="CA11" i="7"/>
  <c r="BY11" i="7"/>
  <c r="BX11" i="7"/>
  <c r="BW11" i="7"/>
  <c r="BV11" i="7"/>
  <c r="BU12" i="7"/>
  <c r="BT11" i="7"/>
  <c r="BS11" i="7"/>
  <c r="BR11" i="7"/>
  <c r="BQ11" i="7"/>
  <c r="BP12" i="7"/>
  <c r="BO11" i="7"/>
  <c r="BN11" i="7"/>
  <c r="BM11" i="7"/>
  <c r="BL11" i="7"/>
  <c r="BJ11" i="7"/>
  <c r="BI11" i="7"/>
  <c r="BH11" i="7"/>
  <c r="BG11" i="7"/>
  <c r="BF12" i="7"/>
  <c r="BE11" i="7"/>
  <c r="BD11" i="7"/>
  <c r="BC11" i="7"/>
  <c r="BB11" i="7"/>
  <c r="BA12" i="7"/>
  <c r="AZ11" i="7"/>
  <c r="AY11" i="7"/>
  <c r="AX11" i="7"/>
  <c r="AW11" i="7"/>
  <c r="AU11" i="7"/>
  <c r="AT11" i="7"/>
  <c r="AS11" i="7"/>
  <c r="AR11" i="7"/>
  <c r="AV12" i="7"/>
  <c r="AP11" i="7"/>
  <c r="AO11" i="7"/>
  <c r="AN11" i="7"/>
  <c r="AM11" i="7"/>
  <c r="AL12" i="7"/>
  <c r="AK11" i="7"/>
  <c r="AJ11" i="7"/>
  <c r="AI11" i="7"/>
  <c r="AH11" i="7"/>
  <c r="AG12" i="7"/>
  <c r="AF11" i="7"/>
  <c r="AE11" i="7"/>
  <c r="AD11" i="7"/>
  <c r="AC11" i="7"/>
  <c r="CE9" i="7"/>
  <c r="CD9" i="7"/>
  <c r="CC9" i="7"/>
  <c r="CB9" i="7"/>
  <c r="CA9" i="7"/>
  <c r="BZ9" i="7"/>
  <c r="BY9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CE8" i="7"/>
  <c r="CD8" i="7"/>
  <c r="CC8" i="7"/>
  <c r="CB8" i="7"/>
  <c r="CA8" i="7"/>
  <c r="BZ8" i="7"/>
  <c r="BY8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CD6" i="7"/>
  <c r="CC6" i="7"/>
  <c r="CB6" i="7"/>
  <c r="CA6" i="7"/>
  <c r="BY6" i="7"/>
  <c r="BX6" i="7"/>
  <c r="BW6" i="7"/>
  <c r="BV6" i="7"/>
  <c r="BT6" i="7"/>
  <c r="BS6" i="7"/>
  <c r="BR6" i="7"/>
  <c r="BQ6" i="7"/>
  <c r="BO6" i="7"/>
  <c r="BN6" i="7"/>
  <c r="BM6" i="7"/>
  <c r="BL6" i="7"/>
  <c r="BJ6" i="7"/>
  <c r="BI6" i="7"/>
  <c r="BH6" i="7"/>
  <c r="BG6" i="7"/>
  <c r="BE6" i="7"/>
  <c r="BD6" i="7"/>
  <c r="BC6" i="7"/>
  <c r="BB6" i="7"/>
  <c r="AZ6" i="7"/>
  <c r="AY6" i="7"/>
  <c r="AX6" i="7"/>
  <c r="AW6" i="7"/>
  <c r="AU6" i="7"/>
  <c r="AT6" i="7"/>
  <c r="AS6" i="7"/>
  <c r="AR6" i="7"/>
  <c r="AP6" i="7"/>
  <c r="AO6" i="7"/>
  <c r="AN6" i="7"/>
  <c r="AM6" i="7"/>
  <c r="AK6" i="7"/>
  <c r="AJ6" i="7"/>
  <c r="AI6" i="7"/>
  <c r="AH6" i="7"/>
  <c r="AF6" i="7"/>
  <c r="AE6" i="7"/>
  <c r="AD6" i="7"/>
  <c r="AC6" i="7"/>
  <c r="CJ15" i="7"/>
  <c r="CI15" i="7"/>
  <c r="CH15" i="7"/>
  <c r="CG15" i="7"/>
  <c r="CF15" i="7"/>
  <c r="CI14" i="7"/>
  <c r="CJ14" i="7" s="1"/>
  <c r="CH14" i="7"/>
  <c r="CG14" i="7"/>
  <c r="CF14" i="7"/>
  <c r="CJ12" i="7"/>
  <c r="CI11" i="7"/>
  <c r="CH11" i="7"/>
  <c r="CG11" i="7"/>
  <c r="CF11" i="7"/>
  <c r="CJ9" i="7"/>
  <c r="CI9" i="7"/>
  <c r="CH9" i="7"/>
  <c r="CG9" i="7"/>
  <c r="CF9" i="7"/>
  <c r="CJ8" i="7"/>
  <c r="CI8" i="7"/>
  <c r="CH8" i="7"/>
  <c r="CG8" i="7"/>
  <c r="CF8" i="7"/>
  <c r="CI6" i="7"/>
  <c r="CH6" i="7"/>
  <c r="CG6" i="7"/>
  <c r="CF6" i="7"/>
  <c r="CO15" i="7"/>
  <c r="CN15" i="7"/>
  <c r="CM15" i="7"/>
  <c r="CL15" i="7"/>
  <c r="CK15" i="7"/>
  <c r="CN14" i="7"/>
  <c r="CO14" i="7" s="1"/>
  <c r="CM14" i="7"/>
  <c r="CL14" i="7"/>
  <c r="CK14" i="7"/>
  <c r="CO12" i="7"/>
  <c r="CN11" i="7"/>
  <c r="CM11" i="7"/>
  <c r="CM12" i="7" s="1"/>
  <c r="CL11" i="7"/>
  <c r="CK11" i="7"/>
  <c r="CO9" i="7"/>
  <c r="CN9" i="7"/>
  <c r="CM9" i="7"/>
  <c r="CL9" i="7"/>
  <c r="CK9" i="7"/>
  <c r="CO8" i="7"/>
  <c r="CN8" i="7"/>
  <c r="CM8" i="7"/>
  <c r="CL8" i="7"/>
  <c r="CK8" i="7"/>
  <c r="CN6" i="7"/>
  <c r="CM6" i="7"/>
  <c r="CL6" i="7"/>
  <c r="CK6" i="7"/>
  <c r="CT15" i="7"/>
  <c r="CS15" i="7"/>
  <c r="CR15" i="7"/>
  <c r="CQ15" i="7"/>
  <c r="CP15" i="7"/>
  <c r="CS14" i="7"/>
  <c r="CT14" i="7" s="1"/>
  <c r="CR14" i="7"/>
  <c r="CQ14" i="7"/>
  <c r="CP14" i="7"/>
  <c r="CT12" i="7"/>
  <c r="CR11" i="7"/>
  <c r="CQ11" i="7"/>
  <c r="CP11" i="7"/>
  <c r="CT9" i="7"/>
  <c r="CS9" i="7"/>
  <c r="CR9" i="7"/>
  <c r="CQ9" i="7"/>
  <c r="CP9" i="7"/>
  <c r="CT8" i="7"/>
  <c r="CS8" i="7"/>
  <c r="CR8" i="7"/>
  <c r="CQ8" i="7"/>
  <c r="CP8" i="7"/>
  <c r="CS6" i="7"/>
  <c r="CR6" i="7"/>
  <c r="CQ6" i="7"/>
  <c r="CP6" i="7"/>
  <c r="CX14" i="7"/>
  <c r="CY14" i="7" s="1"/>
  <c r="CW14" i="7"/>
  <c r="CV14" i="7"/>
  <c r="CU14" i="7"/>
  <c r="CY12" i="7"/>
  <c r="CX11" i="7"/>
  <c r="CW11" i="7"/>
  <c r="CV11" i="7"/>
  <c r="CU11" i="7"/>
  <c r="CY9" i="7"/>
  <c r="CX9" i="7"/>
  <c r="CW9" i="7"/>
  <c r="CV9" i="7"/>
  <c r="CU9" i="7"/>
  <c r="CY8" i="7"/>
  <c r="CX8" i="7"/>
  <c r="CW8" i="7"/>
  <c r="CV8" i="7"/>
  <c r="CU8" i="7"/>
  <c r="CX6" i="7"/>
  <c r="CW6" i="7"/>
  <c r="CV6" i="7"/>
  <c r="CU6" i="7"/>
  <c r="R2" i="7"/>
  <c r="W2" i="7" s="1"/>
  <c r="AB2" i="7" s="1"/>
  <c r="AG2" i="7" s="1"/>
  <c r="AL2" i="7" s="1"/>
  <c r="AQ2" i="7" s="1"/>
  <c r="AV2" i="7" s="1"/>
  <c r="BA2" i="7" s="1"/>
  <c r="BF2" i="7" s="1"/>
  <c r="BK2" i="7" s="1"/>
  <c r="BP2" i="7" s="1"/>
  <c r="M2" i="7"/>
  <c r="CW12" i="7" l="1"/>
  <c r="BI12" i="7"/>
  <c r="BR12" i="7"/>
  <c r="AY12" i="7"/>
  <c r="H264" i="8"/>
  <c r="F217" i="8"/>
  <c r="H238" i="8"/>
  <c r="F171" i="8"/>
  <c r="H274" i="8"/>
  <c r="F183" i="8"/>
  <c r="CU12" i="7"/>
  <c r="F253" i="8"/>
  <c r="H59" i="8"/>
  <c r="F142" i="8"/>
  <c r="H162" i="8"/>
  <c r="F325" i="8"/>
  <c r="H336" i="8"/>
  <c r="F102" i="8"/>
  <c r="F126" i="8"/>
  <c r="I142" i="8"/>
  <c r="H143" i="8" s="1"/>
  <c r="H285" i="8"/>
  <c r="H316" i="8"/>
  <c r="CX12" i="7"/>
  <c r="H66" i="8"/>
  <c r="H114" i="8"/>
  <c r="F169" i="8"/>
  <c r="CG12" i="7"/>
  <c r="F262" i="8"/>
  <c r="H276" i="8"/>
  <c r="F295" i="8"/>
  <c r="F259" i="8"/>
  <c r="F289" i="8"/>
  <c r="F279" i="8"/>
  <c r="CF12" i="7"/>
  <c r="H53" i="8"/>
  <c r="H93" i="8"/>
  <c r="F270" i="8"/>
  <c r="H300" i="8"/>
  <c r="H306" i="8"/>
  <c r="H312" i="8"/>
  <c r="F315" i="8"/>
  <c r="H321" i="8"/>
  <c r="F324" i="8"/>
  <c r="H384" i="8"/>
  <c r="BH12" i="7"/>
  <c r="CC12" i="7"/>
  <c r="CR12" i="7"/>
  <c r="H63" i="8"/>
  <c r="H87" i="8"/>
  <c r="H135" i="8"/>
  <c r="H369" i="8"/>
  <c r="H372" i="8"/>
  <c r="CS12" i="7"/>
  <c r="F60" i="8"/>
  <c r="F108" i="8"/>
  <c r="F132" i="8"/>
  <c r="F160" i="8"/>
  <c r="F226" i="8"/>
  <c r="H234" i="8"/>
  <c r="H240" i="8"/>
  <c r="F243" i="8"/>
  <c r="H249" i="8"/>
  <c r="H357" i="8"/>
  <c r="H89" i="8"/>
  <c r="F105" i="8"/>
  <c r="F129" i="8"/>
  <c r="F201" i="8"/>
  <c r="F223" i="8"/>
  <c r="H280" i="8"/>
  <c r="H342" i="8"/>
  <c r="H348" i="8"/>
  <c r="CH12" i="7"/>
  <c r="AZ12" i="7"/>
  <c r="BD12" i="7"/>
  <c r="CD12" i="7"/>
  <c r="F18" i="8"/>
  <c r="F21" i="8"/>
  <c r="F151" i="8"/>
  <c r="F179" i="8"/>
  <c r="H228" i="8"/>
  <c r="F234" i="8"/>
  <c r="F288" i="8"/>
  <c r="CN12" i="7"/>
  <c r="AW12" i="7"/>
  <c r="BE12" i="7"/>
  <c r="BV12" i="7"/>
  <c r="H64" i="8"/>
  <c r="H88" i="8"/>
  <c r="H112" i="8"/>
  <c r="H136" i="8"/>
  <c r="F145" i="8"/>
  <c r="F148" i="8"/>
  <c r="F252" i="8"/>
  <c r="H344" i="8"/>
  <c r="H380" i="8"/>
  <c r="H22" i="8"/>
  <c r="AX12" i="7"/>
  <c r="BT12" i="7"/>
  <c r="F27" i="8"/>
  <c r="F39" i="8"/>
  <c r="F45" i="8"/>
  <c r="F51" i="8"/>
  <c r="F63" i="8"/>
  <c r="F69" i="8"/>
  <c r="F75" i="8"/>
  <c r="F87" i="8"/>
  <c r="F93" i="8"/>
  <c r="F99" i="8"/>
  <c r="F111" i="8"/>
  <c r="F117" i="8"/>
  <c r="F123" i="8"/>
  <c r="F135" i="8"/>
  <c r="F181" i="8"/>
  <c r="F193" i="8"/>
  <c r="F196" i="8"/>
  <c r="F211" i="8"/>
  <c r="H308" i="8"/>
  <c r="CV12" i="7"/>
  <c r="CL12" i="7"/>
  <c r="F20" i="8"/>
  <c r="F30" i="8"/>
  <c r="F33" i="8"/>
  <c r="F36" i="8"/>
  <c r="H42" i="8"/>
  <c r="H48" i="8"/>
  <c r="F54" i="8"/>
  <c r="F57" i="8"/>
  <c r="H72" i="8"/>
  <c r="F78" i="8"/>
  <c r="F81" i="8"/>
  <c r="F84" i="8"/>
  <c r="H120" i="8"/>
  <c r="F147" i="8"/>
  <c r="H153" i="8"/>
  <c r="F167" i="8"/>
  <c r="I193" i="8"/>
  <c r="H193" i="8" s="1"/>
  <c r="I196" i="8"/>
  <c r="H196" i="8" s="1"/>
  <c r="F202" i="8"/>
  <c r="H272" i="8"/>
  <c r="F23" i="8"/>
  <c r="F26" i="8"/>
  <c r="I30" i="8"/>
  <c r="H31" i="8" s="1"/>
  <c r="I33" i="8"/>
  <c r="H34" i="8" s="1"/>
  <c r="I54" i="8"/>
  <c r="H55" i="8" s="1"/>
  <c r="I57" i="8"/>
  <c r="H57" i="8" s="1"/>
  <c r="I78" i="8"/>
  <c r="H78" i="8" s="1"/>
  <c r="I81" i="8"/>
  <c r="H82" i="8" s="1"/>
  <c r="I102" i="8"/>
  <c r="H102" i="8" s="1"/>
  <c r="I105" i="8"/>
  <c r="H105" i="8" s="1"/>
  <c r="I126" i="8"/>
  <c r="H127" i="8" s="1"/>
  <c r="I129" i="8"/>
  <c r="H129" i="8" s="1"/>
  <c r="F158" i="8"/>
  <c r="F161" i="8"/>
  <c r="F192" i="8"/>
  <c r="F210" i="8"/>
  <c r="H236" i="8"/>
  <c r="F331" i="8"/>
  <c r="H346" i="8"/>
  <c r="H352" i="8"/>
  <c r="H367" i="8"/>
  <c r="H382" i="8"/>
  <c r="I26" i="8"/>
  <c r="H26" i="8" s="1"/>
  <c r="H74" i="8"/>
  <c r="F140" i="8"/>
  <c r="H310" i="8"/>
  <c r="F342" i="8"/>
  <c r="F378" i="8"/>
  <c r="H95" i="8"/>
  <c r="H125" i="8"/>
  <c r="H131" i="8"/>
  <c r="F306" i="8"/>
  <c r="F351" i="8"/>
  <c r="F363" i="8"/>
  <c r="F387" i="8"/>
  <c r="BM12" i="7"/>
  <c r="H25" i="8"/>
  <c r="H32" i="8"/>
  <c r="I36" i="8"/>
  <c r="H36" i="8" s="1"/>
  <c r="F42" i="8"/>
  <c r="H46" i="8"/>
  <c r="I60" i="8"/>
  <c r="H60" i="8" s="1"/>
  <c r="F66" i="8"/>
  <c r="H70" i="8"/>
  <c r="H80" i="8"/>
  <c r="I84" i="8"/>
  <c r="H84" i="8" s="1"/>
  <c r="F90" i="8"/>
  <c r="H94" i="8"/>
  <c r="H104" i="8"/>
  <c r="I108" i="8"/>
  <c r="H108" i="8" s="1"/>
  <c r="F114" i="8"/>
  <c r="H118" i="8"/>
  <c r="I132" i="8"/>
  <c r="H132" i="8" s="1"/>
  <c r="F138" i="8"/>
  <c r="I151" i="8"/>
  <c r="H152" i="8" s="1"/>
  <c r="F154" i="8"/>
  <c r="F157" i="8"/>
  <c r="F163" i="8"/>
  <c r="F177" i="8"/>
  <c r="F198" i="8"/>
  <c r="I202" i="8"/>
  <c r="H202" i="8" s="1"/>
  <c r="H221" i="8"/>
  <c r="F237" i="8"/>
  <c r="F247" i="8"/>
  <c r="H257" i="8"/>
  <c r="H270" i="8"/>
  <c r="F273" i="8"/>
  <c r="F283" i="8"/>
  <c r="H293" i="8"/>
  <c r="F309" i="8"/>
  <c r="F319" i="8"/>
  <c r="H329" i="8"/>
  <c r="F345" i="8"/>
  <c r="F355" i="8"/>
  <c r="F361" i="8"/>
  <c r="H368" i="8"/>
  <c r="H371" i="8"/>
  <c r="H378" i="8"/>
  <c r="F381" i="8"/>
  <c r="F24" i="8"/>
  <c r="H49" i="8"/>
  <c r="H73" i="8"/>
  <c r="H97" i="8"/>
  <c r="H121" i="8"/>
  <c r="H247" i="8"/>
  <c r="H283" i="8"/>
  <c r="H299" i="8"/>
  <c r="H319" i="8"/>
  <c r="H335" i="8"/>
  <c r="H355" i="8"/>
  <c r="H361" i="8"/>
  <c r="H374" i="8"/>
  <c r="I20" i="8"/>
  <c r="H21" i="8" s="1"/>
  <c r="H28" i="8"/>
  <c r="H38" i="8"/>
  <c r="F48" i="8"/>
  <c r="H52" i="8"/>
  <c r="F72" i="8"/>
  <c r="H76" i="8"/>
  <c r="F96" i="8"/>
  <c r="H100" i="8"/>
  <c r="H110" i="8"/>
  <c r="F120" i="8"/>
  <c r="H124" i="8"/>
  <c r="H144" i="8"/>
  <c r="F156" i="8"/>
  <c r="F165" i="8"/>
  <c r="F186" i="8"/>
  <c r="H204" i="8"/>
  <c r="F207" i="8"/>
  <c r="I211" i="8"/>
  <c r="H211" i="8" s="1"/>
  <c r="I217" i="8"/>
  <c r="H217" i="8" s="1"/>
  <c r="H230" i="8"/>
  <c r="H233" i="8"/>
  <c r="F246" i="8"/>
  <c r="I253" i="8"/>
  <c r="H253" i="8" s="1"/>
  <c r="H266" i="8"/>
  <c r="H269" i="8"/>
  <c r="F282" i="8"/>
  <c r="I289" i="8"/>
  <c r="H289" i="8" s="1"/>
  <c r="H302" i="8"/>
  <c r="H305" i="8"/>
  <c r="F318" i="8"/>
  <c r="I325" i="8"/>
  <c r="H325" i="8" s="1"/>
  <c r="H338" i="8"/>
  <c r="H341" i="8"/>
  <c r="F354" i="8"/>
  <c r="F367" i="8"/>
  <c r="H377" i="8"/>
  <c r="BG12" i="7"/>
  <c r="BQ12" i="7"/>
  <c r="BY12" i="7"/>
  <c r="H19" i="8"/>
  <c r="I23" i="8"/>
  <c r="H23" i="8" s="1"/>
  <c r="H44" i="8"/>
  <c r="H68" i="8"/>
  <c r="H116" i="8"/>
  <c r="F143" i="8"/>
  <c r="F149" i="8"/>
  <c r="F173" i="8"/>
  <c r="F187" i="8"/>
  <c r="F190" i="8"/>
  <c r="H200" i="8"/>
  <c r="H213" i="8"/>
  <c r="F219" i="8"/>
  <c r="I223" i="8"/>
  <c r="H223" i="8" s="1"/>
  <c r="I226" i="8"/>
  <c r="H227" i="8" s="1"/>
  <c r="F229" i="8"/>
  <c r="F232" i="8"/>
  <c r="H239" i="8"/>
  <c r="H242" i="8"/>
  <c r="F255" i="8"/>
  <c r="I259" i="8"/>
  <c r="H259" i="8" s="1"/>
  <c r="I262" i="8"/>
  <c r="H263" i="8" s="1"/>
  <c r="F268" i="8"/>
  <c r="H275" i="8"/>
  <c r="H278" i="8"/>
  <c r="F291" i="8"/>
  <c r="I295" i="8"/>
  <c r="H295" i="8" s="1"/>
  <c r="F304" i="8"/>
  <c r="H311" i="8"/>
  <c r="H314" i="8"/>
  <c r="F327" i="8"/>
  <c r="I331" i="8"/>
  <c r="H331" i="8" s="1"/>
  <c r="F340" i="8"/>
  <c r="H347" i="8"/>
  <c r="H350" i="8"/>
  <c r="H363" i="8"/>
  <c r="F366" i="8"/>
  <c r="F376" i="8"/>
  <c r="H383" i="8"/>
  <c r="H386" i="8"/>
  <c r="CQ12" i="7"/>
  <c r="CA12" i="7"/>
  <c r="H27" i="8"/>
  <c r="H51" i="8"/>
  <c r="H99" i="8"/>
  <c r="H123" i="8"/>
  <c r="F152" i="8"/>
  <c r="H187" i="8"/>
  <c r="H206" i="8"/>
  <c r="H219" i="8"/>
  <c r="F222" i="8"/>
  <c r="H232" i="8"/>
  <c r="H245" i="8"/>
  <c r="H255" i="8"/>
  <c r="F258" i="8"/>
  <c r="H268" i="8"/>
  <c r="H281" i="8"/>
  <c r="H291" i="8"/>
  <c r="F294" i="8"/>
  <c r="H304" i="8"/>
  <c r="H317" i="8"/>
  <c r="H327" i="8"/>
  <c r="F330" i="8"/>
  <c r="H340" i="8"/>
  <c r="H353" i="8"/>
  <c r="F372" i="8"/>
  <c r="H376" i="8"/>
  <c r="BB12" i="7"/>
  <c r="BJ12" i="7"/>
  <c r="BS12" i="7"/>
  <c r="CB12" i="7"/>
  <c r="H40" i="8"/>
  <c r="F175" i="8"/>
  <c r="H209" i="8"/>
  <c r="F228" i="8"/>
  <c r="F238" i="8"/>
  <c r="H248" i="8"/>
  <c r="H251" i="8"/>
  <c r="H261" i="8"/>
  <c r="F264" i="8"/>
  <c r="F274" i="8"/>
  <c r="H284" i="8"/>
  <c r="H287" i="8"/>
  <c r="H297" i="8"/>
  <c r="F300" i="8"/>
  <c r="F310" i="8"/>
  <c r="H320" i="8"/>
  <c r="H323" i="8"/>
  <c r="H333" i="8"/>
  <c r="F336" i="8"/>
  <c r="F346" i="8"/>
  <c r="H356" i="8"/>
  <c r="H359" i="8"/>
  <c r="H362" i="8"/>
  <c r="F375" i="8"/>
  <c r="F382" i="8"/>
  <c r="H18" i="8"/>
  <c r="H43" i="8"/>
  <c r="H67" i="8"/>
  <c r="H91" i="8"/>
  <c r="H115" i="8"/>
  <c r="H215" i="8"/>
  <c r="H365" i="8"/>
  <c r="H47" i="8"/>
  <c r="H83" i="8"/>
  <c r="H98" i="8"/>
  <c r="H134" i="8"/>
  <c r="H119" i="8"/>
  <c r="H41" i="8"/>
  <c r="H45" i="8"/>
  <c r="H77" i="8"/>
  <c r="H113" i="8"/>
  <c r="H117" i="8"/>
  <c r="H62" i="8"/>
  <c r="H56" i="8"/>
  <c r="H92" i="8"/>
  <c r="H96" i="8"/>
  <c r="H128" i="8"/>
  <c r="H35" i="8"/>
  <c r="H39" i="8"/>
  <c r="H71" i="8"/>
  <c r="H75" i="8"/>
  <c r="H107" i="8"/>
  <c r="H111" i="8"/>
  <c r="H50" i="8"/>
  <c r="H86" i="8"/>
  <c r="H90" i="8"/>
  <c r="H122" i="8"/>
  <c r="H139" i="8"/>
  <c r="H29" i="8"/>
  <c r="H65" i="8"/>
  <c r="H69" i="8"/>
  <c r="H101" i="8"/>
  <c r="I167" i="8"/>
  <c r="F19" i="8"/>
  <c r="F22" i="8"/>
  <c r="F25" i="8"/>
  <c r="F28" i="8"/>
  <c r="F31" i="8"/>
  <c r="F34" i="8"/>
  <c r="F37" i="8"/>
  <c r="F40" i="8"/>
  <c r="F43" i="8"/>
  <c r="F46" i="8"/>
  <c r="F49" i="8"/>
  <c r="F52" i="8"/>
  <c r="F55" i="8"/>
  <c r="F58" i="8"/>
  <c r="F61" i="8"/>
  <c r="F64" i="8"/>
  <c r="F67" i="8"/>
  <c r="F70" i="8"/>
  <c r="F73" i="8"/>
  <c r="F76" i="8"/>
  <c r="F79" i="8"/>
  <c r="F82" i="8"/>
  <c r="F85" i="8"/>
  <c r="F88" i="8"/>
  <c r="F91" i="8"/>
  <c r="F94" i="8"/>
  <c r="F97" i="8"/>
  <c r="F100" i="8"/>
  <c r="F103" i="8"/>
  <c r="F106" i="8"/>
  <c r="F109" i="8"/>
  <c r="F112" i="8"/>
  <c r="F115" i="8"/>
  <c r="F118" i="8"/>
  <c r="F121" i="8"/>
  <c r="F124" i="8"/>
  <c r="F127" i="8"/>
  <c r="F130" i="8"/>
  <c r="F133" i="8"/>
  <c r="F136" i="8"/>
  <c r="F204" i="8"/>
  <c r="H208" i="8"/>
  <c r="H225" i="8"/>
  <c r="F240" i="8"/>
  <c r="H244" i="8"/>
  <c r="F276" i="8"/>
  <c r="F312" i="8"/>
  <c r="F348" i="8"/>
  <c r="F384" i="8"/>
  <c r="I179" i="8"/>
  <c r="H180" i="8" s="1"/>
  <c r="I181" i="8"/>
  <c r="H181" i="8" s="1"/>
  <c r="I145" i="8"/>
  <c r="H145" i="8" s="1"/>
  <c r="I154" i="8"/>
  <c r="H154" i="8" s="1"/>
  <c r="F213" i="8"/>
  <c r="F249" i="8"/>
  <c r="F285" i="8"/>
  <c r="F321" i="8"/>
  <c r="F357" i="8"/>
  <c r="I173" i="8"/>
  <c r="H174" i="8" s="1"/>
  <c r="I140" i="8"/>
  <c r="H140" i="8" s="1"/>
  <c r="I149" i="8"/>
  <c r="H150" i="8" s="1"/>
  <c r="I158" i="8"/>
  <c r="H159" i="8" s="1"/>
  <c r="F298" i="8"/>
  <c r="F334" i="8"/>
  <c r="F370" i="8"/>
  <c r="F144" i="8"/>
  <c r="F153" i="8"/>
  <c r="F162" i="8"/>
  <c r="I188" i="8"/>
  <c r="H188" i="8" s="1"/>
  <c r="F188" i="8"/>
  <c r="H190" i="8"/>
  <c r="F205" i="8"/>
  <c r="H207" i="8"/>
  <c r="F241" i="8"/>
  <c r="H243" i="8"/>
  <c r="F277" i="8"/>
  <c r="H279" i="8"/>
  <c r="H298" i="8"/>
  <c r="F313" i="8"/>
  <c r="H315" i="8"/>
  <c r="H334" i="8"/>
  <c r="F349" i="8"/>
  <c r="H351" i="8"/>
  <c r="H370" i="8"/>
  <c r="F385" i="8"/>
  <c r="H387" i="8"/>
  <c r="I194" i="8"/>
  <c r="F194" i="8"/>
  <c r="F137" i="8"/>
  <c r="I160" i="8"/>
  <c r="H160" i="8" s="1"/>
  <c r="F164" i="8"/>
  <c r="F166" i="8"/>
  <c r="F168" i="8"/>
  <c r="F170" i="8"/>
  <c r="F172" i="8"/>
  <c r="F174" i="8"/>
  <c r="F176" i="8"/>
  <c r="F178" i="8"/>
  <c r="F180" i="8"/>
  <c r="F182" i="8"/>
  <c r="F184" i="8"/>
  <c r="H205" i="8"/>
  <c r="F220" i="8"/>
  <c r="H222" i="8"/>
  <c r="H241" i="8"/>
  <c r="F256" i="8"/>
  <c r="H258" i="8"/>
  <c r="H277" i="8"/>
  <c r="F292" i="8"/>
  <c r="H294" i="8"/>
  <c r="H313" i="8"/>
  <c r="F328" i="8"/>
  <c r="H330" i="8"/>
  <c r="H349" i="8"/>
  <c r="F364" i="8"/>
  <c r="H366" i="8"/>
  <c r="H385" i="8"/>
  <c r="I169" i="8"/>
  <c r="H169" i="8" s="1"/>
  <c r="F29" i="8"/>
  <c r="F32" i="8"/>
  <c r="F35" i="8"/>
  <c r="F38" i="8"/>
  <c r="F41" i="8"/>
  <c r="F44" i="8"/>
  <c r="F47" i="8"/>
  <c r="F50" i="8"/>
  <c r="F53" i="8"/>
  <c r="F56" i="8"/>
  <c r="F59" i="8"/>
  <c r="F62" i="8"/>
  <c r="F65" i="8"/>
  <c r="F68" i="8"/>
  <c r="F71" i="8"/>
  <c r="F74" i="8"/>
  <c r="F77" i="8"/>
  <c r="F80" i="8"/>
  <c r="F83" i="8"/>
  <c r="F86" i="8"/>
  <c r="F89" i="8"/>
  <c r="F92" i="8"/>
  <c r="F95" i="8"/>
  <c r="F98" i="8"/>
  <c r="F101" i="8"/>
  <c r="F104" i="8"/>
  <c r="F107" i="8"/>
  <c r="F110" i="8"/>
  <c r="F113" i="8"/>
  <c r="F116" i="8"/>
  <c r="F119" i="8"/>
  <c r="F122" i="8"/>
  <c r="F125" i="8"/>
  <c r="F128" i="8"/>
  <c r="F131" i="8"/>
  <c r="F134" i="8"/>
  <c r="I137" i="8"/>
  <c r="H137" i="8" s="1"/>
  <c r="F146" i="8"/>
  <c r="F155" i="8"/>
  <c r="I164" i="8"/>
  <c r="I166" i="8"/>
  <c r="H166" i="8" s="1"/>
  <c r="I170" i="8"/>
  <c r="I172" i="8"/>
  <c r="H172" i="8" s="1"/>
  <c r="I176" i="8"/>
  <c r="H177" i="8" s="1"/>
  <c r="I178" i="8"/>
  <c r="H178" i="8" s="1"/>
  <c r="I182" i="8"/>
  <c r="I184" i="8"/>
  <c r="H184" i="8" s="1"/>
  <c r="F199" i="8"/>
  <c r="H201" i="8"/>
  <c r="F216" i="8"/>
  <c r="H220" i="8"/>
  <c r="F235" i="8"/>
  <c r="H237" i="8"/>
  <c r="H256" i="8"/>
  <c r="F271" i="8"/>
  <c r="H273" i="8"/>
  <c r="H292" i="8"/>
  <c r="F307" i="8"/>
  <c r="H309" i="8"/>
  <c r="H328" i="8"/>
  <c r="F343" i="8"/>
  <c r="H345" i="8"/>
  <c r="F360" i="8"/>
  <c r="H364" i="8"/>
  <c r="F379" i="8"/>
  <c r="H381" i="8"/>
  <c r="F139" i="8"/>
  <c r="I146" i="8"/>
  <c r="I155" i="8"/>
  <c r="F195" i="8"/>
  <c r="I197" i="8"/>
  <c r="F197" i="8"/>
  <c r="H199" i="8"/>
  <c r="F214" i="8"/>
  <c r="H216" i="8"/>
  <c r="F231" i="8"/>
  <c r="H235" i="8"/>
  <c r="F250" i="8"/>
  <c r="H252" i="8"/>
  <c r="F267" i="8"/>
  <c r="H271" i="8"/>
  <c r="F286" i="8"/>
  <c r="H288" i="8"/>
  <c r="F303" i="8"/>
  <c r="H307" i="8"/>
  <c r="F322" i="8"/>
  <c r="H324" i="8"/>
  <c r="F339" i="8"/>
  <c r="H343" i="8"/>
  <c r="F358" i="8"/>
  <c r="H360" i="8"/>
  <c r="H379" i="8"/>
  <c r="I185" i="8"/>
  <c r="H186" i="8" s="1"/>
  <c r="F185" i="8"/>
  <c r="I163" i="8"/>
  <c r="H163" i="8" s="1"/>
  <c r="I175" i="8"/>
  <c r="H175" i="8" s="1"/>
  <c r="F141" i="8"/>
  <c r="F150" i="8"/>
  <c r="F159" i="8"/>
  <c r="H214" i="8"/>
  <c r="H231" i="8"/>
  <c r="H250" i="8"/>
  <c r="F265" i="8"/>
  <c r="H267" i="8"/>
  <c r="H286" i="8"/>
  <c r="F301" i="8"/>
  <c r="H303" i="8"/>
  <c r="H322" i="8"/>
  <c r="F337" i="8"/>
  <c r="H339" i="8"/>
  <c r="H358" i="8"/>
  <c r="F373" i="8"/>
  <c r="H375" i="8"/>
  <c r="I148" i="8"/>
  <c r="H148" i="8" s="1"/>
  <c r="I157" i="8"/>
  <c r="H157" i="8" s="1"/>
  <c r="F189" i="8"/>
  <c r="I191" i="8"/>
  <c r="H191" i="8" s="1"/>
  <c r="F191" i="8"/>
  <c r="F208" i="8"/>
  <c r="H210" i="8"/>
  <c r="F225" i="8"/>
  <c r="H229" i="8"/>
  <c r="F244" i="8"/>
  <c r="H246" i="8"/>
  <c r="F261" i="8"/>
  <c r="H265" i="8"/>
  <c r="F280" i="8"/>
  <c r="H282" i="8"/>
  <c r="F297" i="8"/>
  <c r="H301" i="8"/>
  <c r="F316" i="8"/>
  <c r="H318" i="8"/>
  <c r="F333" i="8"/>
  <c r="H337" i="8"/>
  <c r="F352" i="8"/>
  <c r="H354" i="8"/>
  <c r="F369" i="8"/>
  <c r="H373" i="8"/>
  <c r="H388" i="8"/>
  <c r="F200" i="8"/>
  <c r="F203" i="8"/>
  <c r="F206" i="8"/>
  <c r="F209" i="8"/>
  <c r="F212" i="8"/>
  <c r="F215" i="8"/>
  <c r="F218" i="8"/>
  <c r="F221" i="8"/>
  <c r="F224" i="8"/>
  <c r="F227" i="8"/>
  <c r="F230" i="8"/>
  <c r="F233" i="8"/>
  <c r="F236" i="8"/>
  <c r="F239" i="8"/>
  <c r="F242" i="8"/>
  <c r="F245" i="8"/>
  <c r="F248" i="8"/>
  <c r="F251" i="8"/>
  <c r="F254" i="8"/>
  <c r="F257" i="8"/>
  <c r="F260" i="8"/>
  <c r="F263" i="8"/>
  <c r="F266" i="8"/>
  <c r="F269" i="8"/>
  <c r="F272" i="8"/>
  <c r="F275" i="8"/>
  <c r="F278" i="8"/>
  <c r="F281" i="8"/>
  <c r="F284" i="8"/>
  <c r="F287" i="8"/>
  <c r="F290" i="8"/>
  <c r="F293" i="8"/>
  <c r="F296" i="8"/>
  <c r="F299" i="8"/>
  <c r="F302" i="8"/>
  <c r="F305" i="8"/>
  <c r="F308" i="8"/>
  <c r="F311" i="8"/>
  <c r="F314" i="8"/>
  <c r="F317" i="8"/>
  <c r="F320" i="8"/>
  <c r="F323" i="8"/>
  <c r="F326" i="8"/>
  <c r="F329" i="8"/>
  <c r="F332" i="8"/>
  <c r="F335" i="8"/>
  <c r="F338" i="8"/>
  <c r="F341" i="8"/>
  <c r="F344" i="8"/>
  <c r="F347" i="8"/>
  <c r="F350" i="8"/>
  <c r="F353" i="8"/>
  <c r="F356" i="8"/>
  <c r="F359" i="8"/>
  <c r="F362" i="8"/>
  <c r="F365" i="8"/>
  <c r="F368" i="8"/>
  <c r="F371" i="8"/>
  <c r="F374" i="8"/>
  <c r="F377" i="8"/>
  <c r="F380" i="8"/>
  <c r="F383" i="8"/>
  <c r="F386" i="8"/>
  <c r="F388" i="8"/>
  <c r="CI12" i="7"/>
  <c r="BL12" i="7"/>
  <c r="BX12" i="7"/>
  <c r="BN12" i="7"/>
  <c r="BZ12" i="7"/>
  <c r="BK12" i="7"/>
  <c r="AQ12" i="7"/>
  <c r="BC12" i="7"/>
  <c r="BO12" i="7"/>
  <c r="BW12" i="7"/>
  <c r="CK12" i="7"/>
  <c r="CP12" i="7"/>
  <c r="H54" i="8" l="1"/>
  <c r="H133" i="8"/>
  <c r="H33" i="8"/>
  <c r="H194" i="8"/>
  <c r="H81" i="8"/>
  <c r="H197" i="8"/>
  <c r="H290" i="8"/>
  <c r="H218" i="8"/>
  <c r="H141" i="8"/>
  <c r="H30" i="8"/>
  <c r="H142" i="8"/>
  <c r="H126" i="8"/>
  <c r="H58" i="8"/>
  <c r="H109" i="8"/>
  <c r="H170" i="8"/>
  <c r="H326" i="8"/>
  <c r="H61" i="8"/>
  <c r="H106" i="8"/>
  <c r="H103" i="8"/>
  <c r="H130" i="8"/>
  <c r="H182" i="8"/>
  <c r="H37" i="8"/>
  <c r="H161" i="8"/>
  <c r="H254" i="8"/>
  <c r="H79" i="8"/>
  <c r="H151" i="8"/>
  <c r="H262" i="8"/>
  <c r="H212" i="8"/>
  <c r="H85" i="8"/>
  <c r="H155" i="8"/>
  <c r="H164" i="8"/>
  <c r="H20" i="8"/>
  <c r="H146" i="8"/>
  <c r="H203" i="8"/>
  <c r="H226" i="8"/>
  <c r="H24" i="8"/>
  <c r="H260" i="8"/>
  <c r="H167" i="8"/>
  <c r="H332" i="8"/>
  <c r="H224" i="8"/>
  <c r="H296" i="8"/>
  <c r="H165" i="8"/>
  <c r="H198" i="8"/>
  <c r="H176" i="8"/>
  <c r="H147" i="8"/>
  <c r="H192" i="8"/>
  <c r="H195" i="8"/>
  <c r="H158" i="8"/>
  <c r="H183" i="8"/>
  <c r="H138" i="8"/>
  <c r="H168" i="8"/>
  <c r="H179" i="8"/>
  <c r="H156" i="8"/>
  <c r="H185" i="8"/>
  <c r="H149" i="8"/>
  <c r="H189" i="8"/>
  <c r="H173" i="8"/>
  <c r="H171" i="8"/>
  <c r="V28" i="5" l="1"/>
  <c r="U28" i="5"/>
  <c r="V27" i="5"/>
  <c r="U27" i="5"/>
  <c r="V26" i="5"/>
  <c r="U26" i="5"/>
  <c r="V25" i="5"/>
  <c r="U25" i="5"/>
  <c r="V23" i="5"/>
  <c r="U23" i="5"/>
  <c r="V21" i="5"/>
  <c r="U21" i="5"/>
  <c r="V20" i="5"/>
  <c r="U20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28" i="5"/>
  <c r="F28" i="5"/>
  <c r="E28" i="5"/>
  <c r="D28" i="5"/>
  <c r="G27" i="5"/>
  <c r="F27" i="5"/>
  <c r="E27" i="5"/>
  <c r="D27" i="5"/>
  <c r="G26" i="5"/>
  <c r="F26" i="5"/>
  <c r="E26" i="5"/>
  <c r="D26" i="5"/>
  <c r="G25" i="5"/>
  <c r="F25" i="5"/>
  <c r="E25" i="5"/>
  <c r="D25" i="5"/>
  <c r="G23" i="5"/>
  <c r="F23" i="5"/>
  <c r="E23" i="5"/>
  <c r="D23" i="5"/>
  <c r="G21" i="5"/>
  <c r="F21" i="5"/>
  <c r="E21" i="5"/>
  <c r="D21" i="5"/>
  <c r="G20" i="5"/>
  <c r="F20" i="5"/>
  <c r="E20" i="5"/>
  <c r="D20" i="5"/>
  <c r="G19" i="5"/>
  <c r="F19" i="5"/>
  <c r="E19" i="5"/>
  <c r="D19" i="5"/>
  <c r="G17" i="5"/>
  <c r="F17" i="5"/>
  <c r="E17" i="5"/>
  <c r="D17" i="5"/>
  <c r="G15" i="5"/>
  <c r="F15" i="5"/>
  <c r="E15" i="5"/>
  <c r="D15" i="5"/>
  <c r="G14" i="5"/>
  <c r="F14" i="5"/>
  <c r="E14" i="5"/>
  <c r="D14" i="5"/>
  <c r="G9" i="5"/>
  <c r="F9" i="5"/>
  <c r="E9" i="5"/>
  <c r="D9" i="5"/>
  <c r="C28" i="5"/>
  <c r="C27" i="5"/>
  <c r="C26" i="5"/>
  <c r="C25" i="5"/>
  <c r="C23" i="5"/>
  <c r="C21" i="5"/>
  <c r="C20" i="5"/>
  <c r="V1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C19" i="5" s="1"/>
  <c r="R14" i="4"/>
  <c r="H13" i="4"/>
  <c r="V1" i="4"/>
  <c r="V8" i="4" s="1"/>
  <c r="U1" i="4"/>
  <c r="U8" i="4" s="1"/>
  <c r="T1" i="4"/>
  <c r="T16" i="4" s="1"/>
  <c r="S1" i="4"/>
  <c r="S17" i="4" s="1"/>
  <c r="R1" i="4"/>
  <c r="R17" i="4" s="1"/>
  <c r="Q1" i="4"/>
  <c r="Q9" i="4" s="1"/>
  <c r="P1" i="4"/>
  <c r="P9" i="4" s="1"/>
  <c r="O1" i="4"/>
  <c r="O9" i="4" s="1"/>
  <c r="N1" i="4"/>
  <c r="N9" i="4" s="1"/>
  <c r="M1" i="4"/>
  <c r="M16" i="4" s="1"/>
  <c r="L1" i="4"/>
  <c r="L16" i="4" s="1"/>
  <c r="K1" i="4"/>
  <c r="K16" i="4" s="1"/>
  <c r="J1" i="4"/>
  <c r="J6" i="4" s="1"/>
  <c r="I1" i="4"/>
  <c r="I8" i="4" s="1"/>
  <c r="H1" i="4"/>
  <c r="H8" i="4" s="1"/>
  <c r="G1" i="4"/>
  <c r="G17" i="4" s="1"/>
  <c r="F1" i="4"/>
  <c r="F17" i="4" s="1"/>
  <c r="E1" i="4"/>
  <c r="E9" i="4" s="1"/>
  <c r="D1" i="4"/>
  <c r="D9" i="4" s="1"/>
  <c r="C1" i="4"/>
  <c r="C9" i="4" s="1"/>
  <c r="B1" i="4"/>
  <c r="B17" i="4" s="1"/>
  <c r="F6" i="4" l="1"/>
  <c r="N16" i="4"/>
  <c r="S6" i="4"/>
  <c r="P16" i="4"/>
  <c r="F7" i="4"/>
  <c r="H17" i="4"/>
  <c r="N8" i="4"/>
  <c r="C14" i="4"/>
  <c r="B6" i="4"/>
  <c r="L15" i="4"/>
  <c r="B8" i="4"/>
  <c r="N7" i="4"/>
  <c r="F9" i="4"/>
  <c r="L13" i="4"/>
  <c r="H15" i="4"/>
  <c r="R16" i="4"/>
  <c r="G6" i="4"/>
  <c r="P7" i="4"/>
  <c r="H9" i="4"/>
  <c r="D14" i="4"/>
  <c r="C16" i="4"/>
  <c r="L17" i="4"/>
  <c r="O7" i="4"/>
  <c r="G9" i="4"/>
  <c r="H6" i="4"/>
  <c r="R7" i="4"/>
  <c r="R9" i="4"/>
  <c r="F14" i="4"/>
  <c r="D16" i="4"/>
  <c r="R6" i="4"/>
  <c r="J8" i="4"/>
  <c r="S9" i="4"/>
  <c r="N14" i="4"/>
  <c r="F16" i="4"/>
  <c r="K8" i="4"/>
  <c r="B13" i="4"/>
  <c r="O14" i="4"/>
  <c r="D7" i="4"/>
  <c r="L8" i="4"/>
  <c r="B15" i="4"/>
  <c r="P14" i="4"/>
  <c r="O16" i="4"/>
  <c r="T13" i="4"/>
  <c r="T15" i="4"/>
  <c r="T8" i="4"/>
  <c r="T17" i="4"/>
  <c r="T6" i="4"/>
  <c r="J17" i="4"/>
  <c r="V13" i="4"/>
  <c r="B7" i="4"/>
  <c r="I6" i="4"/>
  <c r="E7" i="4"/>
  <c r="Q7" i="4"/>
  <c r="M8" i="4"/>
  <c r="I9" i="4"/>
  <c r="T7" i="4"/>
  <c r="B14" i="4"/>
  <c r="K13" i="4"/>
  <c r="E14" i="4"/>
  <c r="Q14" i="4"/>
  <c r="K15" i="4"/>
  <c r="E16" i="4"/>
  <c r="Q16" i="4"/>
  <c r="K17" i="4"/>
  <c r="U14" i="4"/>
  <c r="V14" i="4"/>
  <c r="U13" i="4"/>
  <c r="B9" i="4"/>
  <c r="K6" i="4"/>
  <c r="G7" i="4"/>
  <c r="S7" i="4"/>
  <c r="O8" i="4"/>
  <c r="K9" i="4"/>
  <c r="T9" i="4"/>
  <c r="B16" i="4"/>
  <c r="M13" i="4"/>
  <c r="G14" i="4"/>
  <c r="S14" i="4"/>
  <c r="M15" i="4"/>
  <c r="G16" i="4"/>
  <c r="S16" i="4"/>
  <c r="M17" i="4"/>
  <c r="U15" i="4"/>
  <c r="I17" i="4"/>
  <c r="C6" i="4"/>
  <c r="L6" i="4"/>
  <c r="H7" i="4"/>
  <c r="D8" i="4"/>
  <c r="P8" i="4"/>
  <c r="L9" i="4"/>
  <c r="U6" i="4"/>
  <c r="N13" i="4"/>
  <c r="H14" i="4"/>
  <c r="T14" i="4"/>
  <c r="N15" i="4"/>
  <c r="H16" i="4"/>
  <c r="N17" i="4"/>
  <c r="V15" i="4"/>
  <c r="U9" i="4"/>
  <c r="J13" i="4"/>
  <c r="J9" i="4"/>
  <c r="C7" i="4"/>
  <c r="M6" i="4"/>
  <c r="I7" i="4"/>
  <c r="E8" i="4"/>
  <c r="Q8" i="4"/>
  <c r="M9" i="4"/>
  <c r="V6" i="4"/>
  <c r="C13" i="4"/>
  <c r="O13" i="4"/>
  <c r="I14" i="4"/>
  <c r="C15" i="4"/>
  <c r="O15" i="4"/>
  <c r="I16" i="4"/>
  <c r="C17" i="4"/>
  <c r="O17" i="4"/>
  <c r="U16" i="4"/>
  <c r="C8" i="4"/>
  <c r="N6" i="4"/>
  <c r="J7" i="4"/>
  <c r="F8" i="4"/>
  <c r="R8" i="4"/>
  <c r="U7" i="4"/>
  <c r="D13" i="4"/>
  <c r="P13" i="4"/>
  <c r="J14" i="4"/>
  <c r="D15" i="4"/>
  <c r="P15" i="4"/>
  <c r="J16" i="4"/>
  <c r="D17" i="4"/>
  <c r="P17" i="4"/>
  <c r="V16" i="4"/>
  <c r="V9" i="4"/>
  <c r="I13" i="4"/>
  <c r="I15" i="4"/>
  <c r="O6" i="4"/>
  <c r="K7" i="4"/>
  <c r="G8" i="4"/>
  <c r="S8" i="4"/>
  <c r="V7" i="4"/>
  <c r="E13" i="4"/>
  <c r="Q13" i="4"/>
  <c r="K14" i="4"/>
  <c r="E15" i="4"/>
  <c r="Q15" i="4"/>
  <c r="E17" i="4"/>
  <c r="Q17" i="4"/>
  <c r="U17" i="4"/>
  <c r="J15" i="4"/>
  <c r="D6" i="4"/>
  <c r="P6" i="4"/>
  <c r="L7" i="4"/>
  <c r="F13" i="4"/>
  <c r="R13" i="4"/>
  <c r="L14" i="4"/>
  <c r="F15" i="4"/>
  <c r="R15" i="4"/>
  <c r="V17" i="4"/>
  <c r="E6" i="4"/>
  <c r="Q6" i="4"/>
  <c r="M7" i="4"/>
  <c r="G13" i="4"/>
  <c r="S13" i="4"/>
  <c r="M14" i="4"/>
  <c r="G15" i="4"/>
  <c r="S15" i="4"/>
  <c r="C14" i="5"/>
  <c r="C15" i="5"/>
  <c r="C9" i="5"/>
  <c r="C17" i="5"/>
  <c r="V3" i="5" l="1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7" i="9" l="1"/>
  <c r="A8" i="9"/>
  <c r="A6" i="9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J57" i="8"/>
  <c r="A59" i="8"/>
  <c r="J58" i="8"/>
  <c r="A60" i="8"/>
  <c r="J59" i="8"/>
  <c r="J60" i="8"/>
  <c r="A61" i="8"/>
  <c r="A62" i="8"/>
  <c r="J61" i="8"/>
  <c r="A63" i="8"/>
  <c r="J62" i="8"/>
  <c r="J63" i="8"/>
  <c r="A64" i="8"/>
  <c r="A65" i="8"/>
  <c r="J64" i="8"/>
  <c r="A66" i="8"/>
  <c r="J65" i="8"/>
  <c r="A67" i="8"/>
  <c r="J66" i="8"/>
  <c r="A68" i="8"/>
  <c r="J67" i="8"/>
  <c r="J68" i="8"/>
  <c r="A69" i="8"/>
  <c r="A70" i="8"/>
  <c r="J69" i="8"/>
  <c r="A71" i="8"/>
  <c r="J70" i="8"/>
  <c r="A72" i="8"/>
  <c r="J71" i="8"/>
  <c r="A73" i="8"/>
  <c r="J72" i="8"/>
  <c r="J73" i="8"/>
  <c r="A74" i="8"/>
  <c r="J74" i="8"/>
  <c r="A75" i="8"/>
  <c r="J75" i="8"/>
  <c r="A76" i="8"/>
  <c r="J76" i="8"/>
  <c r="A77" i="8"/>
  <c r="J77" i="8"/>
  <c r="K77" i="8"/>
  <c r="A78" i="8"/>
  <c r="J78" i="8"/>
  <c r="A79" i="8"/>
  <c r="K78" i="8"/>
  <c r="J79" i="8"/>
  <c r="A80" i="8"/>
  <c r="K79" i="8"/>
  <c r="K80" i="8"/>
  <c r="J80" i="8"/>
  <c r="A81" i="8"/>
  <c r="J81" i="8"/>
  <c r="K81" i="8"/>
  <c r="A82" i="8"/>
  <c r="K82" i="8"/>
  <c r="A83" i="8"/>
  <c r="J82" i="8"/>
  <c r="K83" i="8"/>
  <c r="J83" i="8"/>
  <c r="A84" i="8"/>
  <c r="K84" i="8"/>
  <c r="A85" i="8"/>
  <c r="J84" i="8"/>
  <c r="A86" i="8"/>
  <c r="K85" i="8"/>
  <c r="J85" i="8"/>
  <c r="A87" i="8"/>
  <c r="K86" i="8"/>
  <c r="J86" i="8"/>
  <c r="K87" i="8"/>
  <c r="A88" i="8"/>
  <c r="J87" i="8"/>
  <c r="J88" i="8"/>
  <c r="A89" i="8"/>
  <c r="K88" i="8"/>
  <c r="K89" i="8"/>
  <c r="A90" i="8"/>
  <c r="J89" i="8"/>
  <c r="J90" i="8"/>
  <c r="K90" i="8"/>
  <c r="A91" i="8"/>
  <c r="K91" i="8"/>
  <c r="A92" i="8"/>
  <c r="J91" i="8"/>
  <c r="K92" i="8"/>
  <c r="J92" i="8"/>
  <c r="A93" i="8"/>
  <c r="J93" i="8"/>
  <c r="A94" i="8"/>
  <c r="K93" i="8"/>
  <c r="A95" i="8"/>
  <c r="J94" i="8"/>
  <c r="K94" i="8"/>
  <c r="A96" i="8"/>
  <c r="J95" i="8"/>
  <c r="K95" i="8"/>
  <c r="A97" i="8"/>
  <c r="J96" i="8"/>
  <c r="K96" i="8"/>
  <c r="K97" i="8"/>
  <c r="J97" i="8"/>
  <c r="A98" i="8"/>
  <c r="A99" i="8"/>
  <c r="K98" i="8"/>
  <c r="J98" i="8"/>
  <c r="K99" i="8"/>
  <c r="J99" i="8"/>
  <c r="A100" i="8"/>
  <c r="J100" i="8"/>
  <c r="K100" i="8"/>
  <c r="A101" i="8"/>
  <c r="J101" i="8"/>
  <c r="K101" i="8"/>
  <c r="A102" i="8"/>
  <c r="J102" i="8"/>
  <c r="K102" i="8"/>
  <c r="A103" i="8"/>
  <c r="K103" i="8"/>
  <c r="A104" i="8"/>
  <c r="J103" i="8"/>
  <c r="J104" i="8"/>
  <c r="A105" i="8"/>
  <c r="K104" i="8"/>
  <c r="J105" i="8"/>
  <c r="K105" i="8"/>
  <c r="A106" i="8"/>
  <c r="K106" i="8"/>
  <c r="A107" i="8"/>
  <c r="J106" i="8"/>
  <c r="J107" i="8"/>
  <c r="K107" i="8"/>
  <c r="A108" i="8"/>
  <c r="K108" i="8"/>
  <c r="J108" i="8"/>
  <c r="A109" i="8"/>
  <c r="J109" i="8"/>
  <c r="A110" i="8"/>
  <c r="K109" i="8"/>
  <c r="J110" i="8"/>
  <c r="A111" i="8"/>
  <c r="K110" i="8"/>
  <c r="A112" i="8"/>
  <c r="J111" i="8"/>
  <c r="K111" i="8"/>
  <c r="K112" i="8"/>
  <c r="A113" i="8"/>
  <c r="J112" i="8"/>
  <c r="A114" i="8"/>
  <c r="J113" i="8"/>
  <c r="K113" i="8"/>
  <c r="A115" i="8"/>
  <c r="K114" i="8"/>
  <c r="J114" i="8"/>
  <c r="K115" i="8"/>
  <c r="A116" i="8"/>
  <c r="J115" i="8"/>
  <c r="K116" i="8"/>
  <c r="J116" i="8"/>
  <c r="A117" i="8"/>
  <c r="K117" i="8"/>
  <c r="A118" i="8"/>
  <c r="J117" i="8"/>
  <c r="K118" i="8"/>
  <c r="J118" i="8"/>
  <c r="A119" i="8"/>
  <c r="J119" i="8"/>
  <c r="K119" i="8"/>
  <c r="A120" i="8"/>
  <c r="J120" i="8"/>
  <c r="K120" i="8"/>
  <c r="A121" i="8"/>
  <c r="J121" i="8"/>
  <c r="A122" i="8"/>
  <c r="K121" i="8"/>
  <c r="A123" i="8"/>
  <c r="J122" i="8"/>
  <c r="K122" i="8"/>
  <c r="J123" i="8"/>
  <c r="K123" i="8"/>
  <c r="A124" i="8"/>
  <c r="K124" i="8"/>
  <c r="J124" i="8"/>
  <c r="A125" i="8"/>
  <c r="K125" i="8"/>
  <c r="A126" i="8"/>
  <c r="J125" i="8"/>
  <c r="A127" i="8"/>
  <c r="J126" i="8"/>
  <c r="K126" i="8"/>
  <c r="J127" i="8"/>
  <c r="A128" i="8"/>
  <c r="K127" i="8"/>
  <c r="J128" i="8"/>
  <c r="K128" i="8"/>
  <c r="A129" i="8"/>
  <c r="K129" i="8"/>
  <c r="J129" i="8"/>
  <c r="A130" i="8"/>
  <c r="A131" i="8"/>
  <c r="K130" i="8"/>
  <c r="J130" i="8"/>
  <c r="J131" i="8"/>
  <c r="A132" i="8"/>
  <c r="K131" i="8"/>
  <c r="A133" i="8"/>
  <c r="K132" i="8"/>
  <c r="J132" i="8"/>
  <c r="A134" i="8"/>
  <c r="J133" i="8"/>
  <c r="K133" i="8"/>
  <c r="A135" i="8"/>
  <c r="J134" i="8"/>
  <c r="K134" i="8"/>
  <c r="J135" i="8"/>
  <c r="A136" i="8"/>
  <c r="K135" i="8"/>
  <c r="A137" i="8"/>
  <c r="K136" i="8"/>
  <c r="J136" i="8"/>
  <c r="A138" i="8"/>
  <c r="J137" i="8"/>
  <c r="K137" i="8"/>
  <c r="A139" i="8"/>
  <c r="J138" i="8"/>
  <c r="K138" i="8"/>
  <c r="K139" i="8"/>
  <c r="J139" i="8"/>
  <c r="A140" i="8"/>
  <c r="K140" i="8"/>
  <c r="A141" i="8"/>
  <c r="J140" i="8"/>
  <c r="A142" i="8"/>
  <c r="K141" i="8"/>
  <c r="J141" i="8"/>
  <c r="J142" i="8"/>
  <c r="A143" i="8"/>
  <c r="K142" i="8"/>
  <c r="A144" i="8"/>
  <c r="K143" i="8"/>
  <c r="J143" i="8"/>
  <c r="K144" i="8"/>
  <c r="A145" i="8"/>
  <c r="J144" i="8"/>
  <c r="A146" i="8"/>
  <c r="K145" i="8"/>
  <c r="J145" i="8"/>
  <c r="A147" i="8"/>
  <c r="J146" i="8"/>
  <c r="K146" i="8"/>
  <c r="K147" i="8"/>
  <c r="A148" i="8"/>
  <c r="J147" i="8"/>
  <c r="J148" i="8"/>
  <c r="A149" i="8"/>
  <c r="K148" i="8"/>
  <c r="J149" i="8"/>
  <c r="K149" i="8"/>
  <c r="A150" i="8"/>
  <c r="A151" i="8"/>
  <c r="J150" i="8"/>
  <c r="K150" i="8"/>
  <c r="J151" i="8"/>
  <c r="A152" i="8"/>
  <c r="K151" i="8"/>
  <c r="J152" i="8"/>
  <c r="A153" i="8"/>
  <c r="K152" i="8"/>
  <c r="J153" i="8"/>
  <c r="A154" i="8"/>
  <c r="K153" i="8"/>
  <c r="J154" i="8"/>
  <c r="A155" i="8"/>
  <c r="K154" i="8"/>
  <c r="K155" i="8"/>
  <c r="A156" i="8"/>
  <c r="J155" i="8"/>
  <c r="A157" i="8"/>
  <c r="J156" i="8"/>
  <c r="K156" i="8"/>
  <c r="A158" i="8"/>
  <c r="J157" i="8"/>
  <c r="K157" i="8"/>
  <c r="A159" i="8"/>
  <c r="J158" i="8"/>
  <c r="K158" i="8"/>
  <c r="A160" i="8"/>
  <c r="K159" i="8"/>
  <c r="J159" i="8"/>
  <c r="J160" i="8"/>
  <c r="K160" i="8"/>
  <c r="A161" i="8"/>
  <c r="A162" i="8"/>
  <c r="J161" i="8"/>
  <c r="K161" i="8"/>
  <c r="A163" i="8"/>
  <c r="K162" i="8"/>
  <c r="J162" i="8"/>
  <c r="K163" i="8"/>
  <c r="J163" i="8"/>
  <c r="A164" i="8"/>
  <c r="K164" i="8"/>
  <c r="A165" i="8"/>
  <c r="J164" i="8"/>
  <c r="K165" i="8"/>
  <c r="J165" i="8"/>
  <c r="A166" i="8"/>
  <c r="A167" i="8"/>
  <c r="K166" i="8"/>
  <c r="J166" i="8"/>
  <c r="K167" i="8"/>
  <c r="J167" i="8"/>
  <c r="A168" i="8"/>
  <c r="K168" i="8"/>
  <c r="J168" i="8"/>
  <c r="A169" i="8"/>
  <c r="K169" i="8"/>
  <c r="A170" i="8"/>
  <c r="J169" i="8"/>
  <c r="A171" i="8"/>
  <c r="K170" i="8"/>
  <c r="J170" i="8"/>
  <c r="A172" i="8"/>
  <c r="J171" i="8"/>
  <c r="K171" i="8"/>
  <c r="J172" i="8"/>
  <c r="K172" i="8"/>
  <c r="A173" i="8"/>
  <c r="J173" i="8"/>
  <c r="K173" i="8"/>
  <c r="A174" i="8"/>
  <c r="A175" i="8"/>
  <c r="J174" i="8"/>
  <c r="K174" i="8"/>
  <c r="K175" i="8"/>
  <c r="A176" i="8"/>
  <c r="J175" i="8"/>
  <c r="J176" i="8"/>
  <c r="A177" i="8"/>
  <c r="K176" i="8"/>
  <c r="A178" i="8"/>
  <c r="K177" i="8"/>
  <c r="J177" i="8"/>
  <c r="A179" i="8"/>
  <c r="J178" i="8"/>
  <c r="K178" i="8"/>
  <c r="K179" i="8"/>
  <c r="J179" i="8"/>
  <c r="A180" i="8"/>
  <c r="A181" i="8"/>
  <c r="J180" i="8"/>
  <c r="K180" i="8"/>
  <c r="A182" i="8"/>
  <c r="J181" i="8"/>
  <c r="K181" i="8"/>
  <c r="J182" i="8"/>
  <c r="A183" i="8"/>
  <c r="K182" i="8"/>
  <c r="A184" i="8"/>
  <c r="J183" i="8"/>
  <c r="K183" i="8"/>
  <c r="A185" i="8"/>
  <c r="K184" i="8"/>
  <c r="J184" i="8"/>
  <c r="K185" i="8"/>
  <c r="A186" i="8"/>
  <c r="J185" i="8"/>
  <c r="K186" i="8"/>
  <c r="J186" i="8"/>
  <c r="A187" i="8"/>
  <c r="K187" i="8"/>
  <c r="A188" i="8"/>
  <c r="J187" i="8"/>
  <c r="A189" i="8"/>
  <c r="J188" i="8"/>
  <c r="K188" i="8"/>
  <c r="A190" i="8"/>
  <c r="K189" i="8"/>
  <c r="J189" i="8"/>
  <c r="A191" i="8"/>
  <c r="J190" i="8"/>
  <c r="K190" i="8"/>
  <c r="A192" i="8"/>
  <c r="J191" i="8"/>
  <c r="K191" i="8"/>
  <c r="A193" i="8"/>
  <c r="J192" i="8"/>
  <c r="K192" i="8"/>
  <c r="A194" i="8"/>
  <c r="K193" i="8"/>
  <c r="J193" i="8"/>
  <c r="A195" i="8"/>
  <c r="J194" i="8"/>
  <c r="K194" i="8"/>
  <c r="J195" i="8"/>
  <c r="A196" i="8"/>
  <c r="K195" i="8"/>
  <c r="A197" i="8"/>
  <c r="K196" i="8"/>
  <c r="J196" i="8"/>
  <c r="K197" i="8"/>
  <c r="A198" i="8"/>
  <c r="J197" i="8"/>
  <c r="J198" i="8"/>
  <c r="K198" i="8"/>
  <c r="A199" i="8"/>
  <c r="K199" i="8"/>
  <c r="J199" i="8"/>
  <c r="A200" i="8"/>
  <c r="K200" i="8"/>
  <c r="A201" i="8"/>
  <c r="J200" i="8"/>
  <c r="A202" i="8"/>
  <c r="J201" i="8"/>
  <c r="K201" i="8"/>
  <c r="A203" i="8"/>
  <c r="K202" i="8"/>
  <c r="J202" i="8"/>
  <c r="K203" i="8"/>
  <c r="A204" i="8"/>
  <c r="J203" i="8"/>
  <c r="K204" i="8"/>
  <c r="J204" i="8"/>
  <c r="A205" i="8"/>
  <c r="A206" i="8"/>
  <c r="K205" i="8"/>
  <c r="J205" i="8"/>
  <c r="A207" i="8"/>
  <c r="K206" i="8"/>
  <c r="J206" i="8"/>
  <c r="A208" i="8"/>
  <c r="K207" i="8"/>
  <c r="J207" i="8"/>
  <c r="K208" i="8"/>
  <c r="J208" i="8"/>
  <c r="A209" i="8"/>
  <c r="K209" i="8"/>
  <c r="J209" i="8"/>
  <c r="A210" i="8"/>
  <c r="A211" i="8"/>
  <c r="K210" i="8"/>
  <c r="J210" i="8"/>
  <c r="A212" i="8"/>
  <c r="J211" i="8"/>
  <c r="K211" i="8"/>
  <c r="J212" i="8"/>
  <c r="A213" i="8"/>
  <c r="K212" i="8"/>
  <c r="J213" i="8"/>
  <c r="K213" i="8"/>
  <c r="A214" i="8"/>
  <c r="K214" i="8"/>
  <c r="A215" i="8"/>
  <c r="J214" i="8"/>
  <c r="A216" i="8"/>
  <c r="J215" i="8"/>
  <c r="K215" i="8"/>
  <c r="J216" i="8"/>
  <c r="K216" i="8"/>
  <c r="A217" i="8"/>
  <c r="A218" i="8"/>
  <c r="K217" i="8"/>
  <c r="J217" i="8"/>
  <c r="A219" i="8"/>
  <c r="J218" i="8"/>
  <c r="K218" i="8"/>
  <c r="A220" i="8"/>
  <c r="J219" i="8"/>
  <c r="K219" i="8"/>
  <c r="J220" i="8"/>
  <c r="A221" i="8"/>
  <c r="K220" i="8"/>
  <c r="A222" i="8"/>
  <c r="J221" i="8"/>
  <c r="K221" i="8"/>
  <c r="K222" i="8"/>
  <c r="A223" i="8"/>
  <c r="J222" i="8"/>
  <c r="J223" i="8"/>
  <c r="A224" i="8"/>
  <c r="K223" i="8"/>
  <c r="A225" i="8"/>
  <c r="J224" i="8"/>
  <c r="K224" i="8"/>
  <c r="K225" i="8"/>
  <c r="A226" i="8"/>
  <c r="J225" i="8"/>
  <c r="A227" i="8"/>
  <c r="J226" i="8"/>
  <c r="K226" i="8"/>
  <c r="A228" i="8"/>
  <c r="K227" i="8"/>
  <c r="J227" i="8"/>
  <c r="A229" i="8"/>
  <c r="J228" i="8"/>
  <c r="K228" i="8"/>
  <c r="K229" i="8"/>
  <c r="A230" i="8"/>
  <c r="J229" i="8"/>
  <c r="J230" i="8"/>
  <c r="A231" i="8"/>
  <c r="K230" i="8"/>
  <c r="K231" i="8"/>
  <c r="A232" i="8"/>
  <c r="J231" i="8"/>
  <c r="K232" i="8"/>
  <c r="A233" i="8"/>
  <c r="J232" i="8"/>
  <c r="A234" i="8"/>
  <c r="K233" i="8"/>
  <c r="J233" i="8"/>
  <c r="A235" i="8"/>
  <c r="J234" i="8"/>
  <c r="K234" i="8"/>
  <c r="K235" i="8"/>
  <c r="J235" i="8"/>
  <c r="A236" i="8"/>
  <c r="A237" i="8"/>
  <c r="K236" i="8"/>
  <c r="J236" i="8"/>
  <c r="A238" i="8"/>
  <c r="K237" i="8"/>
  <c r="J237" i="8"/>
  <c r="A239" i="8"/>
  <c r="J238" i="8"/>
  <c r="K238" i="8"/>
  <c r="J239" i="8"/>
  <c r="K239" i="8"/>
  <c r="A240" i="8"/>
  <c r="J240" i="8"/>
  <c r="K240" i="8"/>
  <c r="A241" i="8"/>
  <c r="K241" i="8"/>
  <c r="A242" i="8"/>
  <c r="J241" i="8"/>
  <c r="J242" i="8"/>
  <c r="K242" i="8"/>
  <c r="A243" i="8"/>
  <c r="K243" i="8"/>
  <c r="J243" i="8"/>
  <c r="A244" i="8"/>
  <c r="K244" i="8"/>
  <c r="J244" i="8"/>
  <c r="A245" i="8"/>
  <c r="J245" i="8"/>
  <c r="K245" i="8"/>
  <c r="A246" i="8"/>
  <c r="J246" i="8"/>
  <c r="A247" i="8"/>
  <c r="K246" i="8"/>
  <c r="K247" i="8"/>
  <c r="J247" i="8"/>
  <c r="A248" i="8"/>
  <c r="K248" i="8"/>
  <c r="J248" i="8"/>
  <c r="A249" i="8"/>
  <c r="K249" i="8"/>
  <c r="J249" i="8"/>
  <c r="A250" i="8"/>
  <c r="J250" i="8"/>
  <c r="A251" i="8"/>
  <c r="K250" i="8"/>
  <c r="A252" i="8"/>
  <c r="K251" i="8"/>
  <c r="J251" i="8"/>
  <c r="A253" i="8"/>
  <c r="K252" i="8"/>
  <c r="J252" i="8"/>
  <c r="J253" i="8"/>
  <c r="A254" i="8"/>
  <c r="K253" i="8"/>
  <c r="K254" i="8"/>
  <c r="J254" i="8"/>
  <c r="A255" i="8"/>
  <c r="J255" i="8"/>
  <c r="A256" i="8"/>
  <c r="K255" i="8"/>
  <c r="A257" i="8"/>
  <c r="J256" i="8"/>
  <c r="K256" i="8"/>
  <c r="K257" i="8"/>
  <c r="A258" i="8"/>
  <c r="J257" i="8"/>
  <c r="K258" i="8"/>
  <c r="J258" i="8"/>
  <c r="A259" i="8"/>
  <c r="K259" i="8"/>
  <c r="A260" i="8"/>
  <c r="J259" i="8"/>
  <c r="J260" i="8"/>
  <c r="A261" i="8"/>
  <c r="K260" i="8"/>
  <c r="A262" i="8"/>
  <c r="J261" i="8"/>
  <c r="K261" i="8"/>
  <c r="J262" i="8"/>
  <c r="A263" i="8"/>
  <c r="K262" i="8"/>
  <c r="J263" i="8"/>
  <c r="K263" i="8"/>
  <c r="A264" i="8"/>
  <c r="J264" i="8"/>
  <c r="A265" i="8"/>
  <c r="K264" i="8"/>
  <c r="J265" i="8"/>
  <c r="K265" i="8"/>
  <c r="A266" i="8"/>
  <c r="A267" i="8"/>
  <c r="J266" i="8"/>
  <c r="K266" i="8"/>
  <c r="K267" i="8"/>
  <c r="A268" i="8"/>
  <c r="J267" i="8"/>
  <c r="J268" i="8"/>
  <c r="A269" i="8"/>
  <c r="K268" i="8"/>
  <c r="A270" i="8"/>
  <c r="J269" i="8"/>
  <c r="K269" i="8"/>
  <c r="K270" i="8"/>
  <c r="A271" i="8"/>
  <c r="J270" i="8"/>
  <c r="J271" i="8"/>
  <c r="K271" i="8"/>
  <c r="A272" i="8"/>
  <c r="J272" i="8"/>
  <c r="K272" i="8"/>
  <c r="A273" i="8"/>
  <c r="K273" i="8"/>
  <c r="J273" i="8"/>
  <c r="A274" i="8"/>
  <c r="J274" i="8"/>
  <c r="A275" i="8"/>
  <c r="K274" i="8"/>
  <c r="K275" i="8"/>
  <c r="J275" i="8"/>
  <c r="A276" i="8"/>
  <c r="A277" i="8"/>
  <c r="J276" i="8"/>
  <c r="K276" i="8"/>
  <c r="K277" i="8"/>
  <c r="A278" i="8"/>
  <c r="J277" i="8"/>
  <c r="A279" i="8"/>
  <c r="K278" i="8"/>
  <c r="J278" i="8"/>
  <c r="A280" i="8"/>
  <c r="K279" i="8"/>
  <c r="J279" i="8"/>
  <c r="K280" i="8"/>
  <c r="J280" i="8"/>
  <c r="A281" i="8"/>
  <c r="K281" i="8"/>
  <c r="A282" i="8"/>
  <c r="J281" i="8"/>
  <c r="K282" i="8"/>
  <c r="J282" i="8"/>
  <c r="A283" i="8"/>
  <c r="K283" i="8"/>
  <c r="J283" i="8"/>
  <c r="A284" i="8"/>
  <c r="K284" i="8"/>
  <c r="A285" i="8"/>
  <c r="J284" i="8"/>
  <c r="A286" i="8"/>
  <c r="J285" i="8"/>
  <c r="K285" i="8"/>
  <c r="J286" i="8"/>
  <c r="A287" i="8"/>
  <c r="K286" i="8"/>
  <c r="K287" i="8"/>
  <c r="J287" i="8"/>
  <c r="A288" i="8"/>
  <c r="K288" i="8"/>
  <c r="J288" i="8"/>
  <c r="A289" i="8"/>
  <c r="A290" i="8"/>
  <c r="J289" i="8"/>
  <c r="K289" i="8"/>
  <c r="J290" i="8"/>
  <c r="K290" i="8"/>
  <c r="A291" i="8"/>
  <c r="J291" i="8"/>
  <c r="K291" i="8"/>
  <c r="A292" i="8"/>
  <c r="K292" i="8"/>
  <c r="A293" i="8"/>
  <c r="J292" i="8"/>
  <c r="J293" i="8"/>
  <c r="A294" i="8"/>
  <c r="K293" i="8"/>
  <c r="K294" i="8"/>
  <c r="J294" i="8"/>
  <c r="A295" i="8"/>
  <c r="J295" i="8"/>
  <c r="K295" i="8"/>
  <c r="A296" i="8"/>
  <c r="J296" i="8"/>
  <c r="K296" i="8"/>
  <c r="A297" i="8"/>
  <c r="K297" i="8"/>
  <c r="J297" i="8"/>
  <c r="A298" i="8"/>
  <c r="K298" i="8"/>
  <c r="A299" i="8"/>
  <c r="J298" i="8"/>
  <c r="A300" i="8"/>
  <c r="K299" i="8"/>
  <c r="J299" i="8"/>
  <c r="K300" i="8"/>
  <c r="A301" i="8"/>
  <c r="J300" i="8"/>
  <c r="K301" i="8"/>
  <c r="J301" i="8"/>
  <c r="A302" i="8"/>
  <c r="K302" i="8"/>
  <c r="A303" i="8"/>
  <c r="J302" i="8"/>
  <c r="A304" i="8"/>
  <c r="J303" i="8"/>
  <c r="K303" i="8"/>
  <c r="K304" i="8"/>
  <c r="A305" i="8"/>
  <c r="J304" i="8"/>
  <c r="K305" i="8"/>
  <c r="A306" i="8"/>
  <c r="J305" i="8"/>
  <c r="A307" i="8"/>
  <c r="K306" i="8"/>
  <c r="J306" i="8"/>
  <c r="A308" i="8"/>
  <c r="K307" i="8"/>
  <c r="J307" i="8"/>
  <c r="A309" i="8"/>
  <c r="J308" i="8"/>
  <c r="K308" i="8"/>
  <c r="K309" i="8"/>
  <c r="A310" i="8"/>
  <c r="J309" i="8"/>
  <c r="K310" i="8"/>
  <c r="J310" i="8"/>
  <c r="A311" i="8"/>
  <c r="J311" i="8"/>
  <c r="A312" i="8"/>
  <c r="K311" i="8"/>
  <c r="J312" i="8"/>
  <c r="K312" i="8"/>
  <c r="A313" i="8"/>
  <c r="A314" i="8"/>
  <c r="J313" i="8"/>
  <c r="K313" i="8"/>
  <c r="K314" i="8"/>
  <c r="J314" i="8"/>
  <c r="A315" i="8"/>
  <c r="K315" i="8"/>
  <c r="J315" i="8"/>
  <c r="A316" i="8"/>
  <c r="J316" i="8"/>
  <c r="K316" i="8"/>
  <c r="A317" i="8"/>
  <c r="K317" i="8"/>
  <c r="J317" i="8"/>
  <c r="A318" i="8"/>
  <c r="A319" i="8"/>
  <c r="J318" i="8"/>
  <c r="K318" i="8"/>
  <c r="J319" i="8"/>
  <c r="K319" i="8"/>
  <c r="A320" i="8"/>
  <c r="A321" i="8"/>
  <c r="J320" i="8"/>
  <c r="K320" i="8"/>
  <c r="K321" i="8"/>
  <c r="A322" i="8"/>
  <c r="J321" i="8"/>
  <c r="A323" i="8"/>
  <c r="J322" i="8"/>
  <c r="K322" i="8"/>
  <c r="A324" i="8"/>
  <c r="K323" i="8"/>
  <c r="J323" i="8"/>
  <c r="K324" i="8"/>
  <c r="J324" i="8"/>
  <c r="A325" i="8"/>
  <c r="K325" i="8"/>
  <c r="A326" i="8"/>
  <c r="J325" i="8"/>
  <c r="J326" i="8"/>
  <c r="A327" i="8"/>
  <c r="K326" i="8"/>
  <c r="J327" i="8"/>
  <c r="A328" i="8"/>
  <c r="K327" i="8"/>
  <c r="A329" i="8"/>
  <c r="J328" i="8"/>
  <c r="K328" i="8"/>
  <c r="K329" i="8"/>
  <c r="A330" i="8"/>
  <c r="J329" i="8"/>
  <c r="J330" i="8"/>
  <c r="K330" i="8"/>
  <c r="A331" i="8"/>
  <c r="J331" i="8"/>
  <c r="A332" i="8"/>
  <c r="K331" i="8"/>
  <c r="A333" i="8"/>
  <c r="J332" i="8"/>
  <c r="K332" i="8"/>
  <c r="A334" i="8"/>
  <c r="J333" i="8"/>
  <c r="K333" i="8"/>
  <c r="J334" i="8"/>
  <c r="K334" i="8"/>
  <c r="A335" i="8"/>
  <c r="A336" i="8"/>
  <c r="K335" i="8"/>
  <c r="J335" i="8"/>
  <c r="K336" i="8"/>
  <c r="A337" i="8"/>
  <c r="J336" i="8"/>
  <c r="A338" i="8"/>
  <c r="K337" i="8"/>
  <c r="J337" i="8"/>
  <c r="A339" i="8"/>
  <c r="J338" i="8"/>
  <c r="K338" i="8"/>
  <c r="J339" i="8"/>
  <c r="K339" i="8"/>
  <c r="A340" i="8"/>
  <c r="J340" i="8"/>
  <c r="K340" i="8"/>
  <c r="A341" i="8"/>
  <c r="K341" i="8"/>
  <c r="J341" i="8"/>
  <c r="A342" i="8"/>
  <c r="J342" i="8"/>
  <c r="K342" i="8"/>
  <c r="A343" i="8"/>
  <c r="K343" i="8"/>
  <c r="A344" i="8"/>
  <c r="J343" i="8"/>
  <c r="A345" i="8"/>
  <c r="K344" i="8"/>
  <c r="J344" i="8"/>
  <c r="A346" i="8"/>
  <c r="K345" i="8"/>
  <c r="J345" i="8"/>
  <c r="A347" i="8"/>
  <c r="K346" i="8"/>
  <c r="J346" i="8"/>
  <c r="A348" i="8"/>
  <c r="J347" i="8"/>
  <c r="K347" i="8"/>
  <c r="L347" i="8" s="1"/>
  <c r="A349" i="8"/>
  <c r="K348" i="8"/>
  <c r="J348" i="8"/>
  <c r="A350" i="8"/>
  <c r="K349" i="8"/>
  <c r="J349" i="8"/>
  <c r="A351" i="8"/>
  <c r="J350" i="8"/>
  <c r="K350" i="8"/>
  <c r="L350" i="8" s="1"/>
  <c r="A352" i="8"/>
  <c r="K351" i="8"/>
  <c r="J351" i="8"/>
  <c r="A353" i="8"/>
  <c r="A354" i="8"/>
  <c r="J354" i="8"/>
  <c r="K352" i="8"/>
  <c r="J352" i="8"/>
  <c r="K354" i="8"/>
  <c r="J353" i="8"/>
  <c r="K353" i="8"/>
  <c r="A355" i="8"/>
  <c r="J355" i="8"/>
  <c r="K355" i="8"/>
  <c r="A356" i="8"/>
  <c r="K356" i="8"/>
  <c r="A357" i="8"/>
  <c r="A358" i="8"/>
  <c r="J358" i="8"/>
  <c r="J356" i="8"/>
  <c r="J357" i="8"/>
  <c r="K357" i="8"/>
  <c r="K358" i="8"/>
  <c r="A359" i="8"/>
  <c r="J359" i="8"/>
  <c r="A360" i="8"/>
  <c r="K360" i="8"/>
  <c r="K359" i="8"/>
  <c r="A361" i="8"/>
  <c r="J361" i="8"/>
  <c r="J360" i="8"/>
  <c r="A362" i="8"/>
  <c r="A363" i="8"/>
  <c r="J363" i="8"/>
  <c r="K363" i="8"/>
  <c r="L363" i="8" s="1"/>
  <c r="A364" i="8"/>
  <c r="K364" i="8"/>
  <c r="L364" i="8" s="1"/>
  <c r="K362" i="8"/>
  <c r="L362" i="8" s="1"/>
  <c r="J362" i="8"/>
  <c r="K361" i="8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J364" i="8"/>
  <c r="A365" i="8"/>
  <c r="A282" i="9"/>
  <c r="J365" i="8"/>
  <c r="A366" i="8"/>
  <c r="K365" i="8"/>
  <c r="L365" i="8" s="1"/>
  <c r="A283" i="9"/>
  <c r="A284" i="9"/>
  <c r="K366" i="8"/>
  <c r="L366" i="8" s="1"/>
  <c r="J366" i="8"/>
  <c r="A367" i="8"/>
  <c r="K367" i="8"/>
  <c r="L367" i="8" s="1"/>
  <c r="A368" i="8"/>
  <c r="A369" i="8"/>
  <c r="J369" i="8" s="1"/>
  <c r="J367" i="8"/>
  <c r="K368" i="8"/>
  <c r="L368" i="8" s="1"/>
  <c r="A285" i="9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K369" i="8"/>
  <c r="L369" i="8" s="1"/>
  <c r="J368" i="8"/>
  <c r="A370" i="8" l="1"/>
  <c r="A371" i="8" l="1"/>
  <c r="K370" i="8"/>
  <c r="L370" i="8" s="1"/>
  <c r="J370" i="8"/>
  <c r="J371" i="8" l="1"/>
  <c r="K371" i="8"/>
  <c r="L371" i="8" s="1"/>
  <c r="A372" i="8"/>
  <c r="K372" i="8" l="1"/>
  <c r="L372" i="8" s="1"/>
  <c r="J372" i="8"/>
  <c r="A373" i="8"/>
  <c r="J373" i="8" l="1"/>
  <c r="K373" i="8"/>
  <c r="L373" i="8" s="1"/>
  <c r="A374" i="8"/>
  <c r="K374" i="8" l="1"/>
  <c r="L374" i="8" s="1"/>
  <c r="J374" i="8"/>
  <c r="A375" i="8"/>
  <c r="J375" i="8" l="1"/>
  <c r="A376" i="8"/>
  <c r="K375" i="8"/>
  <c r="L375" i="8" s="1"/>
  <c r="A377" i="8" l="1"/>
  <c r="K376" i="8"/>
  <c r="L376" i="8" s="1"/>
  <c r="J376" i="8"/>
  <c r="A378" i="8" l="1"/>
  <c r="J377" i="8"/>
  <c r="K377" i="8"/>
  <c r="L377" i="8" s="1"/>
  <c r="J378" i="8" l="1"/>
  <c r="K378" i="8"/>
  <c r="L378" i="8" s="1"/>
  <c r="A379" i="8"/>
  <c r="K379" i="8" l="1"/>
  <c r="L379" i="8" s="1"/>
  <c r="A380" i="8"/>
  <c r="J379" i="8"/>
  <c r="A381" i="8" l="1"/>
  <c r="K380" i="8"/>
  <c r="L380" i="8" s="1"/>
  <c r="J380" i="8"/>
  <c r="A382" i="8" l="1"/>
  <c r="K381" i="8"/>
  <c r="L381" i="8" s="1"/>
  <c r="J381" i="8"/>
  <c r="J382" i="8" l="1"/>
  <c r="K382" i="8"/>
  <c r="L382" i="8" s="1"/>
  <c r="A383" i="8"/>
  <c r="J383" i="8" l="1"/>
  <c r="K383" i="8"/>
  <c r="L383" i="8" s="1"/>
  <c r="A384" i="8"/>
  <c r="A385" i="8" l="1"/>
  <c r="K384" i="8"/>
  <c r="L384" i="8" s="1"/>
  <c r="J384" i="8"/>
  <c r="J385" i="8" l="1"/>
  <c r="K385" i="8"/>
  <c r="L385" i="8" s="1"/>
  <c r="A386" i="8"/>
  <c r="K386" i="8" l="1"/>
  <c r="L386" i="8" s="1"/>
  <c r="J386" i="8"/>
  <c r="A387" i="8"/>
  <c r="A388" i="8" l="1"/>
  <c r="J387" i="8"/>
  <c r="K387" i="8"/>
  <c r="L387" i="8" s="1"/>
  <c r="K388" i="8" l="1"/>
  <c r="L388" i="8" s="1"/>
  <c r="J388" i="8"/>
  <c r="V7" i="5" l="1"/>
  <c r="T7" i="5" l="1"/>
  <c r="U7" i="5"/>
  <c r="V6" i="5" l="1"/>
  <c r="CY6" i="7" s="1"/>
  <c r="S7" i="5" l="1"/>
  <c r="V8" i="5" l="1"/>
  <c r="V22" i="5" l="1"/>
  <c r="V10" i="5" l="1"/>
  <c r="R7" i="5" l="1"/>
  <c r="Q7" i="5" l="1"/>
  <c r="P7" i="5"/>
  <c r="O7" i="5"/>
  <c r="N7" i="5"/>
  <c r="U6" i="5" l="1"/>
  <c r="CT6" i="7" s="1"/>
  <c r="T6" i="5"/>
  <c r="CO6" i="7" s="1"/>
  <c r="S6" i="5"/>
  <c r="CJ6" i="7" s="1"/>
  <c r="M7" i="5"/>
  <c r="L7" i="5"/>
  <c r="K7" i="5"/>
  <c r="J7" i="5"/>
  <c r="I7" i="5"/>
  <c r="H7" i="5"/>
  <c r="G7" i="5"/>
  <c r="F7" i="5"/>
  <c r="E7" i="5"/>
  <c r="D7" i="5"/>
  <c r="C7" i="5"/>
  <c r="I6" i="5" l="1"/>
  <c r="L6" i="5"/>
  <c r="N6" i="5"/>
  <c r="C6" i="5"/>
  <c r="D6" i="5"/>
  <c r="E6" i="5"/>
  <c r="G6" i="5"/>
  <c r="K6" i="5"/>
  <c r="O6" i="5"/>
  <c r="Q6" i="5"/>
  <c r="BZ6" i="7" s="1"/>
  <c r="H6" i="5"/>
  <c r="P6" i="5"/>
  <c r="BU6" i="7" s="1"/>
  <c r="M6" i="5"/>
  <c r="R6" i="5"/>
  <c r="CE6" i="7" s="1"/>
  <c r="J6" i="5"/>
  <c r="F6" i="5"/>
  <c r="D8" i="5" l="1"/>
  <c r="K8" i="5"/>
  <c r="G8" i="5"/>
  <c r="E8" i="5"/>
  <c r="C8" i="5"/>
  <c r="L8" i="5"/>
  <c r="J8" i="5"/>
  <c r="I8" i="5"/>
  <c r="H8" i="5"/>
  <c r="F8" i="5"/>
  <c r="O8" i="5"/>
  <c r="N8" i="5"/>
  <c r="M8" i="5"/>
  <c r="O22" i="5" l="1"/>
  <c r="I10" i="5"/>
  <c r="I22" i="5"/>
  <c r="E22" i="5"/>
  <c r="G10" i="5"/>
  <c r="G22" i="5"/>
  <c r="E10" i="5"/>
  <c r="J10" i="5"/>
  <c r="M10" i="5"/>
  <c r="L10" i="5"/>
  <c r="K10" i="5"/>
  <c r="H10" i="5"/>
  <c r="M22" i="5"/>
  <c r="K22" i="5"/>
  <c r="L22" i="5"/>
  <c r="J22" i="5"/>
  <c r="H22" i="5"/>
  <c r="D10" i="5"/>
  <c r="D22" i="5"/>
  <c r="N22" i="5"/>
  <c r="N10" i="5"/>
  <c r="C10" i="5"/>
  <c r="C22" i="5"/>
  <c r="O10" i="5"/>
  <c r="F22" i="5"/>
  <c r="F10" i="5"/>
  <c r="P8" i="5" l="1"/>
  <c r="P10" i="5" l="1"/>
  <c r="P22" i="5"/>
  <c r="S8" i="5" l="1"/>
  <c r="R8" i="5"/>
  <c r="R22" i="5" l="1"/>
  <c r="R10" i="5"/>
  <c r="S10" i="5"/>
  <c r="S22" i="5"/>
  <c r="Q8" i="5" l="1"/>
  <c r="Q10" i="5" l="1"/>
  <c r="Q22" i="5"/>
  <c r="T8" i="5" l="1"/>
  <c r="T22" i="5" l="1"/>
  <c r="T10" i="5"/>
  <c r="U8" i="5" l="1"/>
  <c r="U22" i="5" l="1"/>
  <c r="U10" i="5" l="1"/>
</calcChain>
</file>

<file path=xl/sharedStrings.xml><?xml version="1.0" encoding="utf-8"?>
<sst xmlns="http://schemas.openxmlformats.org/spreadsheetml/2006/main" count="322" uniqueCount="87">
  <si>
    <t>2008 (E)</t>
  </si>
  <si>
    <t xml:space="preserve">I </t>
  </si>
  <si>
    <t xml:space="preserve">II </t>
  </si>
  <si>
    <t>III</t>
  </si>
  <si>
    <t>IV</t>
  </si>
  <si>
    <t>Ano</t>
  </si>
  <si>
    <t>PIB - Total</t>
  </si>
  <si>
    <t>(a/a %)</t>
  </si>
  <si>
    <t>Inflação</t>
  </si>
  <si>
    <t>Taxa de Câmbio</t>
  </si>
  <si>
    <t>Real/Dólar (média)</t>
  </si>
  <si>
    <t>(%a/a)</t>
  </si>
  <si>
    <t>Taxa de Juros</t>
  </si>
  <si>
    <t>Taxa Nominal - SELIC (eop)</t>
  </si>
  <si>
    <t>Taxa Nominal - SELIC (média)</t>
  </si>
  <si>
    <t>TAXA DE CÂMBIO</t>
  </si>
  <si>
    <t>TAXA DE JUROS</t>
  </si>
  <si>
    <t>IPCA</t>
  </si>
  <si>
    <t>IGP-M</t>
  </si>
  <si>
    <t>BRL / USD</t>
  </si>
  <si>
    <t>NOMINAL</t>
  </si>
  <si>
    <t>%MoM</t>
  </si>
  <si>
    <t>%a/a</t>
  </si>
  <si>
    <t xml:space="preserve">Meta SELIC </t>
  </si>
  <si>
    <t>NA</t>
  </si>
  <si>
    <t>Administrados</t>
  </si>
  <si>
    <t>Livres</t>
  </si>
  <si>
    <t>IPA-M</t>
  </si>
  <si>
    <t>IPC-M</t>
  </si>
  <si>
    <t>INCC-M</t>
  </si>
  <si>
    <t>Economia mundial</t>
  </si>
  <si>
    <t xml:space="preserve">  EUA - %</t>
  </si>
  <si>
    <t xml:space="preserve">  Zona do Euro - %</t>
  </si>
  <si>
    <t xml:space="preserve">  China - %</t>
  </si>
  <si>
    <t xml:space="preserve"> Taxas de juros e moedas</t>
  </si>
  <si>
    <t xml:space="preserve"> Fed funds - %</t>
  </si>
  <si>
    <t xml:space="preserve"> USD/EUR - final de período</t>
  </si>
  <si>
    <t>Fonte: FMI, Bloomberg, Itaú</t>
  </si>
  <si>
    <t xml:space="preserve">  Mundo</t>
  </si>
  <si>
    <t>Atividade Econômica</t>
  </si>
  <si>
    <t xml:space="preserve">  Crescimento real do PIB - %</t>
  </si>
  <si>
    <t xml:space="preserve">  PIB nominal - BRL bi</t>
  </si>
  <si>
    <t xml:space="preserve">  PIB nominal - USD bi</t>
  </si>
  <si>
    <t xml:space="preserve">  PIB per capita - USD </t>
  </si>
  <si>
    <t xml:space="preserve">  IPCA - %</t>
  </si>
  <si>
    <t xml:space="preserve">  IGP–M - %</t>
  </si>
  <si>
    <t xml:space="preserve">  Selic - final do ano - %</t>
  </si>
  <si>
    <t>Balanço de Pagamentos</t>
  </si>
  <si>
    <t xml:space="preserve">  BRL / USD - final de período</t>
  </si>
  <si>
    <t xml:space="preserve">  Reservas internacionais - USD bi</t>
  </si>
  <si>
    <t>Finanças Públicas</t>
  </si>
  <si>
    <t xml:space="preserve">  Resultado primário - % do PIB</t>
  </si>
  <si>
    <t xml:space="preserve">  Resultado nominal - % do PIB</t>
  </si>
  <si>
    <t xml:space="preserve">  Dívida pública líquida - % do PIB</t>
  </si>
  <si>
    <t xml:space="preserve">  Brasil</t>
  </si>
  <si>
    <t>Fonte: FMI, Bloomberg, IBGE, BCB, Haver e Itaú</t>
  </si>
  <si>
    <t>BRL / EUR</t>
  </si>
  <si>
    <t>fim do período</t>
  </si>
  <si>
    <t xml:space="preserve">  Taxa nacional de desemprego - média anual (*)</t>
  </si>
  <si>
    <t xml:space="preserve">  Taxa nacional de desemprego - fim do ano (*)</t>
  </si>
  <si>
    <t>(*) Taxa de desemprego medida pela Pnad Contínua</t>
  </si>
  <si>
    <t xml:space="preserve">  População - Milhões</t>
  </si>
  <si>
    <t xml:space="preserve">  Dívida pública bruta - % do PIB</t>
  </si>
  <si>
    <t xml:space="preserve">  Balança comercial - USD bi</t>
  </si>
  <si>
    <t xml:space="preserve">  Conta corrente - % PIB</t>
  </si>
  <si>
    <t xml:space="preserve">  Investimento direto no país - % PIB</t>
  </si>
  <si>
    <t>CDI a/a</t>
  </si>
  <si>
    <t>CDI a/m</t>
  </si>
  <si>
    <t>INPC</t>
  </si>
  <si>
    <t>IPCA - (t/t %)</t>
  </si>
  <si>
    <t>IGP-M - (t/t %)</t>
  </si>
  <si>
    <t xml:space="preserve"> CNY/USD - final de período</t>
  </si>
  <si>
    <t xml:space="preserve"> Treasury 10 anos (EUA) - %, final de período</t>
  </si>
  <si>
    <t>* O DXY é um índice para o valor internacional do dólar americano, que mede seu desempenho em relação a uma cesta de moedas incluindo: euro, iene, libra, dólar canadense, franco suíço e coroa sueca.</t>
  </si>
  <si>
    <t>Crescimento do PIB Mundial - %</t>
  </si>
  <si>
    <t xml:space="preserve"> Índice DXY*</t>
  </si>
  <si>
    <t>2025P</t>
  </si>
  <si>
    <t>2025 (E)</t>
  </si>
  <si>
    <t>2026 (E)</t>
  </si>
  <si>
    <t>2026P</t>
  </si>
  <si>
    <t>Mar</t>
  </si>
  <si>
    <t>Jun</t>
  </si>
  <si>
    <t>Set</t>
  </si>
  <si>
    <t>Dez</t>
  </si>
  <si>
    <t xml:space="preserve">  Crescimento gasto público (% real, a.a., **)</t>
  </si>
  <si>
    <t>(**) Não consideramos o pagamento dos precatórios extraordinários em 2023. Incluindo, o gasto cresceu 12,5% em 2023 e recuou 0,9% em 2024.</t>
  </si>
  <si>
    <t xml:space="preserve"> Núcleo do CPI - %, final de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</si>
</sst>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16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9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0"/>
      <color theme="0"/>
      <name val="Calibri"/>
      <family val="2"/>
    </font>
    <font>
      <sz val="8"/>
      <color theme="0"/>
      <name val="Verdana"/>
      <family val="2"/>
    </font>
    <font>
      <b/>
      <sz val="10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/>
      <right/>
      <top/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</borders>
  <cellStyleXfs count="56">
    <xf numFmtId="0" fontId="0" fillId="0" borderId="0"/>
    <xf numFmtId="0" fontId="6" fillId="0" borderId="1"/>
    <xf numFmtId="0" fontId="7" fillId="0" borderId="0" applyNumberFormat="0" applyFill="0" applyBorder="0" applyAlignment="0" applyProtection="0"/>
    <xf numFmtId="168" fontId="8" fillId="0" borderId="0">
      <alignment vertical="top"/>
    </xf>
    <xf numFmtId="0" fontId="7" fillId="0" borderId="0" applyNumberFormat="0" applyFill="0" applyBorder="0" applyProtection="0">
      <alignment horizontal="right"/>
    </xf>
    <xf numFmtId="168" fontId="9" fillId="0" borderId="0">
      <alignment horizontal="right"/>
    </xf>
    <xf numFmtId="168" fontId="9" fillId="0" borderId="0">
      <alignment horizontal="left"/>
    </xf>
    <xf numFmtId="0" fontId="10" fillId="3" borderId="0" applyNumberFormat="0" applyBorder="0" applyAlignment="0" applyProtection="0"/>
    <xf numFmtId="0" fontId="11" fillId="5" borderId="3" applyNumberFormat="0" applyAlignment="0" applyProtection="0"/>
    <xf numFmtId="0" fontId="12" fillId="0" borderId="4" applyNumberFormat="0" applyFill="0" applyAlignment="0" applyProtection="0"/>
    <xf numFmtId="1" fontId="13" fillId="6" borderId="5">
      <alignment horizontal="right" vertical="center"/>
    </xf>
    <xf numFmtId="0" fontId="13" fillId="7" borderId="5">
      <alignment horizontal="center" vertical="center"/>
    </xf>
    <xf numFmtId="1" fontId="13" fillId="6" borderId="5">
      <alignment horizontal="right" vertical="center"/>
    </xf>
    <xf numFmtId="0" fontId="1" fillId="6" borderId="0"/>
    <xf numFmtId="0" fontId="14" fillId="6" borderId="5"/>
    <xf numFmtId="0" fontId="15" fillId="8" borderId="5">
      <alignment horizontal="left" vertical="center"/>
    </xf>
    <xf numFmtId="0" fontId="15" fillId="8" borderId="5">
      <alignment horizontal="left" vertical="center"/>
    </xf>
    <xf numFmtId="0" fontId="16" fillId="6" borderId="5">
      <alignment horizontal="left" vertical="center"/>
    </xf>
    <xf numFmtId="0" fontId="17" fillId="6" borderId="6"/>
    <xf numFmtId="164" fontId="1" fillId="0" borderId="0" applyFont="0" applyFill="0" applyBorder="0" applyAlignment="0" applyProtection="0"/>
    <xf numFmtId="0" fontId="18" fillId="0" borderId="0">
      <protection locked="0"/>
    </xf>
    <xf numFmtId="169" fontId="19" fillId="0" borderId="0"/>
    <xf numFmtId="170" fontId="19" fillId="0" borderId="0"/>
    <xf numFmtId="0" fontId="20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8" fillId="0" borderId="0">
      <protection locked="0"/>
    </xf>
    <xf numFmtId="0" fontId="21" fillId="2" borderId="0" applyNumberFormat="0" applyBorder="0" applyAlignment="0" applyProtection="0"/>
    <xf numFmtId="174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9" fillId="0" borderId="0"/>
    <xf numFmtId="3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8" fontId="28" fillId="0" borderId="8"/>
    <xf numFmtId="183" fontId="29" fillId="0" borderId="0">
      <protection locked="0"/>
    </xf>
    <xf numFmtId="183" fontId="29" fillId="0" borderId="0">
      <protection locked="0"/>
    </xf>
    <xf numFmtId="164" fontId="1" fillId="0" borderId="0" applyFont="0" applyFill="0" applyBorder="0" applyAlignment="0" applyProtection="0"/>
  </cellStyleXfs>
  <cellXfs count="346">
    <xf numFmtId="0" fontId="0" fillId="0" borderId="0" xfId="0"/>
    <xf numFmtId="0" fontId="3" fillId="0" borderId="0" xfId="35" applyFont="1" applyAlignment="1">
      <alignment vertical="center"/>
    </xf>
    <xf numFmtId="0" fontId="2" fillId="0" borderId="0" xfId="35" applyFont="1" applyAlignment="1">
      <alignment vertical="center"/>
    </xf>
    <xf numFmtId="165" fontId="3" fillId="0" borderId="0" xfId="44" applyNumberFormat="1" applyFont="1" applyFill="1" applyBorder="1" applyAlignment="1">
      <alignment vertical="center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Continuous" vertical="center"/>
    </xf>
    <xf numFmtId="0" fontId="5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6" fillId="6" borderId="0" xfId="0" applyFont="1" applyFill="1" applyAlignment="1">
      <alignment vertical="center" wrapText="1"/>
    </xf>
    <xf numFmtId="0" fontId="37" fillId="6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34" fillId="6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6" fillId="6" borderId="0" xfId="0" applyFont="1" applyFill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4" fillId="7" borderId="0" xfId="0" applyFont="1" applyFill="1" applyAlignment="1">
      <alignment vertical="center"/>
    </xf>
    <xf numFmtId="0" fontId="34" fillId="6" borderId="10" xfId="0" applyFont="1" applyFill="1" applyBorder="1" applyAlignment="1">
      <alignment vertical="center"/>
    </xf>
    <xf numFmtId="0" fontId="1" fillId="0" borderId="11" xfId="35" applyBorder="1" applyAlignment="1">
      <alignment vertical="center"/>
    </xf>
    <xf numFmtId="0" fontId="27" fillId="0" borderId="12" xfId="35" applyFont="1" applyBorder="1" applyAlignment="1">
      <alignment horizontal="left" vertical="center"/>
    </xf>
    <xf numFmtId="0" fontId="1" fillId="0" borderId="9" xfId="35" applyBorder="1" applyAlignment="1">
      <alignment vertical="center"/>
    </xf>
    <xf numFmtId="0" fontId="7" fillId="0" borderId="9" xfId="35" applyFont="1" applyBorder="1" applyAlignment="1">
      <alignment vertical="center"/>
    </xf>
    <xf numFmtId="0" fontId="7" fillId="7" borderId="9" xfId="35" applyFont="1" applyFill="1" applyBorder="1" applyAlignment="1">
      <alignment vertical="center"/>
    </xf>
    <xf numFmtId="0" fontId="7" fillId="7" borderId="13" xfId="35" applyFont="1" applyFill="1" applyBorder="1" applyAlignment="1">
      <alignment vertical="center"/>
    </xf>
    <xf numFmtId="0" fontId="7" fillId="6" borderId="14" xfId="35" applyFont="1" applyFill="1" applyBorder="1" applyAlignment="1">
      <alignment vertical="center"/>
    </xf>
    <xf numFmtId="165" fontId="7" fillId="6" borderId="15" xfId="35" applyNumberFormat="1" applyFont="1" applyFill="1" applyBorder="1" applyAlignment="1">
      <alignment horizontal="left" vertical="center"/>
    </xf>
    <xf numFmtId="2" fontId="7" fillId="7" borderId="0" xfId="35" applyNumberFormat="1" applyFont="1" applyFill="1" applyAlignment="1">
      <alignment horizontal="center" vertical="center"/>
    </xf>
    <xf numFmtId="167" fontId="7" fillId="7" borderId="16" xfId="35" applyNumberFormat="1" applyFont="1" applyFill="1" applyBorder="1" applyAlignment="1">
      <alignment horizontal="center" vertical="center"/>
    </xf>
    <xf numFmtId="0" fontId="32" fillId="6" borderId="17" xfId="35" applyFont="1" applyFill="1" applyBorder="1" applyAlignment="1">
      <alignment vertical="center"/>
    </xf>
    <xf numFmtId="0" fontId="35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vertical="center"/>
    </xf>
    <xf numFmtId="0" fontId="32" fillId="6" borderId="14" xfId="35" applyFont="1" applyFill="1" applyBorder="1" applyAlignment="1">
      <alignment vertical="center"/>
    </xf>
    <xf numFmtId="165" fontId="32" fillId="6" borderId="15" xfId="40" applyNumberFormat="1" applyFont="1" applyFill="1" applyBorder="1" applyAlignment="1">
      <alignment horizontal="left" vertical="center"/>
    </xf>
    <xf numFmtId="2" fontId="7" fillId="7" borderId="0" xfId="40" applyNumberFormat="1" applyFont="1" applyFill="1" applyBorder="1" applyAlignment="1">
      <alignment horizontal="center" vertical="center"/>
    </xf>
    <xf numFmtId="0" fontId="32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horizontal="center" vertical="center"/>
    </xf>
    <xf numFmtId="2" fontId="7" fillId="7" borderId="20" xfId="35" applyNumberFormat="1" applyFont="1" applyFill="1" applyBorder="1" applyAlignment="1">
      <alignment horizontal="center" vertical="center"/>
    </xf>
    <xf numFmtId="166" fontId="7" fillId="6" borderId="15" xfId="35" applyNumberFormat="1" applyFont="1" applyFill="1" applyBorder="1" applyAlignment="1">
      <alignment horizontal="left" vertical="center"/>
    </xf>
    <xf numFmtId="2" fontId="7" fillId="7" borderId="16" xfId="35" applyNumberFormat="1" applyFont="1" applyFill="1" applyBorder="1" applyAlignment="1">
      <alignment horizontal="center" vertical="center"/>
    </xf>
    <xf numFmtId="165" fontId="32" fillId="6" borderId="14" xfId="40" applyNumberFormat="1" applyFont="1" applyFill="1" applyBorder="1" applyAlignment="1">
      <alignment vertical="center"/>
    </xf>
    <xf numFmtId="165" fontId="7" fillId="6" borderId="15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7" fillId="7" borderId="16" xfId="40" applyNumberFormat="1" applyFont="1" applyFill="1" applyBorder="1" applyAlignment="1">
      <alignment horizontal="center" vertical="center"/>
    </xf>
    <xf numFmtId="0" fontId="7" fillId="6" borderId="18" xfId="35" applyFont="1" applyFill="1" applyBorder="1" applyAlignment="1">
      <alignment horizontal="left" vertical="center"/>
    </xf>
    <xf numFmtId="0" fontId="1" fillId="6" borderId="21" xfId="35" applyFill="1" applyBorder="1" applyAlignment="1">
      <alignment vertical="center"/>
    </xf>
    <xf numFmtId="0" fontId="1" fillId="6" borderId="22" xfId="35" applyFill="1" applyBorder="1" applyAlignment="1">
      <alignment horizontal="left" vertical="center"/>
    </xf>
    <xf numFmtId="165" fontId="7" fillId="7" borderId="23" xfId="35" applyNumberFormat="1" applyFont="1" applyFill="1" applyBorder="1" applyAlignment="1">
      <alignment vertical="center"/>
    </xf>
    <xf numFmtId="165" fontId="7" fillId="7" borderId="24" xfId="35" applyNumberFormat="1" applyFont="1" applyFill="1" applyBorder="1" applyAlignment="1">
      <alignment vertical="center"/>
    </xf>
    <xf numFmtId="10" fontId="0" fillId="6" borderId="25" xfId="0" applyNumberFormat="1" applyFill="1" applyBorder="1" applyAlignment="1">
      <alignment horizontal="center" vertical="center"/>
    </xf>
    <xf numFmtId="2" fontId="0" fillId="6" borderId="25" xfId="0" applyNumberFormat="1" applyFill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6" borderId="16" xfId="0" applyNumberFormat="1" applyFill="1" applyBorder="1" applyAlignment="1">
      <alignment horizontal="center"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3" xfId="0" applyNumberFormat="1" applyFill="1" applyBorder="1" applyAlignment="1">
      <alignment horizontal="center" vertical="center"/>
    </xf>
    <xf numFmtId="186" fontId="7" fillId="6" borderId="26" xfId="0" applyNumberFormat="1" applyFon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5" fontId="0" fillId="6" borderId="16" xfId="40" applyNumberFormat="1" applyFont="1" applyFill="1" applyBorder="1" applyAlignment="1" applyProtection="1">
      <alignment horizontal="center" vertical="center"/>
    </xf>
    <xf numFmtId="186" fontId="7" fillId="6" borderId="27" xfId="0" applyNumberFormat="1" applyFont="1" applyFill="1" applyBorder="1" applyAlignment="1">
      <alignment horizontal="center" vertical="center"/>
    </xf>
    <xf numFmtId="10" fontId="0" fillId="6" borderId="28" xfId="0" applyNumberFormat="1" applyFill="1" applyBorder="1" applyAlignment="1">
      <alignment horizontal="center" vertical="center"/>
    </xf>
    <xf numFmtId="165" fontId="0" fillId="6" borderId="25" xfId="0" applyNumberFormat="1" applyFill="1" applyBorder="1" applyAlignment="1">
      <alignment horizontal="center" vertical="center"/>
    </xf>
    <xf numFmtId="165" fontId="0" fillId="6" borderId="25" xfId="40" applyNumberFormat="1" applyFont="1" applyFill="1" applyBorder="1" applyAlignment="1" applyProtection="1">
      <alignment horizontal="center" vertical="center"/>
    </xf>
    <xf numFmtId="10" fontId="0" fillId="6" borderId="29" xfId="0" applyNumberFormat="1" applyFill="1" applyBorder="1" applyAlignment="1">
      <alignment horizontal="center" vertical="center"/>
    </xf>
    <xf numFmtId="186" fontId="32" fillId="6" borderId="26" xfId="0" applyNumberFormat="1" applyFont="1" applyFill="1" applyBorder="1" applyAlignment="1">
      <alignment horizontal="center" vertical="center"/>
    </xf>
    <xf numFmtId="186" fontId="7" fillId="6" borderId="30" xfId="0" applyNumberFormat="1" applyFont="1" applyFill="1" applyBorder="1" applyAlignment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0" fontId="0" fillId="7" borderId="14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0" fillId="6" borderId="25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32" fillId="7" borderId="10" xfId="0" applyFont="1" applyFill="1" applyBorder="1" applyAlignment="1">
      <alignment vertical="center" wrapText="1"/>
    </xf>
    <xf numFmtId="0" fontId="39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7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7" fillId="7" borderId="10" xfId="0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0" fontId="0" fillId="6" borderId="31" xfId="0" applyFill="1" applyBorder="1" applyAlignment="1">
      <alignment vertical="center"/>
    </xf>
    <xf numFmtId="0" fontId="33" fillId="6" borderId="32" xfId="0" applyFont="1" applyFill="1" applyBorder="1" applyAlignment="1">
      <alignment vertical="top" wrapText="1"/>
    </xf>
    <xf numFmtId="3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165" fontId="0" fillId="6" borderId="31" xfId="39" applyNumberFormat="1" applyFont="1" applyFill="1" applyBorder="1" applyAlignment="1">
      <alignment vertical="center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3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6" borderId="29" xfId="40" applyNumberFormat="1" applyFont="1" applyFill="1" applyBorder="1" applyAlignment="1" applyProtection="1">
      <alignment horizontal="center" vertical="center"/>
    </xf>
    <xf numFmtId="165" fontId="0" fillId="6" borderId="16" xfId="0" applyNumberFormat="1" applyFill="1" applyBorder="1" applyAlignment="1">
      <alignment horizontal="center"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10" fontId="0" fillId="12" borderId="14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65" fontId="0" fillId="12" borderId="16" xfId="0" applyNumberFormat="1" applyFill="1" applyBorder="1" applyAlignment="1">
      <alignment horizontal="center" vertical="center"/>
    </xf>
    <xf numFmtId="186" fontId="32" fillId="12" borderId="26" xfId="0" applyNumberFormat="1" applyFon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1" fillId="13" borderId="0" xfId="40" applyNumberFormat="1" applyFont="1" applyFill="1" applyBorder="1" applyAlignment="1" applyProtection="1">
      <alignment horizontal="center" vertical="center"/>
    </xf>
    <xf numFmtId="165" fontId="1" fillId="13" borderId="0" xfId="40" applyNumberFormat="1" applyFont="1" applyFill="1" applyBorder="1" applyAlignment="1" applyProtection="1">
      <alignment horizontal="center" vertical="center"/>
    </xf>
    <xf numFmtId="2" fontId="0" fillId="13" borderId="0" xfId="0" applyNumberFormat="1" applyFill="1" applyAlignment="1">
      <alignment horizontal="center" vertical="center"/>
    </xf>
    <xf numFmtId="10" fontId="0" fillId="13" borderId="14" xfId="0" applyNumberFormat="1" applyFill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165" fontId="0" fillId="6" borderId="48" xfId="0" applyNumberFormat="1" applyFill="1" applyBorder="1" applyAlignment="1">
      <alignment horizontal="center" vertical="center"/>
    </xf>
    <xf numFmtId="186" fontId="32" fillId="13" borderId="26" xfId="0" applyNumberFormat="1" applyFont="1" applyFill="1" applyBorder="1" applyAlignment="1">
      <alignment horizontal="center" vertical="center"/>
    </xf>
    <xf numFmtId="186" fontId="32" fillId="0" borderId="26" xfId="0" applyNumberFormat="1" applyFon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167" fontId="7" fillId="7" borderId="0" xfId="35" applyNumberFormat="1" applyFont="1" applyFill="1" applyAlignment="1">
      <alignment horizontal="center" vertical="center"/>
    </xf>
    <xf numFmtId="0" fontId="7" fillId="12" borderId="9" xfId="35" applyFont="1" applyFill="1" applyBorder="1" applyAlignment="1">
      <alignment vertical="center"/>
    </xf>
    <xf numFmtId="167" fontId="7" fillId="12" borderId="0" xfId="35" applyNumberFormat="1" applyFont="1" applyFill="1" applyAlignment="1">
      <alignment horizontal="center" vertical="center"/>
    </xf>
    <xf numFmtId="2" fontId="7" fillId="12" borderId="19" xfId="35" applyNumberFormat="1" applyFont="1" applyFill="1" applyBorder="1" applyAlignment="1">
      <alignment vertical="center"/>
    </xf>
    <xf numFmtId="2" fontId="7" fillId="12" borderId="0" xfId="35" applyNumberFormat="1" applyFont="1" applyFill="1" applyAlignment="1">
      <alignment horizontal="center" vertical="center"/>
    </xf>
    <xf numFmtId="2" fontId="7" fillId="12" borderId="0" xfId="40" applyNumberFormat="1" applyFont="1" applyFill="1" applyBorder="1" applyAlignment="1">
      <alignment horizontal="center" vertical="center"/>
    </xf>
    <xf numFmtId="2" fontId="7" fillId="12" borderId="19" xfId="35" applyNumberFormat="1" applyFont="1" applyFill="1" applyBorder="1" applyAlignment="1">
      <alignment horizontal="center" vertical="center"/>
    </xf>
    <xf numFmtId="165" fontId="7" fillId="12" borderId="23" xfId="35" applyNumberFormat="1" applyFont="1" applyFill="1" applyBorder="1" applyAlignment="1">
      <alignment vertical="center"/>
    </xf>
    <xf numFmtId="10" fontId="0" fillId="13" borderId="0" xfId="0" applyNumberFormat="1" applyFill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7" fontId="1" fillId="0" borderId="0" xfId="35" applyNumberFormat="1" applyAlignment="1">
      <alignment horizontal="center"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1" fillId="0" borderId="23" xfId="35" applyNumberFormat="1" applyBorder="1" applyAlignment="1">
      <alignment vertical="center"/>
    </xf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5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9" xfId="35" applyNumberFormat="1" applyBorder="1" applyAlignment="1">
      <alignment horizontal="center" vertical="center"/>
    </xf>
    <xf numFmtId="2" fontId="1" fillId="0" borderId="19" xfId="35" applyNumberFormat="1" applyBorder="1" applyAlignment="1">
      <alignment vertical="center"/>
    </xf>
    <xf numFmtId="2" fontId="7" fillId="0" borderId="19" xfId="35" applyNumberFormat="1" applyFont="1" applyBorder="1" applyAlignment="1">
      <alignment vertical="center"/>
    </xf>
    <xf numFmtId="186" fontId="7" fillId="0" borderId="30" xfId="0" applyNumberFormat="1" applyFont="1" applyBorder="1" applyAlignment="1">
      <alignment horizontal="center" vertical="center"/>
    </xf>
    <xf numFmtId="167" fontId="1" fillId="13" borderId="0" xfId="55" applyNumberFormat="1" applyFont="1" applyFill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13" borderId="0" xfId="0" applyFill="1"/>
    <xf numFmtId="165" fontId="0" fillId="13" borderId="16" xfId="0" applyNumberFormat="1" applyFill="1" applyBorder="1" applyAlignment="1">
      <alignment horizontal="center" vertical="center"/>
    </xf>
    <xf numFmtId="165" fontId="1" fillId="13" borderId="0" xfId="44" applyNumberFormat="1" applyFont="1" applyFill="1" applyBorder="1" applyAlignment="1" applyProtection="1">
      <alignment horizontal="center" vertical="center"/>
    </xf>
    <xf numFmtId="2" fontId="1" fillId="0" borderId="16" xfId="40" applyNumberFormat="1" applyFont="1" applyFill="1" applyBorder="1" applyAlignment="1">
      <alignment horizontal="center" vertical="center"/>
    </xf>
    <xf numFmtId="2" fontId="1" fillId="0" borderId="20" xfId="35" applyNumberFormat="1" applyBorder="1" applyAlignment="1">
      <alignment horizontal="center" vertical="center"/>
    </xf>
    <xf numFmtId="165" fontId="1" fillId="0" borderId="24" xfId="35" applyNumberFormat="1" applyBorder="1" applyAlignment="1">
      <alignment vertical="center"/>
    </xf>
    <xf numFmtId="2" fontId="7" fillId="7" borderId="20" xfId="35" applyNumberFormat="1" applyFont="1" applyFill="1" applyBorder="1" applyAlignment="1">
      <alignment vertical="center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5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2" fontId="0" fillId="6" borderId="49" xfId="0" applyNumberFormat="1" applyFill="1" applyBorder="1" applyAlignment="1">
      <alignment horizontal="center" vertical="center"/>
    </xf>
    <xf numFmtId="167" fontId="1" fillId="0" borderId="16" xfId="35" applyNumberFormat="1" applyBorder="1" applyAlignment="1">
      <alignment horizontal="center" vertical="center"/>
    </xf>
    <xf numFmtId="17" fontId="7" fillId="0" borderId="50" xfId="0" applyNumberFormat="1" applyFont="1" applyBorder="1" applyAlignment="1">
      <alignment horizontal="center" vertical="center"/>
    </xf>
    <xf numFmtId="10" fontId="0" fillId="6" borderId="51" xfId="0" applyNumberFormat="1" applyFill="1" applyBorder="1" applyAlignment="1">
      <alignment horizontal="center" vertical="center"/>
    </xf>
    <xf numFmtId="186" fontId="7" fillId="6" borderId="52" xfId="0" applyNumberFormat="1" applyFont="1" applyFill="1" applyBorder="1" applyAlignment="1">
      <alignment horizontal="center" vertical="center"/>
    </xf>
    <xf numFmtId="186" fontId="7" fillId="6" borderId="53" xfId="0" applyNumberFormat="1" applyFont="1" applyFill="1" applyBorder="1" applyAlignment="1">
      <alignment horizontal="center" vertical="center"/>
    </xf>
    <xf numFmtId="186" fontId="7" fillId="6" borderId="54" xfId="0" applyNumberFormat="1" applyFont="1" applyFill="1" applyBorder="1" applyAlignment="1">
      <alignment horizontal="center" vertical="center"/>
    </xf>
    <xf numFmtId="186" fontId="32" fillId="6" borderId="53" xfId="0" applyNumberFormat="1" applyFont="1" applyFill="1" applyBorder="1" applyAlignment="1">
      <alignment horizontal="center" vertical="center"/>
    </xf>
    <xf numFmtId="186" fontId="7" fillId="6" borderId="55" xfId="0" applyNumberFormat="1" applyFont="1" applyFill="1" applyBorder="1" applyAlignment="1">
      <alignment horizontal="center" vertical="center"/>
    </xf>
    <xf numFmtId="186" fontId="32" fillId="13" borderId="53" xfId="0" applyNumberFormat="1" applyFont="1" applyFill="1" applyBorder="1" applyAlignment="1">
      <alignment horizontal="center" vertical="center"/>
    </xf>
    <xf numFmtId="186" fontId="7" fillId="13" borderId="53" xfId="0" applyNumberFormat="1" applyFont="1" applyFill="1" applyBorder="1" applyAlignment="1">
      <alignment horizontal="center" vertical="center"/>
    </xf>
    <xf numFmtId="186" fontId="32" fillId="0" borderId="53" xfId="0" applyNumberFormat="1" applyFont="1" applyBorder="1" applyAlignment="1">
      <alignment horizontal="center" vertical="center"/>
    </xf>
    <xf numFmtId="186" fontId="7" fillId="0" borderId="53" xfId="0" applyNumberFormat="1" applyFont="1" applyBorder="1" applyAlignment="1">
      <alignment horizontal="center" vertical="center"/>
    </xf>
    <xf numFmtId="186" fontId="7" fillId="0" borderId="56" xfId="0" applyNumberFormat="1" applyFont="1" applyBorder="1" applyAlignment="1">
      <alignment horizontal="center" vertical="center"/>
    </xf>
    <xf numFmtId="186" fontId="7" fillId="7" borderId="53" xfId="0" applyNumberFormat="1" applyFont="1" applyFill="1" applyBorder="1" applyAlignment="1">
      <alignment horizontal="center" vertical="center"/>
    </xf>
    <xf numFmtId="10" fontId="0" fillId="0" borderId="0" xfId="44" applyNumberFormat="1" applyFont="1" applyFill="1"/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4" xfId="40" applyNumberFormat="1" applyFont="1" applyFill="1" applyBorder="1" applyAlignment="1" applyProtection="1">
      <alignment horizontal="center" vertical="center"/>
    </xf>
    <xf numFmtId="10" fontId="0" fillId="6" borderId="33" xfId="0" applyNumberFormat="1" applyFill="1" applyBorder="1" applyAlignment="1">
      <alignment horizontal="center" vertical="center"/>
    </xf>
    <xf numFmtId="10" fontId="0" fillId="0" borderId="33" xfId="0" applyNumberFormat="1" applyBorder="1" applyAlignment="1">
      <alignment horizontal="center" vertical="center"/>
    </xf>
    <xf numFmtId="10" fontId="0" fillId="0" borderId="35" xfId="0" applyNumberFormat="1" applyBorder="1" applyAlignment="1">
      <alignment horizontal="center" vertical="center"/>
    </xf>
    <xf numFmtId="10" fontId="0" fillId="13" borderId="33" xfId="0" applyNumberFormat="1" applyFill="1" applyBorder="1" applyAlignment="1">
      <alignment horizontal="center" vertical="center"/>
    </xf>
    <xf numFmtId="10" fontId="0" fillId="12" borderId="33" xfId="0" applyNumberFormat="1" applyFill="1" applyBorder="1" applyAlignment="1">
      <alignment horizontal="center" vertical="center"/>
    </xf>
    <xf numFmtId="167" fontId="7" fillId="14" borderId="0" xfId="55" applyNumberFormat="1" applyFont="1" applyFill="1" applyBorder="1" applyAlignment="1">
      <alignment horizontal="center" vertical="center" wrapText="1"/>
    </xf>
    <xf numFmtId="2" fontId="7" fillId="14" borderId="0" xfId="55" applyNumberFormat="1" applyFont="1" applyFill="1" applyBorder="1" applyAlignment="1">
      <alignment horizontal="center" vertical="center" wrapText="1"/>
    </xf>
    <xf numFmtId="167" fontId="7" fillId="14" borderId="31" xfId="55" applyNumberFormat="1" applyFont="1" applyFill="1" applyBorder="1" applyAlignment="1">
      <alignment horizontal="center" vertical="center" wrapText="1"/>
    </xf>
    <xf numFmtId="2" fontId="1" fillId="0" borderId="20" xfId="35" applyNumberFormat="1" applyBorder="1" applyAlignment="1">
      <alignment vertical="center"/>
    </xf>
    <xf numFmtId="2" fontId="1" fillId="0" borderId="16" xfId="35" applyNumberFormat="1" applyBorder="1" applyAlignment="1">
      <alignment horizontal="center" vertical="center"/>
    </xf>
    <xf numFmtId="0" fontId="38" fillId="7" borderId="0" xfId="0" applyFont="1" applyFill="1" applyAlignment="1">
      <alignment vertical="center" wrapText="1"/>
    </xf>
    <xf numFmtId="165" fontId="0" fillId="15" borderId="0" xfId="0" applyNumberFormat="1" applyFill="1" applyAlignment="1">
      <alignment horizontal="center" vertical="center"/>
    </xf>
    <xf numFmtId="0" fontId="1" fillId="0" borderId="13" xfId="35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67" fontId="1" fillId="0" borderId="16" xfId="40" applyNumberFormat="1" applyFont="1" applyFill="1" applyBorder="1" applyAlignment="1">
      <alignment horizontal="center" vertical="center"/>
    </xf>
    <xf numFmtId="167" fontId="7" fillId="7" borderId="16" xfId="40" applyNumberFormat="1" applyFont="1" applyFill="1" applyBorder="1" applyAlignment="1">
      <alignment horizontal="center" vertical="center"/>
    </xf>
    <xf numFmtId="3" fontId="1" fillId="13" borderId="0" xfId="55" applyNumberFormat="1" applyFont="1" applyFill="1" applyBorder="1" applyAlignment="1">
      <alignment horizontal="center" vertical="center" wrapText="1"/>
    </xf>
    <xf numFmtId="3" fontId="7" fillId="14" borderId="0" xfId="55" applyNumberFormat="1" applyFont="1" applyFill="1" applyBorder="1" applyAlignment="1">
      <alignment horizontal="center" vertical="center" wrapText="1"/>
    </xf>
    <xf numFmtId="185" fontId="40" fillId="0" borderId="0" xfId="55" applyNumberFormat="1" applyFont="1" applyFill="1" applyBorder="1" applyAlignment="1">
      <alignment horizontal="center" vertical="center" wrapText="1"/>
    </xf>
    <xf numFmtId="185" fontId="41" fillId="12" borderId="0" xfId="55" applyNumberFormat="1" applyFont="1" applyFill="1" applyBorder="1" applyAlignment="1">
      <alignment horizontal="center" vertical="center" wrapText="1"/>
    </xf>
    <xf numFmtId="185" fontId="7" fillId="14" borderId="0" xfId="55" applyNumberFormat="1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/>
    </xf>
    <xf numFmtId="184" fontId="7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7" fillId="14" borderId="0" xfId="44" applyNumberFormat="1" applyFont="1" applyFill="1" applyBorder="1" applyAlignment="1">
      <alignment horizontal="center" vertical="center" wrapText="1"/>
    </xf>
    <xf numFmtId="167" fontId="7" fillId="14" borderId="31" xfId="0" applyNumberFormat="1" applyFont="1" applyFill="1" applyBorder="1" applyAlignment="1">
      <alignment horizontal="center" vertical="center" wrapText="1"/>
    </xf>
    <xf numFmtId="167" fontId="7" fillId="7" borderId="0" xfId="40" applyNumberFormat="1" applyFont="1" applyFill="1" applyBorder="1" applyAlignment="1">
      <alignment horizontal="center" vertical="center"/>
    </xf>
    <xf numFmtId="167" fontId="7" fillId="12" borderId="0" xfId="40" applyNumberFormat="1" applyFont="1" applyFill="1" applyBorder="1" applyAlignment="1">
      <alignment horizontal="center" vertical="center"/>
    </xf>
    <xf numFmtId="10" fontId="0" fillId="6" borderId="16" xfId="44" applyNumberFormat="1" applyFont="1" applyFill="1" applyBorder="1" applyAlignment="1" applyProtection="1">
      <alignment horizontal="center" vertical="center"/>
    </xf>
    <xf numFmtId="10" fontId="0" fillId="6" borderId="29" xfId="44" applyNumberFormat="1" applyFont="1" applyFill="1" applyBorder="1" applyAlignment="1" applyProtection="1">
      <alignment horizontal="center" vertical="center"/>
    </xf>
    <xf numFmtId="10" fontId="1" fillId="6" borderId="16" xfId="44" applyNumberFormat="1" applyFont="1" applyFill="1" applyBorder="1" applyAlignment="1" applyProtection="1">
      <alignment horizontal="center" vertical="center"/>
    </xf>
    <xf numFmtId="10" fontId="1" fillId="13" borderId="16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10" fontId="1" fillId="0" borderId="16" xfId="44" applyNumberFormat="1" applyFont="1" applyFill="1" applyBorder="1" applyAlignment="1" applyProtection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6" xfId="44" applyNumberFormat="1" applyFont="1" applyFill="1" applyBorder="1" applyAlignment="1" applyProtection="1">
      <alignment horizontal="center" vertical="center"/>
    </xf>
    <xf numFmtId="186" fontId="7" fillId="12" borderId="57" xfId="0" applyNumberFormat="1" applyFont="1" applyFill="1" applyBorder="1" applyAlignment="1">
      <alignment horizontal="center" vertical="center"/>
    </xf>
    <xf numFmtId="10" fontId="0" fillId="12" borderId="58" xfId="0" applyNumberFormat="1" applyFill="1" applyBorder="1" applyAlignment="1">
      <alignment horizontal="center" vertical="center"/>
    </xf>
    <xf numFmtId="165" fontId="0" fillId="12" borderId="59" xfId="0" applyNumberFormat="1" applyFill="1" applyBorder="1" applyAlignment="1">
      <alignment horizontal="center" vertical="center"/>
    </xf>
    <xf numFmtId="10" fontId="1" fillId="12" borderId="59" xfId="40" applyNumberFormat="1" applyFont="1" applyFill="1" applyBorder="1" applyAlignment="1" applyProtection="1">
      <alignment horizontal="center" vertical="center"/>
    </xf>
    <xf numFmtId="165" fontId="1" fillId="12" borderId="59" xfId="40" applyNumberFormat="1" applyFont="1" applyFill="1" applyBorder="1" applyAlignment="1" applyProtection="1">
      <alignment horizontal="center" vertical="center"/>
    </xf>
    <xf numFmtId="2" fontId="0" fillId="12" borderId="59" xfId="0" applyNumberFormat="1" applyFill="1" applyBorder="1" applyAlignment="1">
      <alignment horizontal="center" vertical="center"/>
    </xf>
    <xf numFmtId="165" fontId="1" fillId="12" borderId="59" xfId="44" applyNumberFormat="1" applyFont="1" applyFill="1" applyBorder="1" applyAlignment="1" applyProtection="1">
      <alignment horizontal="center" vertical="center"/>
    </xf>
    <xf numFmtId="10" fontId="1" fillId="12" borderId="59" xfId="44" applyNumberFormat="1" applyFont="1" applyFill="1" applyBorder="1" applyAlignment="1" applyProtection="1">
      <alignment horizontal="center" vertical="center"/>
    </xf>
    <xf numFmtId="10" fontId="1" fillId="12" borderId="60" xfId="44" applyNumberFormat="1" applyFont="1" applyFill="1" applyBorder="1" applyAlignment="1" applyProtection="1">
      <alignment horizontal="center" vertical="center"/>
    </xf>
    <xf numFmtId="186" fontId="7" fillId="0" borderId="57" xfId="0" applyNumberFormat="1" applyFon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9" xfId="0" applyNumberFormat="1" applyBorder="1" applyAlignment="1">
      <alignment horizontal="center" vertical="center"/>
    </xf>
    <xf numFmtId="10" fontId="1" fillId="0" borderId="59" xfId="40" applyNumberFormat="1" applyFont="1" applyFill="1" applyBorder="1" applyAlignment="1" applyProtection="1">
      <alignment horizontal="center" vertical="center"/>
    </xf>
    <xf numFmtId="165" fontId="1" fillId="0" borderId="59" xfId="40" applyNumberFormat="1" applyFont="1" applyFill="1" applyBorder="1" applyAlignment="1" applyProtection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165" fontId="1" fillId="0" borderId="59" xfId="44" applyNumberFormat="1" applyFont="1" applyFill="1" applyBorder="1" applyAlignment="1" applyProtection="1">
      <alignment horizontal="center" vertical="center"/>
    </xf>
    <xf numFmtId="10" fontId="1" fillId="0" borderId="59" xfId="44" applyNumberFormat="1" applyFont="1" applyFill="1" applyBorder="1" applyAlignment="1" applyProtection="1">
      <alignment horizontal="center" vertical="center"/>
    </xf>
    <xf numFmtId="10" fontId="1" fillId="0" borderId="60" xfId="44" applyNumberFormat="1" applyFont="1" applyFill="1" applyBorder="1" applyAlignment="1" applyProtection="1">
      <alignment horizontal="center" vertical="center"/>
    </xf>
    <xf numFmtId="186" fontId="7" fillId="15" borderId="57" xfId="0" applyNumberFormat="1" applyFon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9" xfId="0" applyNumberFormat="1" applyFill="1" applyBorder="1" applyAlignment="1">
      <alignment horizontal="center" vertical="center"/>
    </xf>
    <xf numFmtId="10" fontId="0" fillId="15" borderId="59" xfId="0" applyNumberFormat="1" applyFill="1" applyBorder="1" applyAlignment="1">
      <alignment horizontal="center" vertical="center"/>
    </xf>
    <xf numFmtId="10" fontId="0" fillId="15" borderId="61" xfId="0" applyNumberFormat="1" applyFill="1" applyBorder="1" applyAlignment="1">
      <alignment horizontal="center" vertical="center"/>
    </xf>
    <xf numFmtId="165" fontId="0" fillId="15" borderId="60" xfId="0" applyNumberFormat="1" applyFill="1" applyBorder="1" applyAlignment="1">
      <alignment horizontal="center" vertical="center"/>
    </xf>
    <xf numFmtId="10" fontId="0" fillId="0" borderId="59" xfId="0" applyNumberFormat="1" applyBorder="1" applyAlignment="1">
      <alignment horizontal="center" vertical="center"/>
    </xf>
    <xf numFmtId="10" fontId="0" fillId="0" borderId="61" xfId="0" applyNumberFormat="1" applyBorder="1" applyAlignment="1">
      <alignment horizontal="center" vertical="center"/>
    </xf>
    <xf numFmtId="165" fontId="0" fillId="0" borderId="60" xfId="0" applyNumberFormat="1" applyBorder="1" applyAlignment="1">
      <alignment horizontal="center" vertical="center"/>
    </xf>
    <xf numFmtId="167" fontId="0" fillId="13" borderId="0" xfId="0" applyNumberFormat="1" applyFill="1" applyAlignment="1">
      <alignment horizontal="center" vertical="center" wrapText="1"/>
    </xf>
    <xf numFmtId="167" fontId="7" fillId="14" borderId="0" xfId="0" applyNumberFormat="1" applyFont="1" applyFill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 wrapText="1"/>
    </xf>
    <xf numFmtId="1" fontId="7" fillId="14" borderId="0" xfId="0" applyNumberFormat="1" applyFont="1" applyFill="1" applyAlignment="1">
      <alignment horizontal="center" vertical="center" wrapText="1"/>
    </xf>
    <xf numFmtId="184" fontId="42" fillId="7" borderId="10" xfId="0" applyNumberFormat="1" applyFont="1" applyFill="1" applyBorder="1" applyAlignment="1">
      <alignment horizontal="center" vertical="center" wrapText="1"/>
    </xf>
    <xf numFmtId="0" fontId="7" fillId="13" borderId="9" xfId="35" applyFont="1" applyFill="1" applyBorder="1" applyAlignment="1">
      <alignment vertical="center"/>
    </xf>
    <xf numFmtId="0" fontId="7" fillId="13" borderId="13" xfId="35" applyFont="1" applyFill="1" applyBorder="1" applyAlignment="1">
      <alignment vertical="center"/>
    </xf>
    <xf numFmtId="167" fontId="1" fillId="13" borderId="0" xfId="35" applyNumberFormat="1" applyFill="1" applyAlignment="1">
      <alignment horizontal="center" vertical="center"/>
    </xf>
    <xf numFmtId="167" fontId="0" fillId="0" borderId="31" xfId="55" applyNumberFormat="1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vertical="center"/>
    </xf>
    <xf numFmtId="0" fontId="11" fillId="16" borderId="14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Continuous" vertical="center"/>
    </xf>
    <xf numFmtId="0" fontId="11" fillId="16" borderId="21" xfId="0" applyFont="1" applyFill="1" applyBorder="1" applyAlignment="1">
      <alignment horizontal="center" vertical="center"/>
    </xf>
    <xf numFmtId="0" fontId="11" fillId="16" borderId="23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37" xfId="0" applyFont="1" applyFill="1" applyBorder="1" applyAlignment="1">
      <alignment vertical="center"/>
    </xf>
    <xf numFmtId="0" fontId="11" fillId="16" borderId="26" xfId="0" applyFont="1" applyFill="1" applyBorder="1" applyAlignment="1">
      <alignment horizontal="center" vertical="center"/>
    </xf>
    <xf numFmtId="0" fontId="11" fillId="16" borderId="38" xfId="0" applyFont="1" applyFill="1" applyBorder="1" applyAlignment="1">
      <alignment horizontal="center" vertical="center"/>
    </xf>
    <xf numFmtId="0" fontId="11" fillId="16" borderId="62" xfId="0" applyFont="1" applyFill="1" applyBorder="1" applyAlignment="1">
      <alignment horizontal="center" vertical="center"/>
    </xf>
    <xf numFmtId="0" fontId="11" fillId="16" borderId="24" xfId="0" applyFont="1" applyFill="1" applyBorder="1" applyAlignment="1">
      <alignment horizontal="center" vertical="center"/>
    </xf>
    <xf numFmtId="17" fontId="7" fillId="16" borderId="50" xfId="0" applyNumberFormat="1" applyFont="1" applyFill="1" applyBorder="1" applyAlignment="1">
      <alignment horizontal="center" vertical="center"/>
    </xf>
    <xf numFmtId="10" fontId="0" fillId="16" borderId="0" xfId="0" applyNumberFormat="1" applyFill="1" applyAlignment="1">
      <alignment horizontal="center" vertical="center"/>
    </xf>
    <xf numFmtId="165" fontId="0" fillId="16" borderId="47" xfId="0" applyNumberFormat="1" applyFill="1" applyBorder="1" applyAlignment="1">
      <alignment horizontal="center" vertical="center"/>
    </xf>
    <xf numFmtId="165" fontId="0" fillId="16" borderId="0" xfId="0" applyNumberFormat="1" applyFill="1" applyAlignment="1">
      <alignment horizontal="center" vertical="center"/>
    </xf>
    <xf numFmtId="165" fontId="1" fillId="16" borderId="0" xfId="40" applyNumberFormat="1" applyFont="1" applyFill="1" applyBorder="1" applyAlignment="1" applyProtection="1">
      <alignment horizontal="center" vertical="center"/>
    </xf>
    <xf numFmtId="2" fontId="0" fillId="16" borderId="0" xfId="0" applyNumberFormat="1" applyFill="1" applyAlignment="1">
      <alignment horizontal="center" vertical="center"/>
    </xf>
    <xf numFmtId="10" fontId="0" fillId="16" borderId="16" xfId="0" applyNumberFormat="1" applyFill="1" applyBorder="1" applyAlignment="1">
      <alignment horizontal="center" vertical="center"/>
    </xf>
    <xf numFmtId="10" fontId="0" fillId="16" borderId="51" xfId="0" applyNumberFormat="1" applyFill="1" applyBorder="1" applyAlignment="1">
      <alignment horizontal="center" vertical="center"/>
    </xf>
    <xf numFmtId="0" fontId="11" fillId="16" borderId="11" xfId="35" applyFont="1" applyFill="1" applyBorder="1" applyAlignment="1">
      <alignment vertical="center"/>
    </xf>
    <xf numFmtId="0" fontId="11" fillId="16" borderId="9" xfId="35" applyFont="1" applyFill="1" applyBorder="1" applyAlignment="1">
      <alignment vertical="center"/>
    </xf>
    <xf numFmtId="0" fontId="11" fillId="16" borderId="21" xfId="35" applyFont="1" applyFill="1" applyBorder="1" applyAlignment="1">
      <alignment vertical="center"/>
    </xf>
    <xf numFmtId="0" fontId="11" fillId="16" borderId="23" xfId="35" applyFont="1" applyFill="1" applyBorder="1" applyAlignment="1">
      <alignment vertical="center"/>
    </xf>
    <xf numFmtId="0" fontId="1" fillId="13" borderId="9" xfId="35" applyFill="1" applyBorder="1" applyAlignment="1">
      <alignment vertical="center"/>
    </xf>
    <xf numFmtId="0" fontId="1" fillId="13" borderId="13" xfId="35" applyFill="1" applyBorder="1" applyAlignment="1">
      <alignment vertical="center"/>
    </xf>
    <xf numFmtId="2" fontId="7" fillId="13" borderId="19" xfId="35" applyNumberFormat="1" applyFont="1" applyFill="1" applyBorder="1" applyAlignment="1">
      <alignment horizontal="center" vertical="center"/>
    </xf>
    <xf numFmtId="167" fontId="1" fillId="13" borderId="0" xfId="44" applyNumberFormat="1" applyFont="1" applyFill="1" applyBorder="1" applyAlignment="1">
      <alignment horizontal="center" vertical="center" wrapText="1"/>
    </xf>
    <xf numFmtId="167" fontId="0" fillId="13" borderId="31" xfId="0" applyNumberFormat="1" applyFill="1" applyBorder="1" applyAlignment="1">
      <alignment horizontal="center" vertical="center" wrapText="1"/>
    </xf>
    <xf numFmtId="185" fontId="1" fillId="13" borderId="0" xfId="55" applyNumberFormat="1" applyFont="1" applyFill="1" applyBorder="1" applyAlignment="1">
      <alignment horizontal="center" vertical="center" wrapText="1"/>
    </xf>
    <xf numFmtId="167" fontId="1" fillId="0" borderId="39" xfId="35" applyNumberFormat="1" applyBorder="1" applyAlignment="1">
      <alignment horizontal="center" vertical="center"/>
    </xf>
    <xf numFmtId="2" fontId="7" fillId="13" borderId="20" xfId="35" applyNumberFormat="1" applyFont="1" applyFill="1" applyBorder="1" applyAlignment="1">
      <alignment horizontal="center" vertical="center"/>
    </xf>
    <xf numFmtId="0" fontId="43" fillId="16" borderId="13" xfId="35" applyFont="1" applyFill="1" applyBorder="1" applyAlignment="1">
      <alignment horizontal="center" vertical="center"/>
    </xf>
    <xf numFmtId="0" fontId="43" fillId="16" borderId="24" xfId="35" applyFont="1" applyFill="1" applyBorder="1" applyAlignment="1">
      <alignment horizontal="center" vertical="center"/>
    </xf>
    <xf numFmtId="0" fontId="43" fillId="16" borderId="23" xfId="35" applyFont="1" applyFill="1" applyBorder="1" applyAlignment="1">
      <alignment horizontal="center" vertical="center"/>
    </xf>
    <xf numFmtId="0" fontId="36" fillId="16" borderId="0" xfId="0" applyFont="1" applyFill="1" applyAlignment="1">
      <alignment vertical="center" wrapText="1"/>
    </xf>
    <xf numFmtId="0" fontId="11" fillId="16" borderId="0" xfId="0" applyFont="1" applyFill="1" applyAlignment="1">
      <alignment vertical="center" wrapText="1"/>
    </xf>
    <xf numFmtId="0" fontId="37" fillId="16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4" fontId="36" fillId="0" borderId="0" xfId="0" applyNumberFormat="1" applyFont="1" applyAlignment="1">
      <alignment horizontal="center" vertical="center" wrapText="1"/>
    </xf>
    <xf numFmtId="167" fontId="0" fillId="6" borderId="0" xfId="0" quotePrefix="1" applyNumberFormat="1" applyFill="1" applyAlignment="1">
      <alignment horizontal="center" vertical="center" wrapText="1"/>
    </xf>
    <xf numFmtId="0" fontId="3" fillId="0" borderId="0" xfId="0" quotePrefix="1" applyFont="1" applyAlignment="1">
      <alignment vertical="center"/>
    </xf>
    <xf numFmtId="14" fontId="44" fillId="7" borderId="0" xfId="0" applyNumberFormat="1" applyFont="1" applyFill="1" applyAlignment="1">
      <alignment vertical="center" wrapText="1"/>
    </xf>
    <xf numFmtId="14" fontId="45" fillId="7" borderId="0" xfId="0" applyNumberFormat="1" applyFont="1" applyFill="1" applyAlignment="1">
      <alignment vertical="center" wrapText="1"/>
    </xf>
    <xf numFmtId="0" fontId="23" fillId="0" borderId="0" xfId="0" applyFont="1" applyAlignment="1">
      <alignment vertical="top" wrapText="1"/>
    </xf>
    <xf numFmtId="0" fontId="33" fillId="6" borderId="0" xfId="0" applyFont="1" applyFill="1" applyAlignment="1">
      <alignment vertical="top" wrapText="1"/>
    </xf>
    <xf numFmtId="165" fontId="0" fillId="13" borderId="0" xfId="44" applyNumberFormat="1" applyFont="1" applyFill="1" applyBorder="1" applyAlignment="1" applyProtection="1">
      <alignment horizontal="center" vertical="center"/>
    </xf>
    <xf numFmtId="10" fontId="0" fillId="13" borderId="0" xfId="44" applyNumberFormat="1" applyFont="1" applyFill="1" applyBorder="1" applyAlignment="1" applyProtection="1">
      <alignment horizontal="center" vertical="center"/>
    </xf>
    <xf numFmtId="0" fontId="46" fillId="6" borderId="0" xfId="35" applyFont="1" applyFill="1" applyAlignment="1">
      <alignment vertical="center"/>
    </xf>
    <xf numFmtId="0" fontId="47" fillId="0" borderId="0" xfId="35" applyFont="1" applyAlignment="1">
      <alignment vertical="center"/>
    </xf>
    <xf numFmtId="0" fontId="46" fillId="0" borderId="0" xfId="35" applyFont="1" applyAlignment="1">
      <alignment vertical="center"/>
    </xf>
    <xf numFmtId="0" fontId="48" fillId="0" borderId="0" xfId="35" applyFont="1" applyAlignment="1">
      <alignment horizontal="center" vertical="center"/>
    </xf>
    <xf numFmtId="2" fontId="3" fillId="0" borderId="0" xfId="35" applyNumberFormat="1" applyFont="1" applyAlignment="1">
      <alignment vertical="center"/>
    </xf>
    <xf numFmtId="0" fontId="3" fillId="0" borderId="0" xfId="35" quotePrefix="1" applyFont="1" applyAlignment="1">
      <alignment vertical="center"/>
    </xf>
    <xf numFmtId="0" fontId="37" fillId="16" borderId="0" xfId="0" applyFont="1" applyFill="1" applyAlignment="1">
      <alignment horizontal="center" vertical="center" wrapText="1"/>
    </xf>
    <xf numFmtId="0" fontId="37" fillId="16" borderId="4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3" fillId="6" borderId="0" xfId="0" applyFont="1" applyFill="1" applyAlignment="1">
      <alignment horizontal="left" vertical="top" wrapText="1"/>
    </xf>
    <xf numFmtId="0" fontId="36" fillId="16" borderId="0" xfId="0" applyFont="1" applyFill="1" applyAlignment="1">
      <alignment horizontal="center" vertical="center" wrapText="1"/>
    </xf>
    <xf numFmtId="0" fontId="36" fillId="16" borderId="40" xfId="0" applyFont="1" applyFill="1" applyBorder="1" applyAlignment="1">
      <alignment horizontal="center" vertical="center" wrapText="1"/>
    </xf>
    <xf numFmtId="0" fontId="11" fillId="16" borderId="0" xfId="0" applyFont="1" applyFill="1" applyAlignment="1">
      <alignment horizontal="left" vertical="center" wrapText="1"/>
    </xf>
    <xf numFmtId="0" fontId="11" fillId="16" borderId="40" xfId="0" applyFont="1" applyFill="1" applyBorder="1" applyAlignment="1">
      <alignment horizontal="left" vertical="center" wrapText="1"/>
    </xf>
    <xf numFmtId="0" fontId="43" fillId="16" borderId="41" xfId="35" applyFont="1" applyFill="1" applyBorder="1" applyAlignment="1">
      <alignment horizontal="center" vertical="center"/>
    </xf>
    <xf numFmtId="0" fontId="43" fillId="16" borderId="42" xfId="35" applyFont="1" applyFill="1" applyBorder="1" applyAlignment="1">
      <alignment horizontal="center" vertical="center"/>
    </xf>
    <xf numFmtId="0" fontId="11" fillId="16" borderId="63" xfId="0" applyFont="1" applyFill="1" applyBorder="1" applyAlignment="1">
      <alignment horizontal="center" vertical="center"/>
    </xf>
    <xf numFmtId="0" fontId="11" fillId="16" borderId="64" xfId="0" applyFont="1" applyFill="1" applyBorder="1" applyAlignment="1">
      <alignment horizontal="center" vertical="center"/>
    </xf>
    <xf numFmtId="0" fontId="11" fillId="16" borderId="65" xfId="0" applyFont="1" applyFill="1" applyBorder="1" applyAlignment="1">
      <alignment horizontal="center" vertical="center"/>
    </xf>
    <xf numFmtId="0" fontId="11" fillId="16" borderId="49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47" xfId="0" applyFont="1" applyFill="1" applyBorder="1" applyAlignment="1">
      <alignment horizontal="center" vertical="center"/>
    </xf>
    <xf numFmtId="0" fontId="11" fillId="16" borderId="41" xfId="0" applyFont="1" applyFill="1" applyBorder="1" applyAlignment="1">
      <alignment horizontal="center" vertical="center"/>
    </xf>
    <xf numFmtId="0" fontId="11" fillId="16" borderId="66" xfId="0" applyFont="1" applyFill="1" applyBorder="1" applyAlignment="1">
      <alignment horizontal="center" vertical="center"/>
    </xf>
    <xf numFmtId="0" fontId="11" fillId="16" borderId="67" xfId="0" applyFont="1" applyFill="1" applyBorder="1" applyAlignment="1">
      <alignment horizontal="center" vertical="center"/>
    </xf>
    <xf numFmtId="0" fontId="11" fillId="16" borderId="43" xfId="0" applyFont="1" applyFill="1" applyBorder="1" applyAlignment="1">
      <alignment horizontal="center" vertical="center"/>
    </xf>
    <xf numFmtId="0" fontId="11" fillId="16" borderId="68" xfId="0" applyFont="1" applyFill="1" applyBorder="1" applyAlignment="1">
      <alignment horizontal="center" vertical="center"/>
    </xf>
    <xf numFmtId="0" fontId="11" fillId="16" borderId="44" xfId="0" applyFont="1" applyFill="1" applyBorder="1" applyAlignment="1">
      <alignment horizontal="center" vertical="center"/>
    </xf>
    <xf numFmtId="0" fontId="11" fillId="16" borderId="9" xfId="0" applyFont="1" applyFill="1" applyBorder="1" applyAlignment="1">
      <alignment horizontal="center" vertical="center"/>
    </xf>
    <xf numFmtId="0" fontId="11" fillId="16" borderId="36" xfId="0" applyFont="1" applyFill="1" applyBorder="1" applyAlignment="1">
      <alignment horizontal="center" vertical="center"/>
    </xf>
    <xf numFmtId="0" fontId="11" fillId="16" borderId="45" xfId="0" applyFont="1" applyFill="1" applyBorder="1" applyAlignment="1">
      <alignment horizontal="center" vertical="center"/>
    </xf>
    <xf numFmtId="0" fontId="11" fillId="16" borderId="46" xfId="0" applyFont="1" applyFill="1" applyBorder="1" applyAlignment="1">
      <alignment horizontal="center" vertical="center"/>
    </xf>
  </cellXfs>
  <cellStyles count="56">
    <cellStyle name="b0let" xfId="1" xr:uid="{BCEC5E4E-5D94-488C-998C-D50A79D909F3}"/>
    <cellStyle name="Bold" xfId="2" xr:uid="{E88FB052-85E4-4107-9016-348C2B4070DA}"/>
    <cellStyle name="Bol-Data" xfId="3" xr:uid="{4924DA76-1227-4A4F-BAD3-CFFB6F0CAC8F}"/>
    <cellStyle name="BoldRight" xfId="4" xr:uid="{629C9E11-FFA4-40FE-9B0A-579BE3A19F5D}"/>
    <cellStyle name="bolet" xfId="5" xr:uid="{363DD99E-BF4F-4136-AF4C-92054BB5E389}"/>
    <cellStyle name="Boletim" xfId="6" xr:uid="{4241DFA6-6521-4A39-9A82-DC80A7624A96}"/>
    <cellStyle name="Bom" xfId="7" xr:uid="{447773B0-7891-46D4-BDF7-8B442744B1E0}"/>
    <cellStyle name="Célula de Verificação" xfId="8" xr:uid="{774BFE04-6146-4FB4-A1F9-408F3A565A03}"/>
    <cellStyle name="Célula Vinculada" xfId="9" xr:uid="{BB01B485-3D59-4589-B57D-D90607678A67}"/>
    <cellStyle name="clsAltData" xfId="10" xr:uid="{E9B53F7E-E798-4687-8E70-CA777B268DBC}"/>
    <cellStyle name="clsColumnHeader" xfId="11" xr:uid="{E84204D0-3F4E-485C-A83E-0EB01BB13F44}"/>
    <cellStyle name="clsData" xfId="12" xr:uid="{EFCA77CF-C46F-4BC0-A8EE-890BB9F738C8}"/>
    <cellStyle name="clsDefault" xfId="13" xr:uid="{2B3248C2-C85C-4C44-BEE6-E5930F7C8627}"/>
    <cellStyle name="clsIndexTableTitle" xfId="14" xr:uid="{04A45560-0BAA-4276-A438-1897615B632E}"/>
    <cellStyle name="clsReportFooter" xfId="15" xr:uid="{056980D9-627A-4B1C-90B3-0C9EC904814E}"/>
    <cellStyle name="clsReportHeader" xfId="16" xr:uid="{6ECB5BF4-5399-4233-8319-9E134A11EB36}"/>
    <cellStyle name="clsRowHeader" xfId="17" xr:uid="{924C0DFF-69A8-428C-A305-843250CA730B}"/>
    <cellStyle name="clsScale" xfId="18" xr:uid="{F0433BE4-5068-42FA-ABFC-D7F944EA192E}"/>
    <cellStyle name="Comma 5" xfId="19" xr:uid="{1987FF2D-4298-4EBC-804C-21D8FDBA4B7B}"/>
    <cellStyle name="Data" xfId="20" xr:uid="{F0018D26-860D-4257-BB8C-9F788C44B75E}"/>
    <cellStyle name="En miles" xfId="21" xr:uid="{C2C69BBF-9247-4EAF-A463-D752576E4931}"/>
    <cellStyle name="En millones" xfId="22" xr:uid="{D0980F6B-2F57-4A9B-BBD8-F8F806D4F942}"/>
    <cellStyle name="Entrada" xfId="23" xr:uid="{6F87B424-6BE3-4DE9-B4D0-E29857E3B667}"/>
    <cellStyle name="Euro" xfId="24" xr:uid="{B1CD1C05-26F7-4F69-A7B4-FAB39D0BDFF1}"/>
    <cellStyle name="Euro 2" xfId="25" xr:uid="{679FBFFC-68A4-46F3-A960-A46E79394538}"/>
    <cellStyle name="Fixo" xfId="26" xr:uid="{4016D1D7-68E2-4DC1-80EC-7486C22BAD50}"/>
    <cellStyle name="Incorreto" xfId="27" xr:uid="{D636FDD7-4160-4BC0-9782-0BA8D6925CAC}"/>
    <cellStyle name="Millares [0]_ Graf 5.4" xfId="28" xr:uid="{981F68B7-A79B-4D71-B329-890F56E211EE}"/>
    <cellStyle name="Millares [2]" xfId="29" xr:uid="{416F8A77-EBB8-48C0-A6FC-E9C456C17D8F}"/>
    <cellStyle name="Millares_ Graf 5.4" xfId="30" xr:uid="{5E70B67B-DCA7-43EB-A990-0F8AB9BD8610}"/>
    <cellStyle name="Moneda [0]_ Graf 5.4" xfId="31" xr:uid="{61D31FEF-994A-4D6B-B1E8-E619B2650D31}"/>
    <cellStyle name="Moneda_(BYS)Dist. % mensual" xfId="32" xr:uid="{9D6ED503-A1CE-468A-9299-BBD32D61E070}"/>
    <cellStyle name="Neutra" xfId="33" xr:uid="{E5DCB566-DCD7-4AD1-9BDE-C1559B611B6E}"/>
    <cellStyle name="Normal" xfId="0" builtinId="0"/>
    <cellStyle name="Normal 5" xfId="34" xr:uid="{2A09F856-16F1-4150-9C72-7E729195C2FF}"/>
    <cellStyle name="Normal_CenPesq03" xfId="35" xr:uid="{11C96C9C-AF96-4FE2-B51A-91ACD0B203B4}"/>
    <cellStyle name="Nota" xfId="36" xr:uid="{1CF1E768-C5FC-40DD-938F-31EE795D2729}"/>
    <cellStyle name="Nulos" xfId="37" xr:uid="{4F677932-8147-4275-A961-F059E37720CC}"/>
    <cellStyle name="Percent 10" xfId="38" xr:uid="{43AF2794-418C-4567-943E-67FC7E943B68}"/>
    <cellStyle name="Percent 11" xfId="39" xr:uid="{ABC54299-0218-464B-8D47-C5B9E6832F8F}"/>
    <cellStyle name="Percent 2" xfId="40" xr:uid="{2FA2511E-02CC-40EE-9930-F96E6EB6FBA9}"/>
    <cellStyle name="Percent 5" xfId="41" xr:uid="{DE9686A4-D318-4AA3-8F7C-9A904F94C280}"/>
    <cellStyle name="Percentual" xfId="42" xr:uid="{20003133-2542-4484-B2CD-A15AB2BB0FEA}"/>
    <cellStyle name="Ponto" xfId="43" xr:uid="{B9068D37-9680-4953-8309-1DBA82EDA5BC}"/>
    <cellStyle name="Porcentagem" xfId="44" builtinId="5"/>
    <cellStyle name="Porcentagem 2" xfId="45" xr:uid="{B2819711-528B-4CD7-BE9B-2BC23884CDC2}"/>
    <cellStyle name="Porcentual_PlazoRend-II01" xfId="46" xr:uid="{99499DC8-BF02-47F2-9BE9-0500CF575E5E}"/>
    <cellStyle name="RightNumber" xfId="47" xr:uid="{AA0AA0EC-7CCC-467C-B93D-5CFF3C8571D7}"/>
    <cellStyle name="rodape" xfId="48" xr:uid="{A6A7E0AF-E5EE-452D-A5BC-9B15E3C0759A}"/>
    <cellStyle name="Sep. milhar [0]" xfId="49" xr:uid="{6A1F278E-D4FC-4E13-AE1D-D304A6D9E3FB}"/>
    <cellStyle name="Separador de milhares 2" xfId="50" xr:uid="{F1DEC18D-CAF5-475D-BE91-559A966DD709}"/>
    <cellStyle name="Texto de Aviso" xfId="51" xr:uid="{FC760CEF-F3CD-4EAE-A6C7-40F1E3D6F5D1}"/>
    <cellStyle name="Titulo" xfId="52" xr:uid="{15F83589-2FA3-4722-9F1E-29C0AC3C2563}"/>
    <cellStyle name="Titulo1" xfId="53" xr:uid="{092E6106-CE44-462D-9600-FA18B70A8EE5}"/>
    <cellStyle name="Titulo2" xfId="54" xr:uid="{EF960987-248C-4FE0-9383-4ED4C3D48BF8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152400</xdr:rowOff>
    </xdr:from>
    <xdr:to>
      <xdr:col>21</xdr:col>
      <xdr:colOff>561975</xdr:colOff>
      <xdr:row>0</xdr:row>
      <xdr:rowOff>647700</xdr:rowOff>
    </xdr:to>
    <xdr:pic>
      <xdr:nvPicPr>
        <xdr:cNvPr id="4850" name="Imagem 1">
          <a:extLst>
            <a:ext uri="{FF2B5EF4-FFF2-40B4-BE49-F238E27FC236}">
              <a16:creationId xmlns:a16="http://schemas.microsoft.com/office/drawing/2014/main" id="{18F8AA86-78DC-873F-9114-DE036730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219075</xdr:rowOff>
    </xdr:from>
    <xdr:to>
      <xdr:col>22</xdr:col>
      <xdr:colOff>0</xdr:colOff>
      <xdr:row>0</xdr:row>
      <xdr:rowOff>704850</xdr:rowOff>
    </xdr:to>
    <xdr:pic>
      <xdr:nvPicPr>
        <xdr:cNvPr id="5875" name="Imagem 1">
          <a:extLst>
            <a:ext uri="{FF2B5EF4-FFF2-40B4-BE49-F238E27FC236}">
              <a16:creationId xmlns:a16="http://schemas.microsoft.com/office/drawing/2014/main" id="{0D5EFD33-7696-548C-8E04-BB3DC3DD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1907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1</xdr:col>
      <xdr:colOff>609600</xdr:colOff>
      <xdr:row>0</xdr:row>
      <xdr:rowOff>571500</xdr:rowOff>
    </xdr:to>
    <xdr:pic>
      <xdr:nvPicPr>
        <xdr:cNvPr id="7911" name="Imagem 1">
          <a:extLst>
            <a:ext uri="{FF2B5EF4-FFF2-40B4-BE49-F238E27FC236}">
              <a16:creationId xmlns:a16="http://schemas.microsoft.com/office/drawing/2014/main" id="{4E9D7828-BF2D-047C-8D4A-8DF2C732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558800</xdr:colOff>
      <xdr:row>0</xdr:row>
      <xdr:rowOff>615950</xdr:rowOff>
    </xdr:to>
    <xdr:pic>
      <xdr:nvPicPr>
        <xdr:cNvPr id="8935" name="Imagem 1">
          <a:extLst>
            <a:ext uri="{FF2B5EF4-FFF2-40B4-BE49-F238E27FC236}">
              <a16:creationId xmlns:a16="http://schemas.microsoft.com/office/drawing/2014/main" id="{7F449C0C-B5D9-B75D-7CD5-302C36698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704850</xdr:colOff>
      <xdr:row>0</xdr:row>
      <xdr:rowOff>596900</xdr:rowOff>
    </xdr:to>
    <xdr:pic>
      <xdr:nvPicPr>
        <xdr:cNvPr id="9959" name="Imagem 1">
          <a:extLst>
            <a:ext uri="{FF2B5EF4-FFF2-40B4-BE49-F238E27FC236}">
              <a16:creationId xmlns:a16="http://schemas.microsoft.com/office/drawing/2014/main" id="{4179F3F6-7BBB-F69E-66E1-3815AD14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Macro%20Forecasts\Input_New.xlsx" TargetMode="External"/><Relationship Id="rId1" Type="http://schemas.openxmlformats.org/officeDocument/2006/relationships/externalLinkPath" Target="/Macro%20Forecasts/Input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juste_Excel"/>
      <sheetName val="Ásia"/>
      <sheetName val="EUA"/>
      <sheetName val="Atividade"/>
      <sheetName val="Commodities"/>
      <sheetName val="Crédito"/>
      <sheetName val="Europa"/>
      <sheetName val="Juros"/>
      <sheetName val="Fiscal"/>
      <sheetName val="Inflação"/>
      <sheetName val="LatAm"/>
      <sheetName val="Longo Prazo"/>
      <sheetName val="Moedas"/>
      <sheetName val="Setor Externo"/>
      <sheetName val="Mundo"/>
    </sheetNames>
    <sheetDataSet>
      <sheetData sheetId="0"/>
      <sheetData sheetId="1">
        <row r="16">
          <cell r="BP16">
            <v>2000</v>
          </cell>
          <cell r="BQ16">
            <v>8.5199491726467791E-2</v>
          </cell>
        </row>
        <row r="17">
          <cell r="BP17">
            <v>2001</v>
          </cell>
          <cell r="BQ17">
            <v>8.3680672207818718E-2</v>
          </cell>
        </row>
        <row r="18">
          <cell r="BP18">
            <v>2002</v>
          </cell>
          <cell r="BQ18">
            <v>9.0857254569743695E-2</v>
          </cell>
        </row>
        <row r="19">
          <cell r="BP19">
            <v>2003</v>
          </cell>
          <cell r="BQ19">
            <v>0.10014381056713395</v>
          </cell>
        </row>
        <row r="20">
          <cell r="BP20">
            <v>2004</v>
          </cell>
          <cell r="BQ20">
            <v>0.10143400487264609</v>
          </cell>
        </row>
        <row r="21">
          <cell r="BP21">
            <v>2005</v>
          </cell>
          <cell r="BQ21">
            <v>0.11313271551794446</v>
          </cell>
        </row>
        <row r="22">
          <cell r="BP22">
            <v>2006</v>
          </cell>
          <cell r="BQ22">
            <v>0.12671676971464207</v>
          </cell>
        </row>
        <row r="23">
          <cell r="BP23">
            <v>2007</v>
          </cell>
          <cell r="BQ23">
            <v>0.14203844557512846</v>
          </cell>
        </row>
        <row r="24">
          <cell r="BP24">
            <v>2008</v>
          </cell>
          <cell r="BQ24">
            <v>9.688572119847616E-2</v>
          </cell>
        </row>
        <row r="25">
          <cell r="BP25">
            <v>2009</v>
          </cell>
          <cell r="BQ25">
            <v>9.3136602303542704E-2</v>
          </cell>
        </row>
        <row r="26">
          <cell r="BP26">
            <v>2010</v>
          </cell>
          <cell r="BQ26">
            <v>0.1088319781601943</v>
          </cell>
        </row>
        <row r="27">
          <cell r="BP27">
            <v>2011</v>
          </cell>
          <cell r="BQ27">
            <v>9.6630187412480528E-2</v>
          </cell>
        </row>
        <row r="28">
          <cell r="BP28">
            <v>2012</v>
          </cell>
          <cell r="BQ28">
            <v>7.9938995105054866E-2</v>
          </cell>
        </row>
        <row r="29">
          <cell r="BP29">
            <v>2013</v>
          </cell>
          <cell r="BQ29">
            <v>7.9432175902665381E-2</v>
          </cell>
        </row>
        <row r="30">
          <cell r="BP30">
            <v>2014</v>
          </cell>
          <cell r="BQ30">
            <v>7.3677961209598353E-2</v>
          </cell>
        </row>
        <row r="31">
          <cell r="BP31">
            <v>2015</v>
          </cell>
          <cell r="BQ31">
            <v>7.1158984011838955E-2</v>
          </cell>
        </row>
        <row r="32">
          <cell r="BP32">
            <v>2016</v>
          </cell>
          <cell r="BQ32">
            <v>6.7648959439999823E-2</v>
          </cell>
        </row>
        <row r="33">
          <cell r="BP33">
            <v>2017</v>
          </cell>
          <cell r="BQ33">
            <v>7.0269248211541013E-2</v>
          </cell>
        </row>
        <row r="34">
          <cell r="BP34">
            <v>2018</v>
          </cell>
          <cell r="BQ34">
            <v>6.7084723021050952E-2</v>
          </cell>
        </row>
        <row r="35">
          <cell r="BP35">
            <v>2019</v>
          </cell>
          <cell r="BQ35">
            <v>5.9506505593005743E-2</v>
          </cell>
        </row>
        <row r="36">
          <cell r="BP36">
            <v>2020</v>
          </cell>
          <cell r="BQ36">
            <v>2.3E-2</v>
          </cell>
        </row>
        <row r="37">
          <cell r="BP37">
            <v>2021</v>
          </cell>
          <cell r="BQ37">
            <v>8.4000000000000005E-2</v>
          </cell>
        </row>
        <row r="38">
          <cell r="BP38">
            <v>2022</v>
          </cell>
          <cell r="BQ38">
            <v>3.1E-2</v>
          </cell>
        </row>
        <row r="39">
          <cell r="BP39">
            <v>2023</v>
          </cell>
          <cell r="BQ39">
            <v>5.3999999999999999E-2</v>
          </cell>
        </row>
        <row r="40">
          <cell r="BP40">
            <v>2024</v>
          </cell>
          <cell r="BQ40">
            <v>0.05</v>
          </cell>
        </row>
        <row r="41">
          <cell r="BP41">
            <v>2025</v>
          </cell>
          <cell r="BQ41">
            <v>4.4999999999999998E-2</v>
          </cell>
        </row>
        <row r="42">
          <cell r="BP42">
            <v>2026</v>
          </cell>
          <cell r="BQ42">
            <v>0.04</v>
          </cell>
        </row>
        <row r="43">
          <cell r="BP43">
            <v>2027</v>
          </cell>
          <cell r="BQ43">
            <v>0.04</v>
          </cell>
        </row>
        <row r="44">
          <cell r="BP44">
            <v>2028</v>
          </cell>
          <cell r="BQ44">
            <v>0.04</v>
          </cell>
        </row>
        <row r="46">
          <cell r="BP46">
            <v>8.6204113421122441E-2</v>
          </cell>
          <cell r="BQ46">
            <v>2.7275197177853094E-2</v>
          </cell>
        </row>
        <row r="50">
          <cell r="BP50">
            <v>8.3684687886847353E-2</v>
          </cell>
          <cell r="BQ50">
            <v>4.2093722866456407E-3</v>
          </cell>
        </row>
        <row r="54">
          <cell r="BP54">
            <v>9.1852882325275775E-2</v>
          </cell>
          <cell r="BQ54">
            <v>8.3343065223751012E-4</v>
          </cell>
        </row>
        <row r="58">
          <cell r="BP58">
            <v>0.1011470430063437</v>
          </cell>
          <cell r="BQ58">
            <v>1.5705741192672651E-2</v>
          </cell>
        </row>
        <row r="62">
          <cell r="BP62">
            <v>0.10143211421166676</v>
          </cell>
          <cell r="BQ62">
            <v>2.1681310698938416E-2</v>
          </cell>
        </row>
        <row r="66">
          <cell r="BP66">
            <v>0.11364025390358834</v>
          </cell>
          <cell r="BQ66">
            <v>1.6840695086973279E-2</v>
          </cell>
        </row>
        <row r="70">
          <cell r="BP70">
            <v>0.126241101663366</v>
          </cell>
          <cell r="BQ70">
            <v>1.3889826556281459E-2</v>
          </cell>
        </row>
      </sheetData>
      <sheetData sheetId="2">
        <row r="1">
          <cell r="B1" t="str">
            <v>Dados mensais</v>
          </cell>
        </row>
        <row r="2">
          <cell r="B2" t="str">
            <v>Inflação</v>
          </cell>
          <cell r="BU2" t="str">
            <v>Treasury</v>
          </cell>
          <cell r="CC2" t="str">
            <v>Câmbio</v>
          </cell>
        </row>
        <row r="3">
          <cell r="B3" t="str">
            <v>CPI US</v>
          </cell>
          <cell r="C3" t="str">
            <v>PPI US</v>
          </cell>
          <cell r="D3" t="str">
            <v>Core CPI US</v>
          </cell>
          <cell r="E3" t="str">
            <v>CPI US</v>
          </cell>
          <cell r="F3" t="str">
            <v>PPI US</v>
          </cell>
          <cell r="G3" t="str">
            <v>Core CPI US</v>
          </cell>
          <cell r="AF3" t="str">
            <v>SOFR</v>
          </cell>
          <cell r="AG3" t="str">
            <v>FED FUNDS</v>
          </cell>
          <cell r="AH3" t="str">
            <v>LIBOR 1 month</v>
          </cell>
          <cell r="AI3" t="str">
            <v>LIBOR 2 month</v>
          </cell>
          <cell r="AJ3" t="str">
            <v>LIBOR 3 month</v>
          </cell>
          <cell r="AK3" t="str">
            <v>LIBOR 4 month</v>
          </cell>
          <cell r="AL3" t="str">
            <v>LIBOR 5 month</v>
          </cell>
          <cell r="AM3" t="str">
            <v>LIBOR 6 month</v>
          </cell>
          <cell r="AN3" t="str">
            <v>LIBOR 9 month</v>
          </cell>
          <cell r="AO3" t="str">
            <v>LIBOR 12 month</v>
          </cell>
          <cell r="AP3" t="str">
            <v>LIBOR 12 month (swap)</v>
          </cell>
          <cell r="AQ3" t="str">
            <v>LIBOR 2y (swap)</v>
          </cell>
          <cell r="AR3" t="str">
            <v>LIBOR 5y (swap)</v>
          </cell>
          <cell r="AS3" t="str">
            <v>LIBOR 10y (swap)</v>
          </cell>
          <cell r="AT3" t="str">
            <v>LIBOR 20y (swap)</v>
          </cell>
          <cell r="BU3" t="str">
            <v>US Treasury 1m</v>
          </cell>
          <cell r="BV3" t="str">
            <v>US Treasury 3 month</v>
          </cell>
          <cell r="BW3" t="str">
            <v>US Treasury 6 month</v>
          </cell>
          <cell r="BX3" t="str">
            <v>US Treasury swap - 12month</v>
          </cell>
          <cell r="BY3" t="str">
            <v>US Treasury swap - 2 anos</v>
          </cell>
          <cell r="BZ3" t="str">
            <v>US Treasury swap - 5anos</v>
          </cell>
          <cell r="CA3" t="str">
            <v>US Treasury swap - 10 anos</v>
          </cell>
          <cell r="CB3" t="str">
            <v>US Treasury swap - 20 anos</v>
          </cell>
          <cell r="CC3" t="str">
            <v>Câmbio multilateral</v>
          </cell>
        </row>
        <row r="4">
          <cell r="A4" t="str">
            <v>Responsável</v>
          </cell>
          <cell r="B4" t="str">
            <v>Bernardo</v>
          </cell>
          <cell r="C4" t="str">
            <v>Bernardo</v>
          </cell>
          <cell r="D4" t="str">
            <v>Bernardo</v>
          </cell>
          <cell r="E4" t="str">
            <v>Bernardo</v>
          </cell>
          <cell r="F4" t="str">
            <v>Bernardo</v>
          </cell>
          <cell r="G4" t="str">
            <v>Bernardo</v>
          </cell>
          <cell r="H4" t="str">
            <v>Bernardo</v>
          </cell>
          <cell r="I4" t="str">
            <v>Bernardo</v>
          </cell>
          <cell r="J4" t="str">
            <v>Bernardo</v>
          </cell>
          <cell r="K4" t="str">
            <v>Bernardo</v>
          </cell>
          <cell r="L4" t="str">
            <v>Bernardo</v>
          </cell>
          <cell r="M4" t="str">
            <v>Bernardo</v>
          </cell>
          <cell r="N4" t="str">
            <v>Bernardo</v>
          </cell>
          <cell r="O4" t="str">
            <v>Bernardo</v>
          </cell>
          <cell r="P4" t="str">
            <v>Bernardo</v>
          </cell>
          <cell r="Q4" t="str">
            <v>Bernardo</v>
          </cell>
          <cell r="R4" t="str">
            <v>Bernardo</v>
          </cell>
          <cell r="S4" t="str">
            <v>Bernardo</v>
          </cell>
          <cell r="T4" t="str">
            <v>Bernardo</v>
          </cell>
          <cell r="U4" t="str">
            <v>Bernardo</v>
          </cell>
          <cell r="V4" t="str">
            <v>Bernardo</v>
          </cell>
          <cell r="W4" t="str">
            <v>Bernardo</v>
          </cell>
          <cell r="X4" t="str">
            <v>Bernardo</v>
          </cell>
          <cell r="Y4" t="str">
            <v>Bernardo</v>
          </cell>
          <cell r="Z4" t="str">
            <v>Bernardo</v>
          </cell>
          <cell r="AA4" t="str">
            <v>Bernardo</v>
          </cell>
          <cell r="AB4" t="str">
            <v>Bernardo</v>
          </cell>
          <cell r="AC4" t="str">
            <v>Bernardo</v>
          </cell>
          <cell r="AD4" t="str">
            <v>Bernardo</v>
          </cell>
          <cell r="AE4" t="str">
            <v>Bernardo</v>
          </cell>
          <cell r="AF4" t="str">
            <v>Bernardo</v>
          </cell>
          <cell r="AG4" t="str">
            <v>Bernardo</v>
          </cell>
          <cell r="AH4" t="str">
            <v>Bernardo</v>
          </cell>
          <cell r="AI4" t="str">
            <v>Bernardo</v>
          </cell>
          <cell r="AJ4" t="str">
            <v>Bernardo</v>
          </cell>
          <cell r="AK4" t="str">
            <v>Bernardo</v>
          </cell>
          <cell r="AL4" t="str">
            <v>Bernardo</v>
          </cell>
          <cell r="AM4" t="str">
            <v>Bernardo</v>
          </cell>
          <cell r="AN4" t="str">
            <v>Bernardo</v>
          </cell>
          <cell r="AO4" t="str">
            <v>Bernardo</v>
          </cell>
          <cell r="AP4" t="str">
            <v>Bernardo</v>
          </cell>
          <cell r="AQ4" t="str">
            <v>Bernardo</v>
          </cell>
          <cell r="AR4" t="str">
            <v>Bernardo</v>
          </cell>
          <cell r="AS4" t="str">
            <v>Bernardo</v>
          </cell>
          <cell r="AT4" t="str">
            <v>Bernardo</v>
          </cell>
          <cell r="AU4" t="str">
            <v>Bernardo</v>
          </cell>
          <cell r="AV4" t="str">
            <v>Bernardo</v>
          </cell>
          <cell r="AW4" t="str">
            <v>Bernardo</v>
          </cell>
          <cell r="AX4" t="str">
            <v>Bernardo</v>
          </cell>
          <cell r="AY4" t="str">
            <v>Bernardo</v>
          </cell>
          <cell r="AZ4" t="str">
            <v>Bernardo</v>
          </cell>
          <cell r="BA4" t="str">
            <v>Bernardo</v>
          </cell>
          <cell r="BB4" t="str">
            <v>Bernardo</v>
          </cell>
          <cell r="BC4" t="str">
            <v>Bernardo</v>
          </cell>
          <cell r="BD4" t="str">
            <v>Bernardo</v>
          </cell>
          <cell r="BE4" t="str">
            <v>Bernardo</v>
          </cell>
          <cell r="BF4" t="str">
            <v>Bernardo</v>
          </cell>
          <cell r="BG4" t="str">
            <v>Bernardo</v>
          </cell>
          <cell r="BH4" t="str">
            <v>Bernardo</v>
          </cell>
          <cell r="BI4" t="str">
            <v>Bernardo</v>
          </cell>
          <cell r="BJ4" t="str">
            <v>Bernardo</v>
          </cell>
          <cell r="BK4" t="str">
            <v>Bernardo</v>
          </cell>
          <cell r="BL4" t="str">
            <v>Bernardo</v>
          </cell>
          <cell r="BM4" t="str">
            <v>Bernardo</v>
          </cell>
          <cell r="BN4" t="str">
            <v>Bernardo</v>
          </cell>
          <cell r="BO4" t="str">
            <v>Bernardo</v>
          </cell>
          <cell r="BP4" t="str">
            <v>Bernardo</v>
          </cell>
          <cell r="BQ4" t="str">
            <v>Bernardo</v>
          </cell>
          <cell r="BR4" t="str">
            <v>Bernardo</v>
          </cell>
          <cell r="BS4" t="str">
            <v>Bernardo</v>
          </cell>
          <cell r="BT4" t="str">
            <v>Bernardo</v>
          </cell>
          <cell r="BU4" t="str">
            <v>Bernardo</v>
          </cell>
          <cell r="BV4" t="str">
            <v>Bernardo</v>
          </cell>
          <cell r="BW4" t="str">
            <v>Bernardo</v>
          </cell>
          <cell r="BX4" t="str">
            <v>Bernardo</v>
          </cell>
          <cell r="BY4" t="str">
            <v>Bernardo</v>
          </cell>
          <cell r="BZ4" t="str">
            <v>Bernardo</v>
          </cell>
          <cell r="CA4" t="str">
            <v>Bernardo</v>
          </cell>
          <cell r="CB4" t="str">
            <v>Bernardo</v>
          </cell>
          <cell r="CC4" t="str">
            <v>Bernardo</v>
          </cell>
        </row>
        <row r="5">
          <cell r="A5" t="str">
            <v>Último dado</v>
          </cell>
        </row>
        <row r="6">
          <cell r="A6" t="str">
            <v>Ticker</v>
          </cell>
        </row>
        <row r="7">
          <cell r="A7">
            <v>33239</v>
          </cell>
          <cell r="B7">
            <v>134.69999999999999</v>
          </cell>
          <cell r="C7">
            <v>122.6</v>
          </cell>
          <cell r="D7">
            <v>139.5</v>
          </cell>
          <cell r="AG7">
            <v>7.0540909090909105</v>
          </cell>
          <cell r="AH7">
            <v>7.2150309523809524</v>
          </cell>
          <cell r="AI7" t="str">
            <v>n/d</v>
          </cell>
          <cell r="AJ7" t="str">
            <v>n/d</v>
          </cell>
          <cell r="AK7" t="str">
            <v>n/d</v>
          </cell>
          <cell r="AL7">
            <v>7.333499999999999</v>
          </cell>
          <cell r="AM7">
            <v>7.3238095238095227</v>
          </cell>
          <cell r="AN7" t="str">
            <v>n/d</v>
          </cell>
          <cell r="AO7" t="str">
            <v>n/d</v>
          </cell>
          <cell r="AP7" t="str">
            <v>n/d</v>
          </cell>
          <cell r="AQ7">
            <v>7.7176190476190483</v>
          </cell>
          <cell r="AR7">
            <v>8.4594444444444452</v>
          </cell>
          <cell r="AS7">
            <v>8.87304761904762</v>
          </cell>
          <cell r="AT7" t="str">
            <v>n/d</v>
          </cell>
          <cell r="BU7" t="str">
            <v>n/d</v>
          </cell>
          <cell r="BV7">
            <v>6.3709499999999988</v>
          </cell>
          <cell r="BW7">
            <v>6.5471500000000002</v>
          </cell>
          <cell r="BX7" t="str">
            <v>n/d</v>
          </cell>
          <cell r="BY7" t="str">
            <v>n/d</v>
          </cell>
          <cell r="BZ7" t="str">
            <v>n/d</v>
          </cell>
          <cell r="CA7" t="str">
            <v>n/d</v>
          </cell>
          <cell r="CB7" t="str">
            <v>n/d</v>
          </cell>
          <cell r="CC7">
            <v>90.359200000000001</v>
          </cell>
        </row>
        <row r="8">
          <cell r="A8">
            <v>33270</v>
          </cell>
          <cell r="B8">
            <v>134.80000000000001</v>
          </cell>
          <cell r="C8">
            <v>121.8</v>
          </cell>
          <cell r="D8">
            <v>140.19999999999999</v>
          </cell>
          <cell r="AG8">
            <v>6.2675000000000001</v>
          </cell>
          <cell r="AH8">
            <v>6.5906250000000002</v>
          </cell>
          <cell r="AI8">
            <v>6.7722222222222221</v>
          </cell>
          <cell r="AJ8">
            <v>6.7066249999999998</v>
          </cell>
          <cell r="AK8">
            <v>6.7049999999999992</v>
          </cell>
          <cell r="AL8">
            <v>6.7088888888888878</v>
          </cell>
          <cell r="AM8">
            <v>6.7001249999999999</v>
          </cell>
          <cell r="AN8" t="str">
            <v>n/d</v>
          </cell>
          <cell r="AO8" t="str">
            <v>n/d</v>
          </cell>
          <cell r="AP8" t="str">
            <v>n/d</v>
          </cell>
          <cell r="AQ8">
            <v>7.3677499999999991</v>
          </cell>
          <cell r="AR8">
            <v>8.1563157894736822</v>
          </cell>
          <cell r="AS8">
            <v>8.5557499999999997</v>
          </cell>
          <cell r="AT8" t="str">
            <v>n/d</v>
          </cell>
          <cell r="BU8" t="str">
            <v>n/d</v>
          </cell>
          <cell r="BV8">
            <v>6.1130000000000004</v>
          </cell>
          <cell r="BW8">
            <v>6.1906500000000015</v>
          </cell>
          <cell r="BX8" t="str">
            <v>n/d</v>
          </cell>
          <cell r="BY8" t="str">
            <v>n/d</v>
          </cell>
          <cell r="BZ8" t="str">
            <v>n/d</v>
          </cell>
          <cell r="CA8" t="str">
            <v>n/d</v>
          </cell>
          <cell r="CB8" t="str">
            <v>n/d</v>
          </cell>
          <cell r="CC8">
            <v>89.322699999999998</v>
          </cell>
          <cell r="EO8">
            <v>1992</v>
          </cell>
          <cell r="EP8">
            <v>6520.3</v>
          </cell>
          <cell r="EQ8">
            <v>10398</v>
          </cell>
          <cell r="ER8">
            <v>3.5224308556181638E-2</v>
          </cell>
        </row>
        <row r="9">
          <cell r="A9">
            <v>33298</v>
          </cell>
          <cell r="B9">
            <v>134.80000000000001</v>
          </cell>
          <cell r="C9">
            <v>121.3</v>
          </cell>
          <cell r="D9">
            <v>140.5</v>
          </cell>
          <cell r="AG9">
            <v>6.161428571428571</v>
          </cell>
          <cell r="AH9">
            <v>6.5442711111111116</v>
          </cell>
          <cell r="AI9">
            <v>6.5981249999999996</v>
          </cell>
          <cell r="AJ9">
            <v>6.5854999999999988</v>
          </cell>
          <cell r="AK9">
            <v>6.591874999999999</v>
          </cell>
          <cell r="AL9">
            <v>6.6068749999999996</v>
          </cell>
          <cell r="AM9">
            <v>6.6511250000000004</v>
          </cell>
          <cell r="AN9" t="str">
            <v>n/d</v>
          </cell>
          <cell r="AO9" t="str">
            <v>n/d</v>
          </cell>
          <cell r="AP9" t="str">
            <v>n/d</v>
          </cell>
          <cell r="AQ9">
            <v>7.6019999999999994</v>
          </cell>
          <cell r="AR9">
            <v>8.4255000000000031</v>
          </cell>
          <cell r="AS9">
            <v>8.7776190476190461</v>
          </cell>
          <cell r="AT9" t="str">
            <v>n/d</v>
          </cell>
          <cell r="BU9" t="str">
            <v>n/d</v>
          </cell>
          <cell r="BV9">
            <v>6.0791904761904769</v>
          </cell>
          <cell r="BW9">
            <v>6.183523809523809</v>
          </cell>
          <cell r="BX9" t="str">
            <v>n/d</v>
          </cell>
          <cell r="BY9" t="str">
            <v>n/d</v>
          </cell>
          <cell r="BZ9" t="str">
            <v>n/d</v>
          </cell>
          <cell r="CA9" t="str">
            <v>n/d</v>
          </cell>
          <cell r="CB9" t="str">
            <v>n/d</v>
          </cell>
          <cell r="CC9">
            <v>92.159300000000002</v>
          </cell>
          <cell r="EO9">
            <v>1993</v>
          </cell>
          <cell r="EP9">
            <v>6858.6</v>
          </cell>
          <cell r="EQ9">
            <v>10684.2</v>
          </cell>
          <cell r="ER9">
            <v>2.7524523946912849E-2</v>
          </cell>
        </row>
        <row r="10">
          <cell r="A10">
            <v>33329</v>
          </cell>
          <cell r="B10">
            <v>135.1</v>
          </cell>
          <cell r="C10">
            <v>121.3</v>
          </cell>
          <cell r="D10">
            <v>140.9</v>
          </cell>
          <cell r="AG10">
            <v>5.9659090909090908</v>
          </cell>
          <cell r="AH10">
            <v>6.161999999999999</v>
          </cell>
          <cell r="AI10">
            <v>6.183809523809523</v>
          </cell>
          <cell r="AJ10">
            <v>6.2219047619047618</v>
          </cell>
          <cell r="AK10">
            <v>6.2747619047619052</v>
          </cell>
          <cell r="AL10">
            <v>6.3190476190476197</v>
          </cell>
          <cell r="AM10">
            <v>6.3666666666666663</v>
          </cell>
          <cell r="AN10" t="str">
            <v>n/d</v>
          </cell>
          <cell r="AO10" t="str">
            <v>n/d</v>
          </cell>
          <cell r="AP10" t="str">
            <v>n/d</v>
          </cell>
          <cell r="AQ10">
            <v>7.4288181818181807</v>
          </cell>
          <cell r="AR10">
            <v>8.331428571428571</v>
          </cell>
          <cell r="AS10">
            <v>8.6863636363636356</v>
          </cell>
          <cell r="AT10" t="str">
            <v>n/d</v>
          </cell>
          <cell r="BU10" t="str">
            <v>n/d</v>
          </cell>
          <cell r="BV10">
            <v>5.8139090909090907</v>
          </cell>
          <cell r="BW10">
            <v>5.9674545454545447</v>
          </cell>
          <cell r="BX10" t="str">
            <v>n/d</v>
          </cell>
          <cell r="BY10" t="str">
            <v>n/d</v>
          </cell>
          <cell r="BZ10" t="str">
            <v>n/d</v>
          </cell>
          <cell r="CA10" t="str">
            <v>n/d</v>
          </cell>
          <cell r="CB10" t="str">
            <v>n/d</v>
          </cell>
          <cell r="CC10">
            <v>93.263900000000007</v>
          </cell>
          <cell r="EO10">
            <v>1994</v>
          </cell>
          <cell r="EP10">
            <v>7287.2</v>
          </cell>
          <cell r="EQ10">
            <v>11114.6</v>
          </cell>
          <cell r="ER10">
            <v>4.0283783530821182E-2</v>
          </cell>
        </row>
        <row r="11">
          <cell r="A11">
            <v>33359</v>
          </cell>
          <cell r="B11">
            <v>135.6</v>
          </cell>
          <cell r="C11">
            <v>121.6</v>
          </cell>
          <cell r="D11">
            <v>141.30000000000001</v>
          </cell>
          <cell r="AG11">
            <v>5.8039130434782615</v>
          </cell>
          <cell r="AH11">
            <v>5.9909999999999997</v>
          </cell>
          <cell r="AI11">
            <v>6.0275000000000007</v>
          </cell>
          <cell r="AJ11">
            <v>6.0615000000000014</v>
          </cell>
          <cell r="AK11">
            <v>6.1299999999999981</v>
          </cell>
          <cell r="AL11">
            <v>6.1629999999999994</v>
          </cell>
          <cell r="AM11">
            <v>6.2019999999999991</v>
          </cell>
          <cell r="AN11" t="str">
            <v>n/d</v>
          </cell>
          <cell r="AO11" t="str">
            <v>n/d</v>
          </cell>
          <cell r="AP11" t="str">
            <v>n/d</v>
          </cell>
          <cell r="AQ11">
            <v>7.2635909090909081</v>
          </cell>
          <cell r="AR11">
            <v>8.2966666666666669</v>
          </cell>
          <cell r="AS11">
            <v>8.6961363636363647</v>
          </cell>
          <cell r="AT11" t="str">
            <v>n/d</v>
          </cell>
          <cell r="BU11" t="str">
            <v>n/d</v>
          </cell>
          <cell r="BV11">
            <v>5.6119565217391321</v>
          </cell>
          <cell r="BW11">
            <v>5.8647619047619042</v>
          </cell>
          <cell r="BX11">
            <v>6.3482608695652178</v>
          </cell>
          <cell r="BY11">
            <v>6.8169565217391304</v>
          </cell>
          <cell r="BZ11">
            <v>7.8356521739130462</v>
          </cell>
          <cell r="CA11">
            <v>8.4086956521739147</v>
          </cell>
          <cell r="CB11">
            <v>8.5865217391304345</v>
          </cell>
          <cell r="CC11">
            <v>93.567099999999996</v>
          </cell>
          <cell r="EO11">
            <v>1995</v>
          </cell>
          <cell r="EP11">
            <v>7639.7</v>
          </cell>
          <cell r="EQ11">
            <v>11413</v>
          </cell>
          <cell r="ER11">
            <v>2.6847569863063026E-2</v>
          </cell>
        </row>
        <row r="12">
          <cell r="A12">
            <v>33390</v>
          </cell>
          <cell r="B12">
            <v>136</v>
          </cell>
          <cell r="C12">
            <v>121.4</v>
          </cell>
          <cell r="D12">
            <v>141.80000000000001</v>
          </cell>
          <cell r="AG12">
            <v>5.8665000000000003</v>
          </cell>
          <cell r="AH12">
            <v>6.10025</v>
          </cell>
          <cell r="AI12">
            <v>6.1343750000000004</v>
          </cell>
          <cell r="AJ12">
            <v>6.2006250000000005</v>
          </cell>
          <cell r="AK12">
            <v>6.3194999999999997</v>
          </cell>
          <cell r="AL12">
            <v>6.3159999999999998</v>
          </cell>
          <cell r="AM12">
            <v>6.4154999999999998</v>
          </cell>
          <cell r="AN12">
            <v>6.75390625</v>
          </cell>
          <cell r="AO12" t="str">
            <v>n/d</v>
          </cell>
          <cell r="AP12" t="str">
            <v>n/d</v>
          </cell>
          <cell r="AQ12">
            <v>7.5650000000000004</v>
          </cell>
          <cell r="AR12">
            <v>8.459500000000002</v>
          </cell>
          <cell r="AS12">
            <v>8.8299999999999983</v>
          </cell>
          <cell r="AT12" t="str">
            <v>n/d</v>
          </cell>
          <cell r="BU12" t="str">
            <v>n/d</v>
          </cell>
          <cell r="BV12">
            <v>5.7409499999999998</v>
          </cell>
          <cell r="BW12">
            <v>6.0186499999999992</v>
          </cell>
          <cell r="BX12">
            <v>6.5750000000000002</v>
          </cell>
          <cell r="BY12">
            <v>7.1395</v>
          </cell>
          <cell r="BZ12">
            <v>8.0715000000000003</v>
          </cell>
          <cell r="CA12">
            <v>8.6470000000000002</v>
          </cell>
          <cell r="CB12">
            <v>8.798</v>
          </cell>
          <cell r="CC12">
            <v>94.638400000000004</v>
          </cell>
          <cell r="EO12">
            <v>1996</v>
          </cell>
          <cell r="EP12">
            <v>8073.1</v>
          </cell>
          <cell r="EQ12">
            <v>11843.6</v>
          </cell>
          <cell r="ER12">
            <v>3.772890563392628E-2</v>
          </cell>
        </row>
        <row r="13">
          <cell r="A13">
            <v>33420</v>
          </cell>
          <cell r="B13">
            <v>136.19999999999999</v>
          </cell>
          <cell r="C13">
            <v>121.1</v>
          </cell>
          <cell r="D13">
            <v>142.30000000000001</v>
          </cell>
          <cell r="AG13">
            <v>5.8395652173913035</v>
          </cell>
          <cell r="AH13">
            <v>5.9829545454545459</v>
          </cell>
          <cell r="AI13">
            <v>6.0284090909090908</v>
          </cell>
          <cell r="AJ13">
            <v>6.0880681818181817</v>
          </cell>
          <cell r="AK13">
            <v>6.1590909090909092</v>
          </cell>
          <cell r="AL13">
            <v>6.2244318181818183</v>
          </cell>
          <cell r="AM13">
            <v>6.3778409090909092</v>
          </cell>
          <cell r="AN13">
            <v>6.5965909090909092</v>
          </cell>
          <cell r="AO13" t="str">
            <v>n/d</v>
          </cell>
          <cell r="AP13" t="str">
            <v>n/d</v>
          </cell>
          <cell r="AQ13">
            <v>7.4591304347826091</v>
          </cell>
          <cell r="AR13">
            <v>8.4308695652173888</v>
          </cell>
          <cell r="AS13">
            <v>8.807391304347826</v>
          </cell>
          <cell r="AT13" t="str">
            <v>n/d</v>
          </cell>
          <cell r="BU13" t="str">
            <v>n/d</v>
          </cell>
          <cell r="BV13">
            <v>5.7389130434782611</v>
          </cell>
          <cell r="BW13">
            <v>5.9517826086956518</v>
          </cell>
          <cell r="BX13">
            <v>6.4856521739130413</v>
          </cell>
          <cell r="BY13">
            <v>7.0665217391304349</v>
          </cell>
          <cell r="BZ13">
            <v>8.0160869565217361</v>
          </cell>
          <cell r="CA13">
            <v>8.6004347826086978</v>
          </cell>
          <cell r="CB13">
            <v>8.7339130434782586</v>
          </cell>
          <cell r="CC13">
            <v>94.296899999999994</v>
          </cell>
          <cell r="EO13">
            <v>1997</v>
          </cell>
          <cell r="EP13">
            <v>8577.6</v>
          </cell>
          <cell r="EQ13">
            <v>12370.3</v>
          </cell>
          <cell r="ER13">
            <v>4.4471275625654227E-2</v>
          </cell>
        </row>
        <row r="14">
          <cell r="A14">
            <v>33451</v>
          </cell>
          <cell r="B14">
            <v>136.6</v>
          </cell>
          <cell r="C14">
            <v>121.3</v>
          </cell>
          <cell r="D14">
            <v>142.9</v>
          </cell>
          <cell r="AG14">
            <v>5.6899999999999986</v>
          </cell>
          <cell r="AH14">
            <v>5.6994047619047619</v>
          </cell>
          <cell r="AI14">
            <v>5.708333333333333</v>
          </cell>
          <cell r="AJ14">
            <v>5.7113095238095237</v>
          </cell>
          <cell r="AK14">
            <v>5.7321428571428568</v>
          </cell>
          <cell r="AL14">
            <v>5.8303571428571432</v>
          </cell>
          <cell r="AM14">
            <v>5.8630952380952381</v>
          </cell>
          <cell r="AN14">
            <v>6.0089285714285712</v>
          </cell>
          <cell r="AO14" t="str">
            <v>n/d</v>
          </cell>
          <cell r="AP14" t="str">
            <v>n/d</v>
          </cell>
          <cell r="AQ14">
            <v>6.8231818181818165</v>
          </cell>
          <cell r="AR14">
            <v>7.9045454545454552</v>
          </cell>
          <cell r="AS14">
            <v>8.4177272727272729</v>
          </cell>
          <cell r="AT14" t="str">
            <v>n/d</v>
          </cell>
          <cell r="BU14" t="str">
            <v>n/d</v>
          </cell>
          <cell r="BV14">
            <v>5.4914545454545447</v>
          </cell>
          <cell r="BW14">
            <v>5.6276363636363635</v>
          </cell>
          <cell r="BX14">
            <v>5.9309090909090916</v>
          </cell>
          <cell r="BY14">
            <v>6.5031818181818188</v>
          </cell>
          <cell r="BZ14">
            <v>7.5227272727272743</v>
          </cell>
          <cell r="CA14">
            <v>8.2381818181818165</v>
          </cell>
          <cell r="CB14">
            <v>8.461363636363636</v>
          </cell>
          <cell r="CC14">
            <v>93.228099999999998</v>
          </cell>
          <cell r="EO14">
            <v>1998</v>
          </cell>
          <cell r="EP14">
            <v>9062.7999999999993</v>
          </cell>
          <cell r="EQ14">
            <v>12924.9</v>
          </cell>
          <cell r="ER14">
            <v>4.4833189170836674E-2</v>
          </cell>
        </row>
        <row r="15">
          <cell r="A15">
            <v>33482</v>
          </cell>
          <cell r="B15">
            <v>137</v>
          </cell>
          <cell r="C15">
            <v>121.5</v>
          </cell>
          <cell r="D15">
            <v>143.4</v>
          </cell>
          <cell r="AG15">
            <v>5.4890476190476187</v>
          </cell>
          <cell r="AH15">
            <v>5.53125</v>
          </cell>
          <cell r="AI15">
            <v>5.53125</v>
          </cell>
          <cell r="AJ15">
            <v>5.55</v>
          </cell>
          <cell r="AK15">
            <v>5.671875</v>
          </cell>
          <cell r="AL15">
            <v>5.671875</v>
          </cell>
          <cell r="AM15">
            <v>5.6875</v>
          </cell>
          <cell r="AN15">
            <v>5.7625000000000002</v>
          </cell>
          <cell r="AO15" t="str">
            <v>n/d</v>
          </cell>
          <cell r="AP15" t="str">
            <v>n/d</v>
          </cell>
          <cell r="AQ15">
            <v>6.5543809523809538</v>
          </cell>
          <cell r="AR15">
            <v>7.623157894736841</v>
          </cell>
          <cell r="AS15">
            <v>8.1661428571428551</v>
          </cell>
          <cell r="AT15" t="str">
            <v>n/d</v>
          </cell>
          <cell r="BU15" t="str">
            <v>n/d</v>
          </cell>
          <cell r="BV15">
            <v>5.3689047619047621</v>
          </cell>
          <cell r="BW15">
            <v>5.4753333333333334</v>
          </cell>
          <cell r="BX15">
            <v>5.7033333333333331</v>
          </cell>
          <cell r="BY15">
            <v>6.2261904761904763</v>
          </cell>
          <cell r="BZ15">
            <v>7.2723809523809519</v>
          </cell>
          <cell r="CA15">
            <v>8.0028571428571418</v>
          </cell>
          <cell r="CB15">
            <v>8.2904761904761894</v>
          </cell>
          <cell r="CC15">
            <v>92.0809</v>
          </cell>
          <cell r="EO15">
            <v>1999</v>
          </cell>
          <cell r="EP15">
            <v>9630.7000000000007</v>
          </cell>
          <cell r="EQ15">
            <v>13543.8</v>
          </cell>
          <cell r="ER15">
            <v>4.7884316319662057E-2</v>
          </cell>
        </row>
        <row r="16">
          <cell r="A16">
            <v>33512</v>
          </cell>
          <cell r="B16">
            <v>137.19999999999999</v>
          </cell>
          <cell r="C16">
            <v>121.9</v>
          </cell>
          <cell r="D16">
            <v>143.69999999999999</v>
          </cell>
          <cell r="AG16">
            <v>5.230434782608695</v>
          </cell>
          <cell r="AH16">
            <v>5.2581521739130439</v>
          </cell>
          <cell r="AI16">
            <v>5.2554347826086953</v>
          </cell>
          <cell r="AJ16">
            <v>5.4184782608695654</v>
          </cell>
          <cell r="AK16">
            <v>5.4184782608695654</v>
          </cell>
          <cell r="AL16">
            <v>5.4103260869565215</v>
          </cell>
          <cell r="AM16">
            <v>5.4184782608695654</v>
          </cell>
          <cell r="AN16">
            <v>5.5244565217391308</v>
          </cell>
          <cell r="AO16" t="str">
            <v>n/d</v>
          </cell>
          <cell r="AP16" t="str">
            <v>n/d</v>
          </cell>
          <cell r="AQ16">
            <v>6.2032173913043493</v>
          </cell>
          <cell r="AR16">
            <v>7.3918181818181807</v>
          </cell>
          <cell r="AS16">
            <v>8.0629999999999988</v>
          </cell>
          <cell r="AT16" t="str">
            <v>n/d</v>
          </cell>
          <cell r="BU16" t="str">
            <v>n/d</v>
          </cell>
          <cell r="BV16">
            <v>5.131636363636364</v>
          </cell>
          <cell r="BW16">
            <v>5.2434545454545463</v>
          </cell>
          <cell r="BX16">
            <v>5.4317391304347833</v>
          </cell>
          <cell r="BY16">
            <v>5.9365217391304359</v>
          </cell>
          <cell r="BZ16">
            <v>7.0043478260869563</v>
          </cell>
          <cell r="CA16">
            <v>7.8939130434782623</v>
          </cell>
          <cell r="CB16">
            <v>8.3026086956521734</v>
          </cell>
          <cell r="CC16">
            <v>91.257000000000005</v>
          </cell>
          <cell r="EO16">
            <v>2000</v>
          </cell>
          <cell r="EP16">
            <v>10252.299999999999</v>
          </cell>
          <cell r="EQ16">
            <v>14096</v>
          </cell>
          <cell r="ER16">
            <v>4.0771423086578329E-2</v>
          </cell>
        </row>
        <row r="17">
          <cell r="A17">
            <v>33543</v>
          </cell>
          <cell r="B17">
            <v>137.80000000000001</v>
          </cell>
          <cell r="C17">
            <v>122.4</v>
          </cell>
          <cell r="D17">
            <v>144.19999999999999</v>
          </cell>
          <cell r="AG17">
            <v>4.7876190476190477</v>
          </cell>
          <cell r="AH17">
            <v>4.8660714285714288</v>
          </cell>
          <cell r="AI17">
            <v>5.145833333333333</v>
          </cell>
          <cell r="AJ17">
            <v>5.020833333333333</v>
          </cell>
          <cell r="AK17">
            <v>5.0029761904761907</v>
          </cell>
          <cell r="AL17">
            <v>5.0029761904761907</v>
          </cell>
          <cell r="AM17">
            <v>5.0029761904761907</v>
          </cell>
          <cell r="AN17">
            <v>5.0625</v>
          </cell>
          <cell r="AO17" t="str">
            <v>n/d</v>
          </cell>
          <cell r="AP17" t="str">
            <v>n/d</v>
          </cell>
          <cell r="AQ17">
            <v>5.7935714285714273</v>
          </cell>
          <cell r="AR17">
            <v>7.0889999999999986</v>
          </cell>
          <cell r="AS17">
            <v>7.9295238095238076</v>
          </cell>
          <cell r="AT17" t="str">
            <v>n/d</v>
          </cell>
          <cell r="BU17" t="str">
            <v>n/d</v>
          </cell>
          <cell r="BV17">
            <v>4.6773809523809531</v>
          </cell>
          <cell r="BW17">
            <v>4.7894761904761909</v>
          </cell>
          <cell r="BX17">
            <v>4.9990476190476176</v>
          </cell>
          <cell r="BY17">
            <v>5.6052380952380956</v>
          </cell>
          <cell r="BZ17">
            <v>6.800476190476191</v>
          </cell>
          <cell r="CA17">
            <v>7.8514285714285696</v>
          </cell>
          <cell r="CB17">
            <v>8.2809523809523817</v>
          </cell>
          <cell r="CC17">
            <v>89.962100000000007</v>
          </cell>
          <cell r="EO17">
            <v>2001</v>
          </cell>
          <cell r="EP17">
            <v>10581.8</v>
          </cell>
          <cell r="EQ17">
            <v>14230.7</v>
          </cell>
          <cell r="ER17">
            <v>9.5559023836548906E-3</v>
          </cell>
        </row>
        <row r="18">
          <cell r="A18">
            <v>33573</v>
          </cell>
          <cell r="B18">
            <v>138.19999999999999</v>
          </cell>
          <cell r="C18">
            <v>122.3</v>
          </cell>
          <cell r="D18">
            <v>144.69999999999999</v>
          </cell>
          <cell r="AG18">
            <v>4.4645454545454548</v>
          </cell>
          <cell r="AH18">
            <v>4.8937499999999998</v>
          </cell>
          <cell r="AI18">
            <v>4.7062499999999998</v>
          </cell>
          <cell r="AJ18">
            <v>4.59375</v>
          </cell>
          <cell r="AK18">
            <v>4.5625</v>
          </cell>
          <cell r="AL18">
            <v>4.5187499999999998</v>
          </cell>
          <cell r="AM18">
            <v>4.515625</v>
          </cell>
          <cell r="AN18">
            <v>4.5656249999999998</v>
          </cell>
          <cell r="AO18" t="str">
            <v>n/d</v>
          </cell>
          <cell r="AP18" t="str">
            <v>n/d</v>
          </cell>
          <cell r="AQ18">
            <v>5.2476190476190467</v>
          </cell>
          <cell r="AR18">
            <v>6.6759999999999993</v>
          </cell>
          <cell r="AS18">
            <v>7.6002380952380957</v>
          </cell>
          <cell r="AT18" t="str">
            <v>n/d</v>
          </cell>
          <cell r="BU18" t="str">
            <v>n/d</v>
          </cell>
          <cell r="BV18">
            <v>4.1652272727272726</v>
          </cell>
          <cell r="BW18">
            <v>4.2444545454545457</v>
          </cell>
          <cell r="BX18">
            <v>4.6322727272727278</v>
          </cell>
          <cell r="BY18">
            <v>5.1222727272727262</v>
          </cell>
          <cell r="BZ18">
            <v>6.3736363636363649</v>
          </cell>
          <cell r="CA18">
            <v>7.5190909090909068</v>
          </cell>
          <cell r="CB18">
            <v>8.1181818181818191</v>
          </cell>
          <cell r="CC18">
            <v>89.325699999999998</v>
          </cell>
          <cell r="EO18">
            <v>2002</v>
          </cell>
          <cell r="EP18">
            <v>10936.4</v>
          </cell>
          <cell r="EQ18">
            <v>14472.7</v>
          </cell>
          <cell r="ER18">
            <v>1.7005488134807178E-2</v>
          </cell>
        </row>
        <row r="19">
          <cell r="A19">
            <v>33604</v>
          </cell>
          <cell r="B19">
            <v>138.30000000000001</v>
          </cell>
          <cell r="C19">
            <v>122</v>
          </cell>
          <cell r="D19">
            <v>145.1</v>
          </cell>
          <cell r="E19">
            <v>2.6726057906458989E-2</v>
          </cell>
          <cell r="F19">
            <v>-4.8939641109297938E-3</v>
          </cell>
          <cell r="G19">
            <v>4.0143369175627219E-2</v>
          </cell>
          <cell r="H19" t="e">
            <v>#DIV/0!</v>
          </cell>
          <cell r="I19" t="e">
            <v>#DIV/0!</v>
          </cell>
          <cell r="J19" t="e">
            <v>#DIV/0!</v>
          </cell>
          <cell r="K19" t="e">
            <v>#DIV/0!</v>
          </cell>
          <cell r="L19" t="e">
            <v>#DIV/0!</v>
          </cell>
          <cell r="M19" t="e">
            <v>#DIV/0!</v>
          </cell>
          <cell r="N19" t="e">
            <v>#DIV/0!</v>
          </cell>
          <cell r="O19" t="e">
            <v>#DIV/0!</v>
          </cell>
          <cell r="P19" t="e">
            <v>#DIV/0!</v>
          </cell>
          <cell r="Q19" t="e">
            <v>#DIV/0!</v>
          </cell>
          <cell r="R19" t="e">
            <v>#DIV/0!</v>
          </cell>
          <cell r="S19" t="e">
            <v>#DIV/0!</v>
          </cell>
          <cell r="T19" t="e">
            <v>#DIV/0!</v>
          </cell>
          <cell r="U19" t="e">
            <v>#DIV/0!</v>
          </cell>
          <cell r="V19" t="e">
            <v>#DIV/0!</v>
          </cell>
          <cell r="W19" t="e">
            <v>#DIV/0!</v>
          </cell>
          <cell r="X19" t="e">
            <v>#DIV/0!</v>
          </cell>
          <cell r="Y19" t="e">
            <v>#DIV/0!</v>
          </cell>
          <cell r="Z19" t="e">
            <v>#DIV/0!</v>
          </cell>
          <cell r="AA19" t="e">
            <v>#DIV/0!</v>
          </cell>
          <cell r="AB19" t="e">
            <v>#DIV/0!</v>
          </cell>
          <cell r="AC19" t="e">
            <v>#DIV/0!</v>
          </cell>
          <cell r="AD19" t="e">
            <v>#DIV/0!</v>
          </cell>
          <cell r="AE19" t="e">
            <v>#DIV/0!</v>
          </cell>
          <cell r="AG19">
            <v>4.086086956521739</v>
          </cell>
          <cell r="AH19">
            <v>4.1846590909090908</v>
          </cell>
          <cell r="AI19">
            <v>4.1761363636363633</v>
          </cell>
          <cell r="AJ19">
            <v>4.1704545454545459</v>
          </cell>
          <cell r="AK19">
            <v>4.1789772727272725</v>
          </cell>
          <cell r="AL19">
            <v>4.1903409090909092</v>
          </cell>
          <cell r="AM19">
            <v>4.2017045454545459</v>
          </cell>
          <cell r="AN19">
            <v>4.3352272727272725</v>
          </cell>
          <cell r="AO19" t="str">
            <v>n/d</v>
          </cell>
          <cell r="AP19" t="str">
            <v>n/d</v>
          </cell>
          <cell r="AQ19">
            <v>5.2148636363636349</v>
          </cell>
          <cell r="AR19">
            <v>6.7415789473684198</v>
          </cell>
          <cell r="AS19">
            <v>7.5389999999999988</v>
          </cell>
          <cell r="AT19" t="str">
            <v>n/d</v>
          </cell>
          <cell r="BU19" t="str">
            <v>n/d</v>
          </cell>
          <cell r="BV19">
            <v>3.8974090909090915</v>
          </cell>
          <cell r="BW19">
            <v>4.0065454545454537</v>
          </cell>
          <cell r="BX19">
            <v>4.4065217391304348</v>
          </cell>
          <cell r="BY19">
            <v>5.0117391304347834</v>
          </cell>
          <cell r="BZ19">
            <v>6.3760869565217408</v>
          </cell>
          <cell r="CA19">
            <v>7.3343478260869572</v>
          </cell>
          <cell r="CB19">
            <v>7.7095652173913054</v>
          </cell>
          <cell r="CC19">
            <v>89.293400000000005</v>
          </cell>
          <cell r="EO19">
            <v>2003</v>
          </cell>
          <cell r="EP19">
            <v>11458.2</v>
          </cell>
          <cell r="EQ19">
            <v>14877.3</v>
          </cell>
          <cell r="ER19">
            <v>2.7956082831814388E-2</v>
          </cell>
        </row>
        <row r="20">
          <cell r="A20">
            <v>33635</v>
          </cell>
          <cell r="B20">
            <v>138.6</v>
          </cell>
          <cell r="C20">
            <v>122.3</v>
          </cell>
          <cell r="D20">
            <v>145.4</v>
          </cell>
          <cell r="E20">
            <v>2.8189910979228294E-2</v>
          </cell>
          <cell r="F20">
            <v>4.1050903119868032E-3</v>
          </cell>
          <cell r="G20">
            <v>3.7089871611982961E-2</v>
          </cell>
          <cell r="AG20">
            <v>4.0579999999999998</v>
          </cell>
          <cell r="AH20">
            <v>4.1468749999999996</v>
          </cell>
          <cell r="AI20">
            <v>4.1656250000000004</v>
          </cell>
          <cell r="AJ20">
            <v>4.1687500000000002</v>
          </cell>
          <cell r="AK20">
            <v>4.1937499999999996</v>
          </cell>
          <cell r="AL20">
            <v>4.234375</v>
          </cell>
          <cell r="AM20">
            <v>4.2718749999999996</v>
          </cell>
          <cell r="AN20">
            <v>4.4343750000000002</v>
          </cell>
          <cell r="AO20" t="str">
            <v>n/d</v>
          </cell>
          <cell r="AP20" t="str">
            <v>n/d</v>
          </cell>
          <cell r="AQ20">
            <v>5.5549000000000008</v>
          </cell>
          <cell r="AR20">
            <v>7.0915789473684212</v>
          </cell>
          <cell r="AS20">
            <v>7.871249999999999</v>
          </cell>
          <cell r="AT20" t="str">
            <v>n/d</v>
          </cell>
          <cell r="BU20" t="str">
            <v>n/d</v>
          </cell>
          <cell r="BV20">
            <v>3.9395499999999997</v>
          </cell>
          <cell r="BW20">
            <v>4.0683000000000007</v>
          </cell>
          <cell r="BX20">
            <v>4.5384999999999991</v>
          </cell>
          <cell r="BY20">
            <v>5.2584999999999988</v>
          </cell>
          <cell r="BZ20">
            <v>6.6754999999999995</v>
          </cell>
          <cell r="CA20">
            <v>7.569</v>
          </cell>
          <cell r="CB20">
            <v>7.9094999999999986</v>
          </cell>
          <cell r="CC20">
            <v>90.462400000000002</v>
          </cell>
          <cell r="EO20">
            <v>2004</v>
          </cell>
          <cell r="EP20">
            <v>12213.7</v>
          </cell>
          <cell r="EQ20">
            <v>15449.8</v>
          </cell>
          <cell r="ER20">
            <v>3.8481444885832827E-2</v>
          </cell>
        </row>
        <row r="21">
          <cell r="A21">
            <v>33664</v>
          </cell>
          <cell r="B21">
            <v>139.1</v>
          </cell>
          <cell r="C21">
            <v>122.4</v>
          </cell>
          <cell r="D21">
            <v>145.9</v>
          </cell>
          <cell r="E21">
            <v>3.1899109792284719E-2</v>
          </cell>
          <cell r="F21">
            <v>9.0684253915911395E-3</v>
          </cell>
          <cell r="G21">
            <v>3.843416370106767E-2</v>
          </cell>
          <cell r="AG21">
            <v>4.0113636363636349</v>
          </cell>
          <cell r="AH21">
            <v>4.3267045454545459</v>
          </cell>
          <cell r="AI21">
            <v>4.34375</v>
          </cell>
          <cell r="AJ21">
            <v>4.3721590909090908</v>
          </cell>
          <cell r="AK21">
            <v>4.4119318181818183</v>
          </cell>
          <cell r="AL21">
            <v>4.4602272727272725</v>
          </cell>
          <cell r="AM21">
            <v>4.5369318181818183</v>
          </cell>
          <cell r="AN21">
            <v>4.7698863636363633</v>
          </cell>
          <cell r="AO21" t="str">
            <v>n/d</v>
          </cell>
          <cell r="AP21" t="str">
            <v>n/d</v>
          </cell>
          <cell r="AQ21">
            <v>6.0149090909090894</v>
          </cell>
          <cell r="AR21">
            <v>7.3885714285714297</v>
          </cell>
          <cell r="AS21">
            <v>8.0181818181818176</v>
          </cell>
          <cell r="AT21" t="str">
            <v>n/d</v>
          </cell>
          <cell r="BU21" t="str">
            <v>n/d</v>
          </cell>
          <cell r="BV21">
            <v>4.1279090909090916</v>
          </cell>
          <cell r="BW21">
            <v>4.3209999999999988</v>
          </cell>
          <cell r="BX21">
            <v>4.7899999999999991</v>
          </cell>
          <cell r="BY21">
            <v>5.6395238095238103</v>
          </cell>
          <cell r="BZ21">
            <v>7.0538095238095249</v>
          </cell>
          <cell r="CA21">
            <v>7.7604761904761901</v>
          </cell>
          <cell r="CB21">
            <v>8.0438095238095251</v>
          </cell>
          <cell r="CC21">
            <v>92.092200000000005</v>
          </cell>
          <cell r="EO21">
            <v>2005</v>
          </cell>
          <cell r="EP21">
            <v>13036.6</v>
          </cell>
          <cell r="EQ21">
            <v>15988</v>
          </cell>
          <cell r="ER21">
            <v>3.4835402400031024E-2</v>
          </cell>
        </row>
        <row r="22">
          <cell r="A22">
            <v>33695</v>
          </cell>
          <cell r="B22">
            <v>139.4</v>
          </cell>
          <cell r="C22">
            <v>122.5</v>
          </cell>
          <cell r="D22">
            <v>146.30000000000001</v>
          </cell>
          <cell r="E22">
            <v>3.1828275351591495E-2</v>
          </cell>
          <cell r="F22">
            <v>9.8928276999175058E-3</v>
          </cell>
          <cell r="G22">
            <v>3.8325053229240735E-2</v>
          </cell>
          <cell r="AG22">
            <v>3.8090909090909095</v>
          </cell>
          <cell r="AH22">
            <v>4.09375</v>
          </cell>
          <cell r="AI22">
            <v>4.1156249999999996</v>
          </cell>
          <cell r="AJ22">
            <v>4.15625</v>
          </cell>
          <cell r="AK22">
            <v>4.203125</v>
          </cell>
          <cell r="AL22">
            <v>4.2437500000000004</v>
          </cell>
          <cell r="AM22">
            <v>4.3031249999999996</v>
          </cell>
          <cell r="AN22">
            <v>4.5250000000000004</v>
          </cell>
          <cell r="AO22" t="str">
            <v>n/d</v>
          </cell>
          <cell r="AP22" t="str">
            <v>n/d</v>
          </cell>
          <cell r="AQ22">
            <v>5.639636363636364</v>
          </cell>
          <cell r="AR22">
            <v>7.1709523809523814</v>
          </cell>
          <cell r="AS22">
            <v>7.8964545454545449</v>
          </cell>
          <cell r="AT22" t="str">
            <v>n/d</v>
          </cell>
          <cell r="BU22" t="str">
            <v>n/d</v>
          </cell>
          <cell r="BV22">
            <v>3.8270909090909098</v>
          </cell>
          <cell r="BW22">
            <v>3.989818181818181</v>
          </cell>
          <cell r="BX22">
            <v>4.4281818181818187</v>
          </cell>
          <cell r="BY22">
            <v>5.3159090909090914</v>
          </cell>
          <cell r="BZ22">
            <v>6.8909090909090907</v>
          </cell>
          <cell r="CA22">
            <v>7.6895454545454536</v>
          </cell>
          <cell r="CB22">
            <v>8.0013636363636351</v>
          </cell>
          <cell r="CC22">
            <v>91.663799999999995</v>
          </cell>
          <cell r="EO22">
            <v>2006</v>
          </cell>
          <cell r="EP22">
            <v>13814.6</v>
          </cell>
          <cell r="EQ22">
            <v>16433.099999999999</v>
          </cell>
          <cell r="ER22">
            <v>2.7839629722291592E-2</v>
          </cell>
        </row>
        <row r="23">
          <cell r="A23">
            <v>33725</v>
          </cell>
          <cell r="B23">
            <v>139.69999999999999</v>
          </cell>
          <cell r="C23">
            <v>122.9</v>
          </cell>
          <cell r="D23">
            <v>146.80000000000001</v>
          </cell>
          <cell r="E23">
            <v>3.0235988200590036E-2</v>
          </cell>
          <cell r="F23">
            <v>1.0690789473684292E-2</v>
          </cell>
          <cell r="G23">
            <v>3.8924274593064467E-2</v>
          </cell>
          <cell r="AG23">
            <v>3.8380952380952387</v>
          </cell>
          <cell r="AH23">
            <v>3.9</v>
          </cell>
          <cell r="AI23">
            <v>3.9312499999999999</v>
          </cell>
          <cell r="AJ23">
            <v>3.9562499999999998</v>
          </cell>
          <cell r="AK23">
            <v>4.0187499999999998</v>
          </cell>
          <cell r="AL23">
            <v>4.0625</v>
          </cell>
          <cell r="AM23">
            <v>4.109375</v>
          </cell>
          <cell r="AN23">
            <v>4.3375000000000004</v>
          </cell>
          <cell r="AO23" t="str">
            <v>n/d</v>
          </cell>
          <cell r="AP23" t="str">
            <v>n/d</v>
          </cell>
          <cell r="AQ23">
            <v>5.4205499999999986</v>
          </cell>
          <cell r="AR23">
            <v>6.9499999999999993</v>
          </cell>
          <cell r="AS23">
            <v>7.714999999999999</v>
          </cell>
          <cell r="AT23" t="str">
            <v>n/d</v>
          </cell>
          <cell r="BU23" t="str">
            <v>n/d</v>
          </cell>
          <cell r="BV23">
            <v>3.7150500000000002</v>
          </cell>
          <cell r="BW23">
            <v>3.8700999999999999</v>
          </cell>
          <cell r="BX23">
            <v>4.2052380952380952</v>
          </cell>
          <cell r="BY23">
            <v>5.1647619047619049</v>
          </cell>
          <cell r="BZ23">
            <v>6.732380952380951</v>
          </cell>
          <cell r="CA23">
            <v>7.6114285714285712</v>
          </cell>
          <cell r="CB23">
            <v>7.935238095238093</v>
          </cell>
          <cell r="CC23">
            <v>90.852599999999995</v>
          </cell>
          <cell r="EO23">
            <v>2007</v>
          </cell>
          <cell r="EP23">
            <v>14451.9</v>
          </cell>
          <cell r="EQ23">
            <v>16762.400000000001</v>
          </cell>
          <cell r="ER23">
            <v>2.0038824080666595E-2</v>
          </cell>
        </row>
        <row r="24">
          <cell r="A24">
            <v>33756</v>
          </cell>
          <cell r="B24">
            <v>140.1</v>
          </cell>
          <cell r="C24">
            <v>123.4</v>
          </cell>
          <cell r="D24">
            <v>147.1</v>
          </cell>
          <cell r="E24">
            <v>3.0147058823529305E-2</v>
          </cell>
          <cell r="F24">
            <v>1.6474464579901094E-2</v>
          </cell>
          <cell r="G24">
            <v>3.7376586741889817E-2</v>
          </cell>
          <cell r="AG24">
            <v>3.8045454545454547</v>
          </cell>
          <cell r="AH24">
            <v>3.9403409090909092</v>
          </cell>
          <cell r="AI24">
            <v>3.9602272727272729</v>
          </cell>
          <cell r="AJ24">
            <v>3.9857954545454546</v>
          </cell>
          <cell r="AK24">
            <v>4.0340909090909092</v>
          </cell>
          <cell r="AL24">
            <v>4.0852272727272725</v>
          </cell>
          <cell r="AM24">
            <v>4.1221590909090908</v>
          </cell>
          <cell r="AN24">
            <v>4.3494318181818183</v>
          </cell>
          <cell r="AO24" t="str">
            <v>n/d</v>
          </cell>
          <cell r="AP24" t="str">
            <v>n/d</v>
          </cell>
          <cell r="AQ24">
            <v>5.2799999999999994</v>
          </cell>
          <cell r="AR24">
            <v>6.753181818181818</v>
          </cell>
          <cell r="AS24">
            <v>7.6318181818181836</v>
          </cell>
          <cell r="AT24" t="str">
            <v>n/d</v>
          </cell>
          <cell r="BU24" t="str">
            <v>n/d</v>
          </cell>
          <cell r="BV24">
            <v>3.7344090909090908</v>
          </cell>
          <cell r="BW24">
            <v>3.8885000000000005</v>
          </cell>
          <cell r="BX24">
            <v>4.1499999999999995</v>
          </cell>
          <cell r="BY24">
            <v>5.0322727272727272</v>
          </cell>
          <cell r="BZ24">
            <v>6.5118181818181844</v>
          </cell>
          <cell r="CA24">
            <v>7.4868181818181796</v>
          </cell>
          <cell r="CB24">
            <v>7.8822727272727269</v>
          </cell>
          <cell r="CC24">
            <v>89.533000000000001</v>
          </cell>
          <cell r="EO24">
            <v>2008</v>
          </cell>
          <cell r="EP24">
            <v>14712.8</v>
          </cell>
          <cell r="EQ24">
            <v>16781.5</v>
          </cell>
          <cell r="ER24">
            <v>1.1394549706484902E-3</v>
          </cell>
        </row>
        <row r="25">
          <cell r="A25">
            <v>33786</v>
          </cell>
          <cell r="B25">
            <v>140.5</v>
          </cell>
          <cell r="C25">
            <v>123.3</v>
          </cell>
          <cell r="D25">
            <v>147.6</v>
          </cell>
          <cell r="E25">
            <v>3.1571218795888534E-2</v>
          </cell>
          <cell r="F25">
            <v>1.8166804293971994E-2</v>
          </cell>
          <cell r="G25">
            <v>3.7245256500351154E-2</v>
          </cell>
          <cell r="AG25">
            <v>3.3208695652173916</v>
          </cell>
          <cell r="AH25">
            <v>3.4673913043478262</v>
          </cell>
          <cell r="AI25">
            <v>3.4891304347826089</v>
          </cell>
          <cell r="AJ25">
            <v>3.5081521739130435</v>
          </cell>
          <cell r="AK25">
            <v>3.5407608695652173</v>
          </cell>
          <cell r="AL25">
            <v>3.5923913043478262</v>
          </cell>
          <cell r="AM25">
            <v>3.6576086956521738</v>
          </cell>
          <cell r="AN25">
            <v>3.7581521739130435</v>
          </cell>
          <cell r="AO25" t="str">
            <v>n/d</v>
          </cell>
          <cell r="AP25" t="str">
            <v>n/d</v>
          </cell>
          <cell r="AQ25">
            <v>4.5586956521739124</v>
          </cell>
          <cell r="AR25">
            <v>6.15</v>
          </cell>
          <cell r="AS25">
            <v>7.2060869565217383</v>
          </cell>
          <cell r="AT25" t="str">
            <v>n/d</v>
          </cell>
          <cell r="BU25" t="str">
            <v>n/d</v>
          </cell>
          <cell r="BV25">
            <v>3.2587391304347824</v>
          </cell>
          <cell r="BW25">
            <v>3.360391304347826</v>
          </cell>
          <cell r="BX25">
            <v>3.5582608695652183</v>
          </cell>
          <cell r="BY25">
            <v>4.3369565217391308</v>
          </cell>
          <cell r="BZ25">
            <v>5.905652173913043</v>
          </cell>
          <cell r="CA25">
            <v>7.0926086956521734</v>
          </cell>
          <cell r="CB25">
            <v>7.6195652173913047</v>
          </cell>
          <cell r="CC25">
            <v>88.162800000000004</v>
          </cell>
          <cell r="EO25">
            <v>2009</v>
          </cell>
          <cell r="EP25">
            <v>14448.9</v>
          </cell>
          <cell r="EQ25">
            <v>16349.1</v>
          </cell>
          <cell r="ER25">
            <v>-2.5766469028394301E-2</v>
          </cell>
        </row>
        <row r="26">
          <cell r="A26">
            <v>33817</v>
          </cell>
          <cell r="B26">
            <v>140.80000000000001</v>
          </cell>
          <cell r="C26">
            <v>123.4</v>
          </cell>
          <cell r="D26">
            <v>147.9</v>
          </cell>
          <cell r="E26">
            <v>3.0746705710102518E-2</v>
          </cell>
          <cell r="F26">
            <v>1.7312448474855691E-2</v>
          </cell>
          <cell r="G26">
            <v>3.4989503149055246E-2</v>
          </cell>
          <cell r="AG26">
            <v>3.3266666666666667</v>
          </cell>
          <cell r="AH26">
            <v>3.4156249999999999</v>
          </cell>
          <cell r="AI26">
            <v>3.45</v>
          </cell>
          <cell r="AJ26">
            <v>3.4312499999999999</v>
          </cell>
          <cell r="AK26">
            <v>3.4750000000000001</v>
          </cell>
          <cell r="AL26">
            <v>3.5</v>
          </cell>
          <cell r="AM26">
            <v>3.5281250000000002</v>
          </cell>
          <cell r="AN26">
            <v>3.6312500000000001</v>
          </cell>
          <cell r="AO26" t="str">
            <v>n/d</v>
          </cell>
          <cell r="AP26" t="str">
            <v>n/d</v>
          </cell>
          <cell r="AQ26">
            <v>4.3719047619047631</v>
          </cell>
          <cell r="AR26">
            <v>5.8833333333333329</v>
          </cell>
          <cell r="AS26">
            <v>6.9371428571428577</v>
          </cell>
          <cell r="AT26" t="str">
            <v>n/d</v>
          </cell>
          <cell r="BU26" t="str">
            <v>n/d</v>
          </cell>
          <cell r="BV26">
            <v>3.1896190476190478</v>
          </cell>
          <cell r="BW26">
            <v>3.3001904761904761</v>
          </cell>
          <cell r="BX26">
            <v>3.4071428571428575</v>
          </cell>
          <cell r="BY26">
            <v>4.1342857142857143</v>
          </cell>
          <cell r="BZ26">
            <v>5.6833333333333327</v>
          </cell>
          <cell r="CA26">
            <v>6.8547619047619071</v>
          </cell>
          <cell r="CB26">
            <v>7.4428571428571431</v>
          </cell>
          <cell r="CC26">
            <v>87.5274</v>
          </cell>
          <cell r="EO26">
            <v>2010</v>
          </cell>
          <cell r="EP26">
            <v>15049</v>
          </cell>
          <cell r="EQ26">
            <v>16789.8</v>
          </cell>
          <cell r="ER26">
            <v>2.6955612235535886E-2</v>
          </cell>
        </row>
        <row r="27">
          <cell r="A27">
            <v>33848</v>
          </cell>
          <cell r="B27">
            <v>141.1</v>
          </cell>
          <cell r="C27">
            <v>123.7</v>
          </cell>
          <cell r="D27">
            <v>148.1</v>
          </cell>
          <cell r="E27">
            <v>2.9927007299270114E-2</v>
          </cell>
          <cell r="F27">
            <v>1.8106995884773713E-2</v>
          </cell>
          <cell r="G27">
            <v>3.2775453277545274E-2</v>
          </cell>
          <cell r="AG27">
            <v>3.2777272727272733</v>
          </cell>
          <cell r="AH27">
            <v>3.2670454545454546</v>
          </cell>
          <cell r="AI27">
            <v>3.2727272727272729</v>
          </cell>
          <cell r="AJ27">
            <v>3.2670454545454546</v>
          </cell>
          <cell r="AK27">
            <v>3.3380681818181817</v>
          </cell>
          <cell r="AL27">
            <v>3.3380681818181817</v>
          </cell>
          <cell r="AM27">
            <v>3.3380681818181817</v>
          </cell>
          <cell r="AN27">
            <v>3.40625</v>
          </cell>
          <cell r="AO27" t="str">
            <v>n/d</v>
          </cell>
          <cell r="AP27" t="str">
            <v>n/d</v>
          </cell>
          <cell r="AQ27">
            <v>4.0841363636363646</v>
          </cell>
          <cell r="AR27">
            <v>5.6640000000000006</v>
          </cell>
          <cell r="AS27">
            <v>6.756545454545452</v>
          </cell>
          <cell r="AT27" t="str">
            <v>n/d</v>
          </cell>
          <cell r="BU27" t="str">
            <v>n/d</v>
          </cell>
          <cell r="BV27">
            <v>2.9660952380952379</v>
          </cell>
          <cell r="BW27">
            <v>3.0393333333333326</v>
          </cell>
          <cell r="BX27">
            <v>3.1609090909090907</v>
          </cell>
          <cell r="BY27">
            <v>3.8727272727272735</v>
          </cell>
          <cell r="BZ27">
            <v>5.4704545454545457</v>
          </cell>
          <cell r="CA27">
            <v>6.6868181818181816</v>
          </cell>
          <cell r="CB27">
            <v>7.34</v>
          </cell>
          <cell r="CC27">
            <v>87.931600000000003</v>
          </cell>
          <cell r="EO27">
            <v>2011</v>
          </cell>
          <cell r="EP27">
            <v>15599.7</v>
          </cell>
          <cell r="EQ27">
            <v>17052.400000000001</v>
          </cell>
          <cell r="ER27">
            <v>1.5640448367461257E-2</v>
          </cell>
        </row>
        <row r="28">
          <cell r="A28">
            <v>33878</v>
          </cell>
          <cell r="B28">
            <v>141.69999999999999</v>
          </cell>
          <cell r="C28">
            <v>124.2</v>
          </cell>
          <cell r="D28">
            <v>148.80000000000001</v>
          </cell>
          <cell r="E28">
            <v>3.2798833819241979E-2</v>
          </cell>
          <cell r="F28">
            <v>1.8867924528301883E-2</v>
          </cell>
          <cell r="G28">
            <v>3.5490605427975108E-2</v>
          </cell>
          <cell r="AG28">
            <v>3.1368181818181822</v>
          </cell>
          <cell r="AH28">
            <v>3.2215909090909092</v>
          </cell>
          <cell r="AI28">
            <v>3.2897727272727271</v>
          </cell>
          <cell r="AJ28">
            <v>3.4346590909090908</v>
          </cell>
          <cell r="AK28">
            <v>3.4375</v>
          </cell>
          <cell r="AL28">
            <v>3.4403409090909092</v>
          </cell>
          <cell r="AM28">
            <v>3.4573863636363638</v>
          </cell>
          <cell r="AN28">
            <v>3.5539772727272729</v>
          </cell>
          <cell r="AO28" t="str">
            <v>n/d</v>
          </cell>
          <cell r="AP28" t="str">
            <v>n/d</v>
          </cell>
          <cell r="AQ28">
            <v>4.3972727272727274</v>
          </cell>
          <cell r="AR28">
            <v>5.9409090909090905</v>
          </cell>
          <cell r="AS28">
            <v>6.9531818181818172</v>
          </cell>
          <cell r="AT28" t="str">
            <v>n/d</v>
          </cell>
          <cell r="BU28" t="str">
            <v>n/d</v>
          </cell>
          <cell r="BV28">
            <v>2.9169090909090909</v>
          </cell>
          <cell r="BW28">
            <v>3.1209545454545453</v>
          </cell>
          <cell r="BX28">
            <v>3.3636363636363638</v>
          </cell>
          <cell r="BY28">
            <v>4.1504545454545463</v>
          </cell>
          <cell r="BZ28">
            <v>5.6822727272727285</v>
          </cell>
          <cell r="CA28">
            <v>6.8840909090909097</v>
          </cell>
          <cell r="CB28">
            <v>7.5154545454545447</v>
          </cell>
          <cell r="CC28">
            <v>89.670900000000003</v>
          </cell>
          <cell r="EO28">
            <v>2012</v>
          </cell>
          <cell r="EP28">
            <v>16254</v>
          </cell>
          <cell r="EQ28">
            <v>17442.8</v>
          </cell>
          <cell r="ER28">
            <v>2.2894138068541459E-2</v>
          </cell>
        </row>
        <row r="29">
          <cell r="A29">
            <v>33909</v>
          </cell>
          <cell r="B29">
            <v>142.1</v>
          </cell>
          <cell r="C29">
            <v>124.1</v>
          </cell>
          <cell r="D29">
            <v>149.19999999999999</v>
          </cell>
          <cell r="E29">
            <v>3.1204644412191396E-2</v>
          </cell>
          <cell r="F29">
            <v>1.388888888888884E-2</v>
          </cell>
          <cell r="G29">
            <v>3.4674063800277377E-2</v>
          </cell>
          <cell r="AG29">
            <v>3.1480952380952383</v>
          </cell>
          <cell r="AH29">
            <v>3.3125</v>
          </cell>
          <cell r="AI29">
            <v>3.8214285714285716</v>
          </cell>
          <cell r="AJ29">
            <v>3.7916666666666665</v>
          </cell>
          <cell r="AK29">
            <v>3.7916666666666665</v>
          </cell>
          <cell r="AL29">
            <v>3.7916666666666665</v>
          </cell>
          <cell r="AM29">
            <v>3.8184523809523809</v>
          </cell>
          <cell r="AN29">
            <v>3.9196428571428572</v>
          </cell>
          <cell r="AO29" t="str">
            <v>n/d</v>
          </cell>
          <cell r="AP29" t="str">
            <v>n/d</v>
          </cell>
          <cell r="AQ29">
            <v>4.9047619047619051</v>
          </cell>
          <cell r="AR29">
            <v>6.3921052631578954</v>
          </cell>
          <cell r="AS29">
            <v>7.2465238095238096</v>
          </cell>
          <cell r="AT29" t="str">
            <v>n/d</v>
          </cell>
          <cell r="BU29" t="str">
            <v>n/d</v>
          </cell>
          <cell r="BV29">
            <v>3.1915238095238099</v>
          </cell>
          <cell r="BW29">
            <v>3.4395499999999997</v>
          </cell>
          <cell r="BX29">
            <v>3.7580952380952382</v>
          </cell>
          <cell r="BY29">
            <v>4.699523809523809</v>
          </cell>
          <cell r="BZ29">
            <v>6.1271428571428563</v>
          </cell>
          <cell r="CA29">
            <v>7.0880952380952378</v>
          </cell>
          <cell r="CB29">
            <v>7.5857142857142863</v>
          </cell>
          <cell r="CC29">
            <v>92.320400000000006</v>
          </cell>
          <cell r="EO29">
            <v>2013</v>
          </cell>
          <cell r="EP29">
            <v>16880.7</v>
          </cell>
          <cell r="EQ29">
            <v>17812.2</v>
          </cell>
          <cell r="ER29">
            <v>2.1177792556241082E-2</v>
          </cell>
        </row>
        <row r="30">
          <cell r="A30">
            <v>33939</v>
          </cell>
          <cell r="B30">
            <v>142.30000000000001</v>
          </cell>
          <cell r="C30">
            <v>124.2</v>
          </cell>
          <cell r="D30">
            <v>149.6</v>
          </cell>
          <cell r="E30">
            <v>2.9667149059334541E-2</v>
          </cell>
          <cell r="F30">
            <v>1.5535568274734235E-2</v>
          </cell>
          <cell r="G30">
            <v>3.3863165169315979E-2</v>
          </cell>
          <cell r="AG30">
            <v>2.9613043478260876</v>
          </cell>
          <cell r="AH30">
            <v>3.6964285714285716</v>
          </cell>
          <cell r="AI30">
            <v>3.6309523809523809</v>
          </cell>
          <cell r="AJ30">
            <v>3.6369047619047619</v>
          </cell>
          <cell r="AK30">
            <v>3.6577380952380953</v>
          </cell>
          <cell r="AL30">
            <v>3.6904761904761907</v>
          </cell>
          <cell r="AM30">
            <v>3.7440476190476191</v>
          </cell>
          <cell r="AN30">
            <v>3.9077380952380953</v>
          </cell>
          <cell r="AO30" t="str">
            <v>n/d</v>
          </cell>
          <cell r="AP30" t="str">
            <v>n/d</v>
          </cell>
          <cell r="AQ30">
            <v>4.9770869565217399</v>
          </cell>
          <cell r="AR30">
            <v>6.4233333333333338</v>
          </cell>
          <cell r="AS30">
            <v>7.1322173913043478</v>
          </cell>
          <cell r="AT30" t="str">
            <v>n/d</v>
          </cell>
          <cell r="BU30" t="str">
            <v>n/d</v>
          </cell>
          <cell r="BV30">
            <v>3.2790869565217395</v>
          </cell>
          <cell r="BW30">
            <v>3.4567391304347832</v>
          </cell>
          <cell r="BX30">
            <v>3.8526086956521737</v>
          </cell>
          <cell r="BY30">
            <v>4.8060869565217379</v>
          </cell>
          <cell r="BZ30">
            <v>6.1760869565217398</v>
          </cell>
          <cell r="CA30">
            <v>7.026521739130434</v>
          </cell>
          <cell r="CB30">
            <v>7.4713043478260861</v>
          </cell>
          <cell r="CC30">
            <v>92.479500000000002</v>
          </cell>
          <cell r="EO30">
            <v>2014</v>
          </cell>
          <cell r="EP30">
            <v>17608.099999999999</v>
          </cell>
          <cell r="EQ30">
            <v>18261.7</v>
          </cell>
          <cell r="ER30">
            <v>2.5235512738460253E-2</v>
          </cell>
        </row>
        <row r="31">
          <cell r="A31">
            <v>33970</v>
          </cell>
          <cell r="B31">
            <v>142.80000000000001</v>
          </cell>
          <cell r="C31">
            <v>124.4</v>
          </cell>
          <cell r="D31">
            <v>150.1</v>
          </cell>
          <cell r="E31">
            <v>3.2537960954446943E-2</v>
          </cell>
          <cell r="F31">
            <v>1.9672131147540961E-2</v>
          </cell>
          <cell r="G31">
            <v>3.4458993797381154E-2</v>
          </cell>
          <cell r="AG31">
            <v>3.09</v>
          </cell>
          <cell r="AH31">
            <v>3.21875</v>
          </cell>
          <cell r="AI31">
            <v>3.2843749999999998</v>
          </cell>
          <cell r="AJ31">
            <v>3.35</v>
          </cell>
          <cell r="AK31">
            <v>3.375</v>
          </cell>
          <cell r="AL31">
            <v>3.4375</v>
          </cell>
          <cell r="AM31">
            <v>3.4937499999999999</v>
          </cell>
          <cell r="AN31">
            <v>3.6625000000000001</v>
          </cell>
          <cell r="AO31" t="str">
            <v>n/d</v>
          </cell>
          <cell r="AP31" t="str">
            <v>n/d</v>
          </cell>
          <cell r="AQ31">
            <v>4.6331499999999997</v>
          </cell>
          <cell r="AR31">
            <v>6.1236842105263163</v>
          </cell>
          <cell r="AS31">
            <v>6.9382499999999991</v>
          </cell>
          <cell r="AT31" t="str">
            <v>n/d</v>
          </cell>
          <cell r="BU31" t="str">
            <v>n/d</v>
          </cell>
          <cell r="BV31">
            <v>3.0528</v>
          </cell>
          <cell r="BW31">
            <v>3.2318999999999996</v>
          </cell>
          <cell r="BX31">
            <v>3.6490476190476202</v>
          </cell>
          <cell r="BY31">
            <v>4.5147619047619054</v>
          </cell>
          <cell r="BZ31">
            <v>5.9690476190476183</v>
          </cell>
          <cell r="CA31">
            <v>6.9195238095238079</v>
          </cell>
          <cell r="CB31">
            <v>7.4380952380952374</v>
          </cell>
          <cell r="CC31">
            <v>93.441100000000006</v>
          </cell>
          <cell r="EO31">
            <v>2015</v>
          </cell>
          <cell r="EP31">
            <v>18295</v>
          </cell>
          <cell r="EQ31">
            <v>18799.599999999999</v>
          </cell>
          <cell r="ER31">
            <v>2.9455089066187545E-2</v>
          </cell>
        </row>
        <row r="32">
          <cell r="A32">
            <v>34001</v>
          </cell>
          <cell r="B32">
            <v>143.1</v>
          </cell>
          <cell r="C32">
            <v>124.7</v>
          </cell>
          <cell r="D32">
            <v>150.6</v>
          </cell>
          <cell r="E32">
            <v>3.2467532467532534E-2</v>
          </cell>
          <cell r="F32">
            <v>1.9623875715453876E-2</v>
          </cell>
          <cell r="G32">
            <v>3.5763411279229551E-2</v>
          </cell>
          <cell r="AG32">
            <v>3.052</v>
          </cell>
          <cell r="AH32">
            <v>3.1437499999999998</v>
          </cell>
          <cell r="AI32">
            <v>3.2</v>
          </cell>
          <cell r="AJ32">
            <v>3.2374999999999998</v>
          </cell>
          <cell r="AK32">
            <v>3.2749999999999999</v>
          </cell>
          <cell r="AL32">
            <v>3.3343750000000001</v>
          </cell>
          <cell r="AM32">
            <v>3.3624999999999998</v>
          </cell>
          <cell r="AN32">
            <v>3.484375</v>
          </cell>
          <cell r="AO32" t="str">
            <v>n/d</v>
          </cell>
          <cell r="AP32" t="str">
            <v>n/d</v>
          </cell>
          <cell r="AQ32">
            <v>4.3151499999999992</v>
          </cell>
          <cell r="AR32">
            <v>5.7073684210526316</v>
          </cell>
          <cell r="AS32">
            <v>6.6012500000000003</v>
          </cell>
          <cell r="AT32" t="str">
            <v>n/d</v>
          </cell>
          <cell r="BU32" t="str">
            <v>n/d</v>
          </cell>
          <cell r="BV32">
            <v>2.9854999999999992</v>
          </cell>
          <cell r="BW32">
            <v>3.1571500000000001</v>
          </cell>
          <cell r="BX32">
            <v>3.5020000000000002</v>
          </cell>
          <cell r="BY32">
            <v>4.1740000000000004</v>
          </cell>
          <cell r="BZ32">
            <v>5.5535000000000005</v>
          </cell>
          <cell r="CA32">
            <v>6.6360000000000001</v>
          </cell>
          <cell r="CB32">
            <v>7.2670000000000012</v>
          </cell>
          <cell r="CC32">
            <v>93.485699999999994</v>
          </cell>
          <cell r="EO32">
            <v>2016</v>
          </cell>
          <cell r="EP32">
            <v>18804.900000000001</v>
          </cell>
          <cell r="EQ32">
            <v>19141.7</v>
          </cell>
          <cell r="ER32">
            <v>1.8197195685014655E-2</v>
          </cell>
        </row>
        <row r="33">
          <cell r="A33">
            <v>34029</v>
          </cell>
          <cell r="B33">
            <v>143.30000000000001</v>
          </cell>
          <cell r="C33">
            <v>125</v>
          </cell>
          <cell r="D33">
            <v>150.80000000000001</v>
          </cell>
          <cell r="E33">
            <v>3.0194104960460155E-2</v>
          </cell>
          <cell r="F33">
            <v>2.1241830065359402E-2</v>
          </cell>
          <cell r="G33">
            <v>3.3584647018505942E-2</v>
          </cell>
          <cell r="AG33">
            <v>3.1113043478260871</v>
          </cell>
          <cell r="AH33">
            <v>3.1875</v>
          </cell>
          <cell r="AI33">
            <v>3.2201086956521738</v>
          </cell>
          <cell r="AJ33">
            <v>3.2391304347826089</v>
          </cell>
          <cell r="AK33">
            <v>3.2635869565217392</v>
          </cell>
          <cell r="AL33">
            <v>3.3097826086956523</v>
          </cell>
          <cell r="AM33">
            <v>3.339673913043478</v>
          </cell>
          <cell r="AN33">
            <v>3.4538043478260869</v>
          </cell>
          <cell r="AO33" t="str">
            <v>n/d</v>
          </cell>
          <cell r="AP33" t="str">
            <v>n/d</v>
          </cell>
          <cell r="AQ33">
            <v>4.1491304347826086</v>
          </cell>
          <cell r="AR33">
            <v>5.4430434782608685</v>
          </cell>
          <cell r="AS33">
            <v>6.3030434782608697</v>
          </cell>
          <cell r="AT33" t="str">
            <v>n/d</v>
          </cell>
          <cell r="BU33" t="str">
            <v>n/d</v>
          </cell>
          <cell r="BV33">
            <v>3.0077826086956518</v>
          </cell>
          <cell r="BW33">
            <v>3.137130434782609</v>
          </cell>
          <cell r="BX33">
            <v>3.4047826086956521</v>
          </cell>
          <cell r="BY33">
            <v>3.9613043478260868</v>
          </cell>
          <cell r="BZ33">
            <v>5.2495652173913046</v>
          </cell>
          <cell r="CA33">
            <v>6.3517391304347823</v>
          </cell>
          <cell r="CB33">
            <v>7.0782608695652156</v>
          </cell>
          <cell r="CC33">
            <v>92.632800000000003</v>
          </cell>
          <cell r="EO33">
            <v>2017</v>
          </cell>
          <cell r="EP33">
            <v>19612.099999999999</v>
          </cell>
          <cell r="EQ33">
            <v>19612.099999999999</v>
          </cell>
          <cell r="ER33">
            <v>2.457461980910769E-2</v>
          </cell>
        </row>
        <row r="34">
          <cell r="A34">
            <v>34060</v>
          </cell>
          <cell r="B34">
            <v>143.80000000000001</v>
          </cell>
          <cell r="C34">
            <v>125.7</v>
          </cell>
          <cell r="D34">
            <v>151.4</v>
          </cell>
          <cell r="E34">
            <v>3.1563845050215145E-2</v>
          </cell>
          <cell r="F34">
            <v>2.6122448979591928E-2</v>
          </cell>
          <cell r="G34">
            <v>3.4859876965140035E-2</v>
          </cell>
          <cell r="AG34">
            <v>2.9750000000000001</v>
          </cell>
          <cell r="AH34">
            <v>3.1625000000000001</v>
          </cell>
          <cell r="AI34">
            <v>3.203125</v>
          </cell>
          <cell r="AJ34">
            <v>3.2250000000000001</v>
          </cell>
          <cell r="AK34">
            <v>3.2687499999999998</v>
          </cell>
          <cell r="AL34">
            <v>3.2906249999999999</v>
          </cell>
          <cell r="AM34">
            <v>3.3312499999999998</v>
          </cell>
          <cell r="AN34">
            <v>3.4406249999999998</v>
          </cell>
          <cell r="AO34" t="str">
            <v>n/d</v>
          </cell>
          <cell r="AP34" t="str">
            <v>n/d</v>
          </cell>
          <cell r="AQ34">
            <v>4.046818181818181</v>
          </cell>
          <cell r="AR34">
            <v>5.3827272727272737</v>
          </cell>
          <cell r="AS34">
            <v>6.3195454545454544</v>
          </cell>
          <cell r="AT34" t="str">
            <v>n/d</v>
          </cell>
          <cell r="BU34" t="str">
            <v>n/d</v>
          </cell>
          <cell r="BV34">
            <v>2.9271363636363641</v>
          </cell>
          <cell r="BW34">
            <v>3.0562272727272726</v>
          </cell>
          <cell r="BX34">
            <v>3.3886363636363637</v>
          </cell>
          <cell r="BY34">
            <v>3.9263636363636367</v>
          </cell>
          <cell r="BZ34">
            <v>5.1759090909090908</v>
          </cell>
          <cell r="CA34">
            <v>6.3227272727272723</v>
          </cell>
          <cell r="CB34">
            <v>7.0668181818181832</v>
          </cell>
          <cell r="CC34">
            <v>91.104299999999995</v>
          </cell>
          <cell r="EO34">
            <v>2018</v>
          </cell>
          <cell r="EP34">
            <v>20656.5</v>
          </cell>
          <cell r="EQ34">
            <v>20193.900000000001</v>
          </cell>
          <cell r="ER34">
            <v>2.9665359650419942E-2</v>
          </cell>
        </row>
        <row r="35">
          <cell r="A35">
            <v>34090</v>
          </cell>
          <cell r="B35">
            <v>144.19999999999999</v>
          </cell>
          <cell r="C35">
            <v>125.7</v>
          </cell>
          <cell r="D35">
            <v>151.80000000000001</v>
          </cell>
          <cell r="E35">
            <v>3.2211882605583497E-2</v>
          </cell>
          <cell r="F35">
            <v>2.2782750203417468E-2</v>
          </cell>
          <cell r="G35">
            <v>3.4059945504087086E-2</v>
          </cell>
          <cell r="AG35">
            <v>3.0171428571428569</v>
          </cell>
          <cell r="AH35">
            <v>3.1447368421052633</v>
          </cell>
          <cell r="AI35">
            <v>3.1842105263157894</v>
          </cell>
          <cell r="AJ35">
            <v>3.2401315789473686</v>
          </cell>
          <cell r="AK35">
            <v>3.263157894736842</v>
          </cell>
          <cell r="AL35">
            <v>3.3125</v>
          </cell>
          <cell r="AM35">
            <v>3.3388157894736841</v>
          </cell>
          <cell r="AN35">
            <v>3.4901315789473686</v>
          </cell>
          <cell r="AO35" t="str">
            <v>n/d</v>
          </cell>
          <cell r="AP35" t="str">
            <v>n/d</v>
          </cell>
          <cell r="AQ35">
            <v>4.1680000000000001</v>
          </cell>
          <cell r="AR35">
            <v>5.4219999999999988</v>
          </cell>
          <cell r="AS35">
            <v>6.3620000000000001</v>
          </cell>
          <cell r="AT35" t="str">
            <v>n/d</v>
          </cell>
          <cell r="BU35" t="str">
            <v>n/d</v>
          </cell>
          <cell r="BV35">
            <v>3.0209047619047618</v>
          </cell>
          <cell r="BW35">
            <v>3.1638095238095238</v>
          </cell>
          <cell r="BX35">
            <v>3.4952380952380961</v>
          </cell>
          <cell r="BY35">
            <v>4.0461904761904766</v>
          </cell>
          <cell r="BZ35">
            <v>5.2723809523809519</v>
          </cell>
          <cell r="CA35">
            <v>6.3909523809523803</v>
          </cell>
          <cell r="CB35">
            <v>7.0585714285714296</v>
          </cell>
          <cell r="CC35">
            <v>91.065899999999999</v>
          </cell>
          <cell r="EO35">
            <v>2019</v>
          </cell>
          <cell r="EP35">
            <v>21540</v>
          </cell>
          <cell r="EQ35">
            <v>20715.7</v>
          </cell>
          <cell r="ER35">
            <v>2.5839486181470583E-2</v>
          </cell>
        </row>
        <row r="36">
          <cell r="A36">
            <v>34121</v>
          </cell>
          <cell r="B36">
            <v>144.30000000000001</v>
          </cell>
          <cell r="C36">
            <v>125.2</v>
          </cell>
          <cell r="D36">
            <v>152.1</v>
          </cell>
          <cell r="E36">
            <v>2.9978586723768963E-2</v>
          </cell>
          <cell r="F36">
            <v>1.4586709886547755E-2</v>
          </cell>
          <cell r="G36">
            <v>3.3990482664853827E-2</v>
          </cell>
          <cell r="AG36">
            <v>3.0718181818181818</v>
          </cell>
          <cell r="AH36">
            <v>3.2159090909090908</v>
          </cell>
          <cell r="AI36">
            <v>3.2784090909090908</v>
          </cell>
          <cell r="AJ36">
            <v>3.3380681818181817</v>
          </cell>
          <cell r="AK36">
            <v>3.3977272727272729</v>
          </cell>
          <cell r="AL36">
            <v>3.4488636363636362</v>
          </cell>
          <cell r="AM36">
            <v>3.5056818181818183</v>
          </cell>
          <cell r="AN36">
            <v>3.6875</v>
          </cell>
          <cell r="AO36" t="str">
            <v>n/d</v>
          </cell>
          <cell r="AP36" t="str">
            <v>n/d</v>
          </cell>
          <cell r="AQ36">
            <v>4.3609090909090904</v>
          </cell>
          <cell r="AR36">
            <v>5.4513636363636371</v>
          </cell>
          <cell r="AS36">
            <v>6.293636363636363</v>
          </cell>
          <cell r="AT36" t="str">
            <v>n/d</v>
          </cell>
          <cell r="BU36" t="str">
            <v>n/d</v>
          </cell>
          <cell r="BV36">
            <v>3.1316363636363631</v>
          </cell>
          <cell r="BW36">
            <v>3.285545454545455</v>
          </cell>
          <cell r="BX36">
            <v>3.6554545454545457</v>
          </cell>
          <cell r="BY36">
            <v>4.1790909090909096</v>
          </cell>
          <cell r="BZ36">
            <v>5.27</v>
          </cell>
          <cell r="CA36">
            <v>6.3013636363636358</v>
          </cell>
          <cell r="CB36">
            <v>6.9227272727272728</v>
          </cell>
          <cell r="CC36">
            <v>91.226399999999998</v>
          </cell>
          <cell r="EO36">
            <v>2020</v>
          </cell>
          <cell r="EP36">
            <v>21354.1</v>
          </cell>
          <cell r="EQ36">
            <v>20267.599999999999</v>
          </cell>
          <cell r="ER36">
            <v>-2.1630936922237831E-2</v>
          </cell>
        </row>
        <row r="37">
          <cell r="A37">
            <v>34151</v>
          </cell>
          <cell r="B37">
            <v>144.5</v>
          </cell>
          <cell r="C37">
            <v>125.1</v>
          </cell>
          <cell r="D37">
            <v>152.30000000000001</v>
          </cell>
          <cell r="E37">
            <v>2.8469750889679624E-2</v>
          </cell>
          <cell r="F37">
            <v>1.4598540145985384E-2</v>
          </cell>
          <cell r="G37">
            <v>3.1842818428184483E-2</v>
          </cell>
          <cell r="AG37">
            <v>3.0859090909090905</v>
          </cell>
          <cell r="AH37">
            <v>3.1732954545454546</v>
          </cell>
          <cell r="AI37">
            <v>3.2329545454545454</v>
          </cell>
          <cell r="AJ37">
            <v>3.2954545454545454</v>
          </cell>
          <cell r="AK37">
            <v>3.3267045454545454</v>
          </cell>
          <cell r="AL37">
            <v>3.3948863636363638</v>
          </cell>
          <cell r="AM37">
            <v>3.5028409090909092</v>
          </cell>
          <cell r="AN37">
            <v>3.6278409090909092</v>
          </cell>
          <cell r="AO37" t="str">
            <v>n/d</v>
          </cell>
          <cell r="AP37" t="str">
            <v>n/d</v>
          </cell>
          <cell r="AQ37">
            <v>4.229318181818182</v>
          </cell>
          <cell r="AR37">
            <v>5.2963636363636359</v>
          </cell>
          <cell r="AS37">
            <v>6.1163636363636362</v>
          </cell>
          <cell r="AT37" t="str">
            <v>n/d</v>
          </cell>
          <cell r="BU37" t="str">
            <v>n/d</v>
          </cell>
          <cell r="BV37">
            <v>3.0932727272727267</v>
          </cell>
          <cell r="BW37">
            <v>3.2397272727272721</v>
          </cell>
          <cell r="BX37">
            <v>3.6069999999999993</v>
          </cell>
          <cell r="BY37">
            <v>4.105500000000001</v>
          </cell>
          <cell r="BZ37">
            <v>5.1234999999999999</v>
          </cell>
          <cell r="CA37">
            <v>6.1290000000000004</v>
          </cell>
          <cell r="CB37">
            <v>6.7269999999999994</v>
          </cell>
          <cell r="CC37">
            <v>91.933599999999998</v>
          </cell>
          <cell r="EO37">
            <v>2021</v>
          </cell>
          <cell r="EP37">
            <v>23681.200000000001</v>
          </cell>
          <cell r="EQ37">
            <v>21494.799999999999</v>
          </cell>
          <cell r="ER37">
            <v>6.054984309933098E-2</v>
          </cell>
        </row>
        <row r="38">
          <cell r="A38">
            <v>34182</v>
          </cell>
          <cell r="B38">
            <v>144.80000000000001</v>
          </cell>
          <cell r="C38">
            <v>123.9</v>
          </cell>
          <cell r="D38">
            <v>152.80000000000001</v>
          </cell>
          <cell r="E38">
            <v>2.8409090909090828E-2</v>
          </cell>
          <cell r="F38">
            <v>4.0518638573743271E-3</v>
          </cell>
          <cell r="G38">
            <v>3.3130493576741138E-2</v>
          </cell>
          <cell r="AG38">
            <v>3.0513636363636376</v>
          </cell>
          <cell r="AH38">
            <v>3.1875</v>
          </cell>
          <cell r="AI38">
            <v>3.25</v>
          </cell>
          <cell r="AJ38">
            <v>3.2619047619047619</v>
          </cell>
          <cell r="AK38">
            <v>3.2976190476190474</v>
          </cell>
          <cell r="AL38">
            <v>3.4672619047619047</v>
          </cell>
          <cell r="AM38">
            <v>3.4672619047619047</v>
          </cell>
          <cell r="AN38">
            <v>3.5535714285714284</v>
          </cell>
          <cell r="AO38" t="str">
            <v>n/d</v>
          </cell>
          <cell r="AP38" t="str">
            <v>n/d</v>
          </cell>
          <cell r="AQ38">
            <v>4.1381818181818177</v>
          </cell>
          <cell r="AR38">
            <v>5.2031818181818172</v>
          </cell>
          <cell r="AS38">
            <v>5.9631818181818179</v>
          </cell>
          <cell r="AT38" t="str">
            <v>n/d</v>
          </cell>
          <cell r="BU38" t="str">
            <v>n/d</v>
          </cell>
          <cell r="BV38">
            <v>3.080545454545454</v>
          </cell>
          <cell r="BW38">
            <v>3.2280909090909096</v>
          </cell>
          <cell r="BX38">
            <v>3.5540909090909096</v>
          </cell>
          <cell r="BY38">
            <v>4.0568181818181817</v>
          </cell>
          <cell r="BZ38">
            <v>5.0999999999999996</v>
          </cell>
          <cell r="CA38">
            <v>5.9995454545454541</v>
          </cell>
          <cell r="CB38">
            <v>6.5218181818181824</v>
          </cell>
          <cell r="CC38">
            <v>91.5702</v>
          </cell>
          <cell r="EO38">
            <v>2022</v>
          </cell>
          <cell r="EP38">
            <v>26006.9</v>
          </cell>
          <cell r="EQ38">
            <v>22034.799999999999</v>
          </cell>
          <cell r="ER38">
            <v>2.5122355174274746E-2</v>
          </cell>
        </row>
        <row r="39">
          <cell r="A39">
            <v>34213</v>
          </cell>
          <cell r="B39">
            <v>145</v>
          </cell>
          <cell r="C39">
            <v>124.1</v>
          </cell>
          <cell r="D39">
            <v>152.9</v>
          </cell>
          <cell r="E39">
            <v>2.7639971651311157E-2</v>
          </cell>
          <cell r="F39">
            <v>3.2336297493935628E-3</v>
          </cell>
          <cell r="G39">
            <v>3.2410533423362642E-2</v>
          </cell>
          <cell r="AG39">
            <v>3.1304545454545458</v>
          </cell>
          <cell r="AH39">
            <v>3.1676136363636362</v>
          </cell>
          <cell r="AI39">
            <v>3.1789772727272729</v>
          </cell>
          <cell r="AJ39">
            <v>3.2102272727272729</v>
          </cell>
          <cell r="AK39">
            <v>3.3664772727272729</v>
          </cell>
          <cell r="AL39">
            <v>3.3664772727272729</v>
          </cell>
          <cell r="AM39">
            <v>3.3693181818181817</v>
          </cell>
          <cell r="AN39">
            <v>3.4659090909090908</v>
          </cell>
          <cell r="AO39" t="str">
            <v>n/d</v>
          </cell>
          <cell r="AP39" t="str">
            <v>n/d</v>
          </cell>
          <cell r="AQ39">
            <v>3.9499999999999997</v>
          </cell>
          <cell r="AR39">
            <v>4.9077272727272723</v>
          </cell>
          <cell r="AS39">
            <v>5.6490909090909094</v>
          </cell>
          <cell r="AT39" t="str">
            <v>n/d</v>
          </cell>
          <cell r="BU39" t="str">
            <v>n/d</v>
          </cell>
          <cell r="BV39">
            <v>3.0067272727272734</v>
          </cell>
          <cell r="BW39">
            <v>3.1447272727272728</v>
          </cell>
          <cell r="BX39">
            <v>3.4371428571428573</v>
          </cell>
          <cell r="BY39">
            <v>3.8647619047619046</v>
          </cell>
          <cell r="BZ39">
            <v>4.809047619047619</v>
          </cell>
          <cell r="CA39">
            <v>5.7219047619047618</v>
          </cell>
          <cell r="CB39">
            <v>6.2757142857142849</v>
          </cell>
          <cell r="CC39">
            <v>90.980599999999995</v>
          </cell>
          <cell r="EO39">
            <v>2023</v>
          </cell>
          <cell r="EP39">
            <v>27720.7</v>
          </cell>
          <cell r="EQ39">
            <v>22671.1</v>
          </cell>
          <cell r="ER39">
            <v>2.8877049031531987E-2</v>
          </cell>
        </row>
        <row r="40">
          <cell r="A40">
            <v>34243</v>
          </cell>
          <cell r="B40">
            <v>145.6</v>
          </cell>
          <cell r="C40">
            <v>124.2</v>
          </cell>
          <cell r="D40">
            <v>153.4</v>
          </cell>
          <cell r="E40">
            <v>2.7522935779816571E-2</v>
          </cell>
          <cell r="F40">
            <v>0</v>
          </cell>
          <cell r="G40">
            <v>3.0913978494623517E-2</v>
          </cell>
          <cell r="AG40">
            <v>2.9880952380952381</v>
          </cell>
          <cell r="AH40">
            <v>3.1875</v>
          </cell>
          <cell r="AI40">
            <v>3.2113095238095237</v>
          </cell>
          <cell r="AJ40">
            <v>3.3869047619047619</v>
          </cell>
          <cell r="AK40">
            <v>3.3869047619047619</v>
          </cell>
          <cell r="AL40">
            <v>3.3869047619047619</v>
          </cell>
          <cell r="AM40">
            <v>3.3928571428571428</v>
          </cell>
          <cell r="AN40">
            <v>3.4851190476190474</v>
          </cell>
          <cell r="AO40" t="str">
            <v>n/d</v>
          </cell>
          <cell r="AP40" t="str">
            <v>n/d</v>
          </cell>
          <cell r="AQ40">
            <v>3.9666666666666672</v>
          </cell>
          <cell r="AR40">
            <v>4.9057142857142866</v>
          </cell>
          <cell r="AS40">
            <v>5.6761904761904773</v>
          </cell>
          <cell r="AT40" t="str">
            <v>n/d</v>
          </cell>
          <cell r="BU40" t="str">
            <v>n/d</v>
          </cell>
          <cell r="BV40">
            <v>3.0760499999999995</v>
          </cell>
          <cell r="BW40">
            <v>3.2095000000000007</v>
          </cell>
          <cell r="BX40">
            <v>3.5019047619047616</v>
          </cell>
          <cell r="BY40">
            <v>3.8947619047619049</v>
          </cell>
          <cell r="BZ40">
            <v>4.763809523809523</v>
          </cell>
          <cell r="CA40">
            <v>5.6847619047619045</v>
          </cell>
          <cell r="CB40">
            <v>6.2352380952380955</v>
          </cell>
          <cell r="CC40">
            <v>91.636300000000006</v>
          </cell>
          <cell r="EO40">
            <v>2024</v>
          </cell>
          <cell r="EP40">
            <v>29179.1</v>
          </cell>
          <cell r="EQ40">
            <v>23305</v>
          </cell>
          <cell r="ER40">
            <v>2.7960707685114494E-2</v>
          </cell>
        </row>
        <row r="41">
          <cell r="A41">
            <v>34274</v>
          </cell>
          <cell r="B41">
            <v>146</v>
          </cell>
          <cell r="C41">
            <v>124.4</v>
          </cell>
          <cell r="D41">
            <v>153.9</v>
          </cell>
          <cell r="E41">
            <v>2.7445460942997935E-2</v>
          </cell>
          <cell r="F41">
            <v>2.4174053182917099E-3</v>
          </cell>
          <cell r="G41">
            <v>3.1501340482573914E-2</v>
          </cell>
          <cell r="AG41">
            <v>3.0236363636363635</v>
          </cell>
          <cell r="AH41">
            <v>3.2073863636363638</v>
          </cell>
          <cell r="AI41">
            <v>3.4971590909090908</v>
          </cell>
          <cell r="AJ41">
            <v>3.4914772727272729</v>
          </cell>
          <cell r="AK41">
            <v>3.4914772727272729</v>
          </cell>
          <cell r="AL41">
            <v>3.4914772727272729</v>
          </cell>
          <cell r="AM41">
            <v>3.5255681818181817</v>
          </cell>
          <cell r="AN41">
            <v>3.6335227272727271</v>
          </cell>
          <cell r="AO41" t="str">
            <v>n/d</v>
          </cell>
          <cell r="AP41" t="str">
            <v>n/d</v>
          </cell>
          <cell r="AQ41">
            <v>4.268409090909091</v>
          </cell>
          <cell r="AR41">
            <v>5.2868181818181812</v>
          </cell>
          <cell r="AS41">
            <v>6.0643181818181811</v>
          </cell>
          <cell r="AT41" t="str">
            <v>n/d</v>
          </cell>
          <cell r="BU41" t="str">
            <v>n/d</v>
          </cell>
          <cell r="BV41">
            <v>3.165</v>
          </cell>
          <cell r="BW41">
            <v>3.3529523809523814</v>
          </cell>
          <cell r="BX41">
            <v>3.6568181818181817</v>
          </cell>
          <cell r="BY41">
            <v>4.1781818181818187</v>
          </cell>
          <cell r="BZ41">
            <v>5.1386363636363646</v>
          </cell>
          <cell r="CA41">
            <v>5.9850000000000003</v>
          </cell>
          <cell r="CB41">
            <v>6.5359090909090902</v>
          </cell>
          <cell r="CC41">
            <v>92.409800000000004</v>
          </cell>
          <cell r="EO41">
            <v>2025</v>
          </cell>
          <cell r="EP41">
            <v>30781.888641382706</v>
          </cell>
          <cell r="EQ41">
            <v>23701.975922923906</v>
          </cell>
          <cell r="ER41">
            <v>1.7033937907054542E-2</v>
          </cell>
        </row>
        <row r="42">
          <cell r="A42">
            <v>34304</v>
          </cell>
          <cell r="B42">
            <v>146.30000000000001</v>
          </cell>
          <cell r="C42">
            <v>124.4</v>
          </cell>
          <cell r="D42">
            <v>154.30000000000001</v>
          </cell>
          <cell r="E42">
            <v>2.8109627547435068E-2</v>
          </cell>
          <cell r="F42">
            <v>1.6103059581320522E-3</v>
          </cell>
          <cell r="G42">
            <v>3.1417112299465311E-2</v>
          </cell>
          <cell r="AG42">
            <v>2.9595652173913036</v>
          </cell>
          <cell r="AH42">
            <v>3.3273809523809526</v>
          </cell>
          <cell r="AI42">
            <v>3.3482142857142856</v>
          </cell>
          <cell r="AJ42">
            <v>3.375</v>
          </cell>
          <cell r="AK42">
            <v>3.3958333333333335</v>
          </cell>
          <cell r="AL42">
            <v>3.4434523809523809</v>
          </cell>
          <cell r="AM42">
            <v>3.4880952380952381</v>
          </cell>
          <cell r="AN42">
            <v>3.625</v>
          </cell>
          <cell r="AO42" t="str">
            <v>n/d</v>
          </cell>
          <cell r="AP42" t="str">
            <v>n/d</v>
          </cell>
          <cell r="AQ42">
            <v>4.3230434782608693</v>
          </cell>
          <cell r="AR42">
            <v>5.3521739130434778</v>
          </cell>
          <cell r="AS42">
            <v>6.0791304347826083</v>
          </cell>
          <cell r="AT42" t="str">
            <v>n/d</v>
          </cell>
          <cell r="BU42" t="str">
            <v>n/d</v>
          </cell>
          <cell r="BV42">
            <v>3.1146086956521732</v>
          </cell>
          <cell r="BW42">
            <v>3.3235652173913039</v>
          </cell>
          <cell r="BX42">
            <v>3.689130434782609</v>
          </cell>
          <cell r="BY42">
            <v>4.2121739130434772</v>
          </cell>
          <cell r="BZ42">
            <v>5.1921739130434785</v>
          </cell>
          <cell r="CA42">
            <v>5.9821739130434786</v>
          </cell>
          <cell r="CB42">
            <v>6.5113043478260879</v>
          </cell>
          <cell r="CC42">
            <v>92.576499999999996</v>
          </cell>
          <cell r="EO42">
            <v>2026</v>
          </cell>
          <cell r="EP42">
            <v>32113.598299812213</v>
          </cell>
          <cell r="EQ42">
            <v>24068.682186636703</v>
          </cell>
          <cell r="ER42">
            <v>1.5471548233163546E-2</v>
          </cell>
        </row>
        <row r="43">
          <cell r="A43">
            <v>34335</v>
          </cell>
          <cell r="B43">
            <v>146.30000000000001</v>
          </cell>
          <cell r="C43">
            <v>124.8</v>
          </cell>
          <cell r="D43">
            <v>154.5</v>
          </cell>
          <cell r="E43">
            <v>2.450980392156854E-2</v>
          </cell>
          <cell r="F43">
            <v>3.215434083601254E-3</v>
          </cell>
          <cell r="G43">
            <v>2.9313790806129392E-2</v>
          </cell>
          <cell r="AG43">
            <v>3.1080952380952378</v>
          </cell>
          <cell r="AH43">
            <v>3.1468750000000001</v>
          </cell>
          <cell r="AI43">
            <v>3.2093750000000001</v>
          </cell>
          <cell r="AJ43">
            <v>3.2718750000000001</v>
          </cell>
          <cell r="AK43">
            <v>3.3187500000000001</v>
          </cell>
          <cell r="AL43">
            <v>3.375</v>
          </cell>
          <cell r="AM43">
            <v>3.4312499999999999</v>
          </cell>
          <cell r="AN43">
            <v>3.5656249999999998</v>
          </cell>
          <cell r="AO43" t="str">
            <v>n/d</v>
          </cell>
          <cell r="AP43" t="str">
            <v>n/d</v>
          </cell>
          <cell r="AQ43">
            <v>4.2559523809523814</v>
          </cell>
          <cell r="AR43">
            <v>5.282857142857142</v>
          </cell>
          <cell r="AS43">
            <v>5.998333333333334</v>
          </cell>
          <cell r="AT43" t="str">
            <v>n/d</v>
          </cell>
          <cell r="BU43" t="str">
            <v>n/d</v>
          </cell>
          <cell r="BV43">
            <v>3.0281904761904763</v>
          </cell>
          <cell r="BW43">
            <v>3.2382857142857144</v>
          </cell>
          <cell r="BX43">
            <v>3.6366666666666667</v>
          </cell>
          <cell r="BY43">
            <v>4.1052380952380956</v>
          </cell>
          <cell r="BZ43">
            <v>5.1309523809523814</v>
          </cell>
          <cell r="CA43">
            <v>5.9519047619047631</v>
          </cell>
          <cell r="CB43">
            <v>6.4909523809523808</v>
          </cell>
          <cell r="CC43">
            <v>94.16</v>
          </cell>
          <cell r="EO43">
            <v>2027</v>
          </cell>
          <cell r="EP43">
            <v>33557.856749399412</v>
          </cell>
          <cell r="EQ43">
            <v>24537.547726322391</v>
          </cell>
          <cell r="ER43">
            <v>1.9480316207175274E-2</v>
          </cell>
        </row>
        <row r="44">
          <cell r="A44">
            <v>34366</v>
          </cell>
          <cell r="B44">
            <v>146.69999999999999</v>
          </cell>
          <cell r="C44">
            <v>125</v>
          </cell>
          <cell r="D44">
            <v>154.80000000000001</v>
          </cell>
          <cell r="E44">
            <v>2.515723270440251E-2</v>
          </cell>
          <cell r="F44">
            <v>2.4057738572573761E-3</v>
          </cell>
          <cell r="G44">
            <v>2.788844621513964E-2</v>
          </cell>
          <cell r="AG44">
            <v>3.2659999999999996</v>
          </cell>
          <cell r="AH44">
            <v>3.3843749999999999</v>
          </cell>
          <cell r="AI44">
            <v>3.4874999999999998</v>
          </cell>
          <cell r="AJ44">
            <v>3.5531250000000001</v>
          </cell>
          <cell r="AK44">
            <v>3.6156250000000001</v>
          </cell>
          <cell r="AL44">
            <v>3.6875</v>
          </cell>
          <cell r="AM44">
            <v>3.7531249999999998</v>
          </cell>
          <cell r="AN44">
            <v>3.9031250000000002</v>
          </cell>
          <cell r="AO44" t="str">
            <v>n/d</v>
          </cell>
          <cell r="AP44" t="str">
            <v>n/d</v>
          </cell>
          <cell r="AQ44">
            <v>4.6485000000000003</v>
          </cell>
          <cell r="AR44">
            <v>5.6220000000000008</v>
          </cell>
          <cell r="AS44">
            <v>6.299500000000001</v>
          </cell>
          <cell r="AT44" t="str">
            <v>n/d</v>
          </cell>
          <cell r="BU44" t="str">
            <v>n/d</v>
          </cell>
          <cell r="BV44">
            <v>3.3221499999999997</v>
          </cell>
          <cell r="BW44">
            <v>3.5296000000000007</v>
          </cell>
          <cell r="BX44">
            <v>3.8985000000000007</v>
          </cell>
          <cell r="BY44">
            <v>4.4715000000000007</v>
          </cell>
          <cell r="BZ44">
            <v>5.4139999999999997</v>
          </cell>
          <cell r="CA44">
            <v>6.1139999999999999</v>
          </cell>
          <cell r="CB44">
            <v>6.6254999999999997</v>
          </cell>
          <cell r="CC44">
            <v>93.839500000000001</v>
          </cell>
          <cell r="EO44">
            <v>2028</v>
          </cell>
          <cell r="EP44">
            <v>35093.694487022505</v>
          </cell>
          <cell r="EQ44">
            <v>25035.015910501879</v>
          </cell>
          <cell r="ER44">
            <v>2.0273753095784386E-2</v>
          </cell>
        </row>
        <row r="45">
          <cell r="A45">
            <v>34394</v>
          </cell>
          <cell r="B45">
            <v>147.1</v>
          </cell>
          <cell r="C45">
            <v>125.1</v>
          </cell>
          <cell r="D45">
            <v>155.30000000000001</v>
          </cell>
          <cell r="E45">
            <v>2.6517794836008246E-2</v>
          </cell>
          <cell r="F45">
            <v>7.9999999999991189E-4</v>
          </cell>
          <cell r="G45">
            <v>2.9840848806365949E-2</v>
          </cell>
          <cell r="AG45">
            <v>3.350869565217391</v>
          </cell>
          <cell r="AH45">
            <v>3.625</v>
          </cell>
          <cell r="AI45">
            <v>3.7581521739130435</v>
          </cell>
          <cell r="AJ45">
            <v>3.8804347826086958</v>
          </cell>
          <cell r="AK45">
            <v>4</v>
          </cell>
          <cell r="AL45">
            <v>4.0815217391304346</v>
          </cell>
          <cell r="AM45">
            <v>4.1440217391304346</v>
          </cell>
          <cell r="AN45">
            <v>4.3586956521739131</v>
          </cell>
          <cell r="AO45" t="str">
            <v>n/d</v>
          </cell>
          <cell r="AP45" t="str">
            <v>n/d</v>
          </cell>
          <cell r="AQ45">
            <v>5.234565217391304</v>
          </cell>
          <cell r="AR45">
            <v>6.2319565217391304</v>
          </cell>
          <cell r="AS45">
            <v>6.8823913043478271</v>
          </cell>
          <cell r="AT45" t="str">
            <v>n/d</v>
          </cell>
          <cell r="BU45" t="str">
            <v>n/d</v>
          </cell>
          <cell r="BV45">
            <v>3.56995652173913</v>
          </cell>
          <cell r="BW45">
            <v>3.9004782608695665</v>
          </cell>
          <cell r="BX45">
            <v>4.3800000000000008</v>
          </cell>
          <cell r="BY45">
            <v>5.026521739130434</v>
          </cell>
          <cell r="BZ45">
            <v>5.9839130434782604</v>
          </cell>
          <cell r="CA45">
            <v>6.6695652173913045</v>
          </cell>
          <cell r="CB45">
            <v>7.0443478260869572</v>
          </cell>
          <cell r="CC45">
            <v>93.886399999999995</v>
          </cell>
        </row>
        <row r="46">
          <cell r="A46">
            <v>34425</v>
          </cell>
          <cell r="B46">
            <v>147.19999999999999</v>
          </cell>
          <cell r="C46">
            <v>125.1</v>
          </cell>
          <cell r="D46">
            <v>155.5</v>
          </cell>
          <cell r="E46">
            <v>2.3643949930458819E-2</v>
          </cell>
          <cell r="F46">
            <v>-4.7732696897375693E-3</v>
          </cell>
          <cell r="G46">
            <v>2.7080581241743618E-2</v>
          </cell>
          <cell r="AG46">
            <v>3.5476190476190483</v>
          </cell>
          <cell r="AH46">
            <v>3.8453947368421053</v>
          </cell>
          <cell r="AI46">
            <v>3.9835526315789473</v>
          </cell>
          <cell r="AJ46">
            <v>4.1315789473684212</v>
          </cell>
          <cell r="AK46">
            <v>4.2565789473684212</v>
          </cell>
          <cell r="AL46">
            <v>4.3815789473684212</v>
          </cell>
          <cell r="AM46">
            <v>4.5065789473684212</v>
          </cell>
          <cell r="AN46">
            <v>4.8618421052631575</v>
          </cell>
          <cell r="AO46" t="str">
            <v>n/d</v>
          </cell>
          <cell r="AP46" t="str">
            <v>n/d</v>
          </cell>
          <cell r="AQ46">
            <v>5.8133333333333326</v>
          </cell>
          <cell r="AR46">
            <v>6.8542857142857141</v>
          </cell>
          <cell r="AS46">
            <v>7.4080952380952381</v>
          </cell>
          <cell r="AT46" t="str">
            <v>n/d</v>
          </cell>
          <cell r="BU46" t="str">
            <v>n/d</v>
          </cell>
          <cell r="BV46">
            <v>3.759666666666666</v>
          </cell>
          <cell r="BW46">
            <v>4.2223809523809521</v>
          </cell>
          <cell r="BX46">
            <v>4.9119047619047622</v>
          </cell>
          <cell r="BY46">
            <v>5.5571428571428578</v>
          </cell>
          <cell r="BZ46">
            <v>6.5490476190476201</v>
          </cell>
          <cell r="CA46">
            <v>7.1490476190476198</v>
          </cell>
          <cell r="CB46">
            <v>7.4147619047619049</v>
          </cell>
          <cell r="CC46">
            <v>93.934299999999993</v>
          </cell>
        </row>
        <row r="47">
          <cell r="A47">
            <v>34455</v>
          </cell>
          <cell r="B47">
            <v>147.5</v>
          </cell>
          <cell r="C47">
            <v>125.1</v>
          </cell>
          <cell r="D47">
            <v>155.9</v>
          </cell>
          <cell r="E47">
            <v>2.2884882108183069E-2</v>
          </cell>
          <cell r="F47">
            <v>-4.7732696897375693E-3</v>
          </cell>
          <cell r="G47">
            <v>2.7009222661396493E-2</v>
          </cell>
          <cell r="AG47">
            <v>4.0259090909090904</v>
          </cell>
          <cell r="AH47">
            <v>4.3343749999999996</v>
          </cell>
          <cell r="AI47">
            <v>4.5</v>
          </cell>
          <cell r="AJ47">
            <v>4.6500000000000004</v>
          </cell>
          <cell r="AK47">
            <v>4.7937500000000002</v>
          </cell>
          <cell r="AL47">
            <v>4.9187500000000002</v>
          </cell>
          <cell r="AM47">
            <v>5.0343749999999998</v>
          </cell>
          <cell r="AN47">
            <v>5.375</v>
          </cell>
          <cell r="AO47" t="str">
            <v>n/d</v>
          </cell>
          <cell r="AP47" t="str">
            <v>n/d</v>
          </cell>
          <cell r="AQ47">
            <v>6.1950000000000012</v>
          </cell>
          <cell r="AR47">
            <v>7.0540909090909105</v>
          </cell>
          <cell r="AS47">
            <v>7.543181818181818</v>
          </cell>
          <cell r="AT47">
            <v>7.9702777777777776</v>
          </cell>
          <cell r="BU47" t="str">
            <v>n/d</v>
          </cell>
          <cell r="BV47">
            <v>4.2364545454545457</v>
          </cell>
          <cell r="BW47">
            <v>4.7592272727272729</v>
          </cell>
          <cell r="BX47">
            <v>5.326818181818183</v>
          </cell>
          <cell r="BY47">
            <v>5.9881818181818174</v>
          </cell>
          <cell r="BZ47">
            <v>6.7822727272727272</v>
          </cell>
          <cell r="CA47">
            <v>7.3127272727272734</v>
          </cell>
          <cell r="CB47">
            <v>7.5709090909090921</v>
          </cell>
          <cell r="CC47">
            <v>93.302300000000002</v>
          </cell>
        </row>
        <row r="48">
          <cell r="A48">
            <v>34486</v>
          </cell>
          <cell r="B48">
            <v>147.9</v>
          </cell>
          <cell r="C48">
            <v>125.2</v>
          </cell>
          <cell r="D48">
            <v>156.4</v>
          </cell>
          <cell r="E48">
            <v>2.4948024948024949E-2</v>
          </cell>
          <cell r="F48">
            <v>0</v>
          </cell>
          <cell r="G48">
            <v>2.8270874424720649E-2</v>
          </cell>
          <cell r="AG48">
            <v>4.2731818181818193</v>
          </cell>
          <cell r="AH48">
            <v>4.3835227272727275</v>
          </cell>
          <cell r="AI48">
            <v>4.5142045454545459</v>
          </cell>
          <cell r="AJ48">
            <v>4.6392045454545459</v>
          </cell>
          <cell r="AK48">
            <v>4.7585227272727275</v>
          </cell>
          <cell r="AL48">
            <v>4.8778409090909092</v>
          </cell>
          <cell r="AM48">
            <v>4.96875</v>
          </cell>
          <cell r="AN48">
            <v>5.2897727272727275</v>
          </cell>
          <cell r="AO48" t="str">
            <v>n/d</v>
          </cell>
          <cell r="AP48" t="str">
            <v>n/d</v>
          </cell>
          <cell r="AQ48">
            <v>6.1545454545454552</v>
          </cell>
          <cell r="AR48">
            <v>6.9668181818181827</v>
          </cell>
          <cell r="AS48">
            <v>7.4495454545454551</v>
          </cell>
          <cell r="AT48">
            <v>7.8611363636363647</v>
          </cell>
          <cell r="BU48" t="str">
            <v>n/d</v>
          </cell>
          <cell r="BV48">
            <v>4.2225454545454548</v>
          </cell>
          <cell r="BW48">
            <v>4.701090909090909</v>
          </cell>
          <cell r="BX48">
            <v>5.2622727272727268</v>
          </cell>
          <cell r="BY48">
            <v>5.9509090909090903</v>
          </cell>
          <cell r="BZ48">
            <v>6.6877272727272716</v>
          </cell>
          <cell r="CA48">
            <v>7.2100000000000017</v>
          </cell>
          <cell r="CB48">
            <v>7.5509090909090908</v>
          </cell>
          <cell r="CC48">
            <v>92.531199999999998</v>
          </cell>
        </row>
        <row r="49">
          <cell r="A49">
            <v>34516</v>
          </cell>
          <cell r="B49">
            <v>148.4</v>
          </cell>
          <cell r="C49">
            <v>125.7</v>
          </cell>
          <cell r="D49">
            <v>156.69999999999999</v>
          </cell>
          <cell r="E49">
            <v>2.6989619377162599E-2</v>
          </cell>
          <cell r="F49">
            <v>4.7961630695443347E-3</v>
          </cell>
          <cell r="G49">
            <v>2.8890347997373444E-2</v>
          </cell>
          <cell r="AG49">
            <v>4.2914285714285727</v>
          </cell>
          <cell r="AH49">
            <v>4.5535714285714288</v>
          </cell>
          <cell r="AI49">
            <v>4.7172619047619051</v>
          </cell>
          <cell r="AJ49">
            <v>4.8571428571428568</v>
          </cell>
          <cell r="AK49">
            <v>4.9672619047619051</v>
          </cell>
          <cell r="AL49">
            <v>5.104166666666667</v>
          </cell>
          <cell r="AM49">
            <v>5.2797619047619051</v>
          </cell>
          <cell r="AN49">
            <v>5.5297619047619051</v>
          </cell>
          <cell r="AO49" t="str">
            <v>n/d</v>
          </cell>
          <cell r="AP49" t="str">
            <v>n/d</v>
          </cell>
          <cell r="AQ49">
            <v>6.3635714285714284</v>
          </cell>
          <cell r="AR49">
            <v>7.1764285714285707</v>
          </cell>
          <cell r="AS49">
            <v>7.6509523809523818</v>
          </cell>
          <cell r="AT49">
            <v>8.038095238095238</v>
          </cell>
          <cell r="BU49" t="str">
            <v>n/d</v>
          </cell>
          <cell r="BV49">
            <v>4.4163809523809521</v>
          </cell>
          <cell r="BW49">
            <v>4.9146666666666663</v>
          </cell>
          <cell r="BX49">
            <v>5.4771428571428569</v>
          </cell>
          <cell r="BY49">
            <v>6.1304761904761911</v>
          </cell>
          <cell r="BZ49">
            <v>6.89</v>
          </cell>
          <cell r="CA49">
            <v>7.3914285714285697</v>
          </cell>
          <cell r="CB49">
            <v>7.7085714285714282</v>
          </cell>
          <cell r="CC49">
            <v>91.213800000000006</v>
          </cell>
        </row>
        <row r="50">
          <cell r="A50">
            <v>34547</v>
          </cell>
          <cell r="B50">
            <v>149</v>
          </cell>
          <cell r="C50">
            <v>126.2</v>
          </cell>
          <cell r="D50">
            <v>157.1</v>
          </cell>
          <cell r="E50">
            <v>2.9005524861878351E-2</v>
          </cell>
          <cell r="F50">
            <v>1.8563357546408366E-2</v>
          </cell>
          <cell r="G50">
            <v>2.8141361256544428E-2</v>
          </cell>
          <cell r="AG50">
            <v>4.4786956521739132</v>
          </cell>
          <cell r="AH50">
            <v>4.6875</v>
          </cell>
          <cell r="AI50">
            <v>4.8039772727272725</v>
          </cell>
          <cell r="AJ50">
            <v>4.9176136363636367</v>
          </cell>
          <cell r="AK50">
            <v>5.0170454545454541</v>
          </cell>
          <cell r="AL50">
            <v>5.1988636363636367</v>
          </cell>
          <cell r="AM50">
            <v>5.28125</v>
          </cell>
          <cell r="AN50">
            <v>5.53125</v>
          </cell>
          <cell r="AO50" t="str">
            <v>n/d</v>
          </cell>
          <cell r="AP50" t="str">
            <v>n/d</v>
          </cell>
          <cell r="AQ50">
            <v>6.3636956521739121</v>
          </cell>
          <cell r="AR50">
            <v>7.1228260869565201</v>
          </cell>
          <cell r="AS50">
            <v>7.5793478260869565</v>
          </cell>
          <cell r="AT50">
            <v>7.9330434782608688</v>
          </cell>
          <cell r="BU50" t="str">
            <v>n/d</v>
          </cell>
          <cell r="BV50">
            <v>4.5757826086956523</v>
          </cell>
          <cell r="BW50">
            <v>5.054347826086957</v>
          </cell>
          <cell r="BX50">
            <v>5.5491304347826089</v>
          </cell>
          <cell r="BY50">
            <v>6.1847826086956523</v>
          </cell>
          <cell r="BZ50">
            <v>6.8460869565217397</v>
          </cell>
          <cell r="CA50">
            <v>7.3330434782608691</v>
          </cell>
          <cell r="CB50">
            <v>7.6108695652173903</v>
          </cell>
          <cell r="CC50">
            <v>91.003799999999998</v>
          </cell>
        </row>
        <row r="51">
          <cell r="A51">
            <v>34578</v>
          </cell>
          <cell r="B51">
            <v>149.30000000000001</v>
          </cell>
          <cell r="C51">
            <v>125.9</v>
          </cell>
          <cell r="D51">
            <v>157.5</v>
          </cell>
          <cell r="E51">
            <v>2.9655172413793229E-2</v>
          </cell>
          <cell r="F51">
            <v>1.4504431909750259E-2</v>
          </cell>
          <cell r="G51">
            <v>3.0085022890778301E-2</v>
          </cell>
          <cell r="AG51">
            <v>4.7468181818181812</v>
          </cell>
          <cell r="AH51">
            <v>4.9318181818181817</v>
          </cell>
          <cell r="AI51">
            <v>5.0085227272727275</v>
          </cell>
          <cell r="AJ51">
            <v>5.1278409090909092</v>
          </cell>
          <cell r="AK51">
            <v>5.3323863636363633</v>
          </cell>
          <cell r="AL51">
            <v>5.4090909090909092</v>
          </cell>
          <cell r="AM51">
            <v>5.4886363636363633</v>
          </cell>
          <cell r="AN51">
            <v>5.7471590909090908</v>
          </cell>
          <cell r="AO51" t="str">
            <v>n/d</v>
          </cell>
          <cell r="AP51" t="str">
            <v>n/d</v>
          </cell>
          <cell r="AQ51">
            <v>6.5836363636363622</v>
          </cell>
          <cell r="AR51">
            <v>7.3118181818181824</v>
          </cell>
          <cell r="AS51">
            <v>7.7822727272727272</v>
          </cell>
          <cell r="AT51">
            <v>8.1240909090909099</v>
          </cell>
          <cell r="BU51" t="str">
            <v>n/d</v>
          </cell>
          <cell r="BV51">
            <v>4.7239090909090899</v>
          </cell>
          <cell r="BW51">
            <v>5.2169090909090921</v>
          </cell>
          <cell r="BX51">
            <v>5.7368181818181814</v>
          </cell>
          <cell r="BY51">
            <v>6.3849999999999998</v>
          </cell>
          <cell r="BZ51">
            <v>7.0395454545454523</v>
          </cell>
          <cell r="CA51">
            <v>7.5368181818181821</v>
          </cell>
          <cell r="CB51">
            <v>7.871818181818182</v>
          </cell>
          <cell r="CC51">
            <v>89.947699999999998</v>
          </cell>
        </row>
        <row r="52">
          <cell r="A52">
            <v>34608</v>
          </cell>
          <cell r="B52">
            <v>149.4</v>
          </cell>
          <cell r="C52">
            <v>125.5</v>
          </cell>
          <cell r="D52">
            <v>157.80000000000001</v>
          </cell>
          <cell r="E52">
            <v>2.6098901098901228E-2</v>
          </cell>
          <cell r="F52">
            <v>1.046698872785834E-2</v>
          </cell>
          <cell r="G52">
            <v>2.8683181225554133E-2</v>
          </cell>
          <cell r="AG52">
            <v>4.7257142857142851</v>
          </cell>
          <cell r="AH52">
            <v>5.0684523809523814</v>
          </cell>
          <cell r="AI52">
            <v>5.3005952380952381</v>
          </cell>
          <cell r="AJ52">
            <v>5.625</v>
          </cell>
          <cell r="AK52">
            <v>5.7142857142857144</v>
          </cell>
          <cell r="AL52">
            <v>5.7857142857142856</v>
          </cell>
          <cell r="AM52">
            <v>5.895833333333333</v>
          </cell>
          <cell r="AN52">
            <v>6.1696428571428568</v>
          </cell>
          <cell r="AO52" t="str">
            <v>n/d</v>
          </cell>
          <cell r="AP52" t="str">
            <v>n/d</v>
          </cell>
          <cell r="AQ52">
            <v>7.0092857142857143</v>
          </cell>
          <cell r="AR52">
            <v>7.7011904761904777</v>
          </cell>
          <cell r="AS52">
            <v>8.1116666666666646</v>
          </cell>
          <cell r="AT52">
            <v>8.4152380952380987</v>
          </cell>
          <cell r="BU52" t="str">
            <v>n/d</v>
          </cell>
          <cell r="BV52">
            <v>5.0677500000000002</v>
          </cell>
          <cell r="BW52">
            <v>5.5985000000000005</v>
          </cell>
          <cell r="BX52">
            <v>6.0785714285714283</v>
          </cell>
          <cell r="BY52">
            <v>6.6933333333333334</v>
          </cell>
          <cell r="BZ52">
            <v>7.3809523809523814</v>
          </cell>
          <cell r="CA52">
            <v>7.8385714285714263</v>
          </cell>
          <cell r="CB52">
            <v>8.1280952380952378</v>
          </cell>
          <cell r="CC52">
            <v>89.054699999999997</v>
          </cell>
        </row>
        <row r="53">
          <cell r="A53">
            <v>34639</v>
          </cell>
          <cell r="B53">
            <v>149.80000000000001</v>
          </cell>
          <cell r="C53">
            <v>126.1</v>
          </cell>
          <cell r="D53">
            <v>158.19999999999999</v>
          </cell>
          <cell r="E53">
            <v>2.6027397260274032E-2</v>
          </cell>
          <cell r="F53">
            <v>1.3665594855305274E-2</v>
          </cell>
          <cell r="G53">
            <v>2.7940220922676895E-2</v>
          </cell>
          <cell r="AG53">
            <v>5.3009090909090908</v>
          </cell>
          <cell r="AH53">
            <v>5.4857954545454541</v>
          </cell>
          <cell r="AI53">
            <v>5.8068181818181817</v>
          </cell>
          <cell r="AJ53">
            <v>5.8806818181818183</v>
          </cell>
          <cell r="AK53">
            <v>5.9659090909090908</v>
          </cell>
          <cell r="AL53">
            <v>6.0909090909090908</v>
          </cell>
          <cell r="AM53">
            <v>6.2102272727272725</v>
          </cell>
          <cell r="AN53">
            <v>6.5255681818181817</v>
          </cell>
          <cell r="AO53" t="str">
            <v>n/d</v>
          </cell>
          <cell r="AP53" t="str">
            <v>n/d</v>
          </cell>
          <cell r="AQ53">
            <v>7.4440909090909093</v>
          </cell>
          <cell r="AR53">
            <v>8.0245454545454535</v>
          </cell>
          <cell r="AS53">
            <v>8.3156818181818188</v>
          </cell>
          <cell r="AT53">
            <v>8.5452272727272724</v>
          </cell>
          <cell r="BU53" t="str">
            <v>n/d</v>
          </cell>
          <cell r="BV53">
            <v>5.4185000000000016</v>
          </cell>
          <cell r="BW53">
            <v>5.9614545454545462</v>
          </cell>
          <cell r="BX53">
            <v>6.4836363636363643</v>
          </cell>
          <cell r="BY53">
            <v>7.1136363636363624</v>
          </cell>
          <cell r="BZ53">
            <v>7.6818181818181834</v>
          </cell>
          <cell r="CA53">
            <v>8.017272727272724</v>
          </cell>
          <cell r="CB53">
            <v>8.2386363636363615</v>
          </cell>
          <cell r="CC53">
            <v>89.321600000000004</v>
          </cell>
        </row>
        <row r="54">
          <cell r="A54">
            <v>34669</v>
          </cell>
          <cell r="B54">
            <v>150.1</v>
          </cell>
          <cell r="C54">
            <v>126.6</v>
          </cell>
          <cell r="D54">
            <v>158.30000000000001</v>
          </cell>
          <cell r="E54">
            <v>2.5974025974025761E-2</v>
          </cell>
          <cell r="F54">
            <v>1.7684887459807008E-2</v>
          </cell>
          <cell r="G54">
            <v>2.5923525599481634E-2</v>
          </cell>
          <cell r="AG54">
            <v>5.5004545454545442</v>
          </cell>
          <cell r="AH54">
            <v>6.0843749999999996</v>
          </cell>
          <cell r="AI54">
            <v>6.2218749999999998</v>
          </cell>
          <cell r="AJ54">
            <v>6.3843750000000004</v>
          </cell>
          <cell r="AK54">
            <v>6.5687499999999996</v>
          </cell>
          <cell r="AL54">
            <v>6.6937499999999996</v>
          </cell>
          <cell r="AM54">
            <v>6.8624999999999998</v>
          </cell>
          <cell r="AN54">
            <v>7.2531249999999998</v>
          </cell>
          <cell r="AO54" t="str">
            <v>n/d</v>
          </cell>
          <cell r="AP54" t="str">
            <v>n/d</v>
          </cell>
          <cell r="AQ54">
            <v>7.9863636363636372</v>
          </cell>
          <cell r="AR54">
            <v>8.1268181818181819</v>
          </cell>
          <cell r="AS54">
            <v>8.1845454545454555</v>
          </cell>
          <cell r="AT54">
            <v>8.3415909090909093</v>
          </cell>
          <cell r="BU54" t="str">
            <v>n/d</v>
          </cell>
          <cell r="BV54">
            <v>5.7385909090909086</v>
          </cell>
          <cell r="BW54">
            <v>6.4839545454545462</v>
          </cell>
          <cell r="BX54">
            <v>7.1586363636363641</v>
          </cell>
          <cell r="BY54">
            <v>7.5668181818181788</v>
          </cell>
          <cell r="BZ54">
            <v>7.7672727272727284</v>
          </cell>
          <cell r="CA54">
            <v>7.8781818181818153</v>
          </cell>
          <cell r="CB54">
            <v>8.0413636363636343</v>
          </cell>
          <cell r="CC54">
            <v>91.469800000000006</v>
          </cell>
        </row>
        <row r="55">
          <cell r="A55">
            <v>34700</v>
          </cell>
          <cell r="B55">
            <v>150.5</v>
          </cell>
          <cell r="C55">
            <v>126.9</v>
          </cell>
          <cell r="D55">
            <v>159</v>
          </cell>
          <cell r="E55">
            <v>2.8708133971291794E-2</v>
          </cell>
          <cell r="F55">
            <v>1.6826923076923128E-2</v>
          </cell>
          <cell r="G55">
            <v>2.9126213592232997E-2</v>
          </cell>
          <cell r="AG55">
            <v>5.5613636363636365</v>
          </cell>
          <cell r="AH55">
            <v>5.9281995238095231</v>
          </cell>
          <cell r="AI55">
            <v>6.1577380952380949</v>
          </cell>
          <cell r="AJ55">
            <v>6.3374257142857138</v>
          </cell>
          <cell r="AK55">
            <v>6.49888380952381</v>
          </cell>
          <cell r="AL55">
            <v>6.666666666666667</v>
          </cell>
          <cell r="AM55">
            <v>6.7950147619047625</v>
          </cell>
          <cell r="AN55">
            <v>7.1726195238095229</v>
          </cell>
          <cell r="AO55" t="str">
            <v>n/d</v>
          </cell>
          <cell r="AP55" t="str">
            <v>n/d</v>
          </cell>
          <cell r="AQ55">
            <v>7.8863636363636367</v>
          </cell>
          <cell r="AR55">
            <v>8.1000000000000014</v>
          </cell>
          <cell r="AS55">
            <v>8.1702272727272742</v>
          </cell>
          <cell r="AT55">
            <v>8.2790909090909093</v>
          </cell>
          <cell r="BU55" t="str">
            <v>n/d</v>
          </cell>
          <cell r="BV55">
            <v>5.8417727272727271</v>
          </cell>
          <cell r="BW55">
            <v>6.4831818181818184</v>
          </cell>
          <cell r="BX55">
            <v>7.1345454545454547</v>
          </cell>
          <cell r="BY55">
            <v>7.4872727272727282</v>
          </cell>
          <cell r="BZ55">
            <v>7.748636363636364</v>
          </cell>
          <cell r="CA55">
            <v>7.8249999999999975</v>
          </cell>
          <cell r="CB55">
            <v>7.9845454545454535</v>
          </cell>
          <cell r="CC55">
            <v>93.546400000000006</v>
          </cell>
        </row>
        <row r="56">
          <cell r="A56">
            <v>34731</v>
          </cell>
          <cell r="B56">
            <v>150.9</v>
          </cell>
          <cell r="C56">
            <v>127.2</v>
          </cell>
          <cell r="D56">
            <v>159.4</v>
          </cell>
          <cell r="E56">
            <v>2.8629856850715951E-2</v>
          </cell>
          <cell r="F56">
            <v>1.760000000000006E-2</v>
          </cell>
          <cell r="G56">
            <v>2.9715762273901714E-2</v>
          </cell>
          <cell r="AG56">
            <v>5.9134999999999991</v>
          </cell>
          <cell r="AH56">
            <v>6.1156254999999993</v>
          </cell>
          <cell r="AI56">
            <v>6.1847655000000001</v>
          </cell>
          <cell r="AJ56">
            <v>6.2617190000000003</v>
          </cell>
          <cell r="AK56">
            <v>6.3585940000000001</v>
          </cell>
          <cell r="AL56">
            <v>6.4718749999999998</v>
          </cell>
          <cell r="AM56">
            <v>6.5453124999999996</v>
          </cell>
          <cell r="AN56">
            <v>6.8097655000000001</v>
          </cell>
          <cell r="AO56" t="str">
            <v>n/d</v>
          </cell>
          <cell r="AP56" t="str">
            <v>n/d</v>
          </cell>
          <cell r="AQ56">
            <v>7.3847500000000013</v>
          </cell>
          <cell r="AR56">
            <v>7.6630000000000011</v>
          </cell>
          <cell r="AS56">
            <v>7.8342499999999999</v>
          </cell>
          <cell r="AT56">
            <v>7.9629999999999992</v>
          </cell>
          <cell r="BU56" t="str">
            <v>n/d</v>
          </cell>
          <cell r="BV56">
            <v>5.9168500000000011</v>
          </cell>
          <cell r="BW56">
            <v>6.2903999999999982</v>
          </cell>
          <cell r="BX56">
            <v>6.7670000000000012</v>
          </cell>
          <cell r="BY56">
            <v>7.1070000000000011</v>
          </cell>
          <cell r="BZ56">
            <v>7.3604999999999992</v>
          </cell>
          <cell r="CA56">
            <v>7.5440000000000014</v>
          </cell>
          <cell r="CB56">
            <v>7.7339999999999991</v>
          </cell>
          <cell r="CC56">
            <v>92.718900000000005</v>
          </cell>
        </row>
        <row r="57">
          <cell r="A57">
            <v>34759</v>
          </cell>
          <cell r="B57">
            <v>151.19999999999999</v>
          </cell>
          <cell r="C57">
            <v>127.4</v>
          </cell>
          <cell r="D57">
            <v>159.9</v>
          </cell>
          <cell r="E57">
            <v>2.7872195785180187E-2</v>
          </cell>
          <cell r="F57">
            <v>1.8385291766586764E-2</v>
          </cell>
          <cell r="G57">
            <v>2.962009014810052E-2</v>
          </cell>
          <cell r="AG57">
            <v>5.9847826086956522</v>
          </cell>
          <cell r="AH57">
            <v>6.125</v>
          </cell>
          <cell r="AI57">
            <v>6.1983695652173916</v>
          </cell>
          <cell r="AJ57">
            <v>6.2686821739130432</v>
          </cell>
          <cell r="AK57">
            <v>6.3338995652173908</v>
          </cell>
          <cell r="AL57">
            <v>6.3977582608695647</v>
          </cell>
          <cell r="AM57">
            <v>6.4639947826086948</v>
          </cell>
          <cell r="AN57">
            <v>6.5964673913043477</v>
          </cell>
          <cell r="AO57" t="str">
            <v>n/d</v>
          </cell>
          <cell r="AP57" t="str">
            <v>n/d</v>
          </cell>
          <cell r="AQ57">
            <v>6.9932608695652183</v>
          </cell>
          <cell r="AR57">
            <v>7.301086956521738</v>
          </cell>
          <cell r="AS57">
            <v>7.5719565217391303</v>
          </cell>
          <cell r="AT57">
            <v>7.7658695652173915</v>
          </cell>
          <cell r="BU57" t="str">
            <v>n/d</v>
          </cell>
          <cell r="BV57">
            <v>5.8966086956521737</v>
          </cell>
          <cell r="BW57">
            <v>6.1533913043478261</v>
          </cell>
          <cell r="BX57">
            <v>6.4921739130434784</v>
          </cell>
          <cell r="BY57">
            <v>6.7760869565217403</v>
          </cell>
          <cell r="BZ57">
            <v>7.0399999999999991</v>
          </cell>
          <cell r="CA57">
            <v>7.3465217391304352</v>
          </cell>
          <cell r="CB57">
            <v>7.6213043478260865</v>
          </cell>
          <cell r="CC57">
            <v>91.592299999999994</v>
          </cell>
        </row>
        <row r="58">
          <cell r="A58">
            <v>34790</v>
          </cell>
          <cell r="B58">
            <v>151.80000000000001</v>
          </cell>
          <cell r="C58">
            <v>127.7</v>
          </cell>
          <cell r="D58">
            <v>160.4</v>
          </cell>
          <cell r="E58">
            <v>3.1250000000000222E-2</v>
          </cell>
          <cell r="F58">
            <v>2.0783373301358932E-2</v>
          </cell>
          <cell r="G58">
            <v>3.1511254019292556E-2</v>
          </cell>
          <cell r="AG58">
            <v>6.0390000000000006</v>
          </cell>
          <cell r="AH58">
            <v>6.1111111111111107</v>
          </cell>
          <cell r="AI58">
            <v>6.1736111111111107</v>
          </cell>
          <cell r="AJ58">
            <v>6.2361111111111107</v>
          </cell>
          <cell r="AK58">
            <v>6.2881944444444446</v>
          </cell>
          <cell r="AL58">
            <v>6.3506944444444446</v>
          </cell>
          <cell r="AM58">
            <v>6.395833333333333</v>
          </cell>
          <cell r="AN58">
            <v>6.5243055555555554</v>
          </cell>
          <cell r="AO58" t="str">
            <v>n/d</v>
          </cell>
          <cell r="AP58" t="str">
            <v>n/d</v>
          </cell>
          <cell r="AQ58">
            <v>6.7855000000000008</v>
          </cell>
          <cell r="AR58">
            <v>7.1065000000000014</v>
          </cell>
          <cell r="AS58">
            <v>7.4329999999999998</v>
          </cell>
          <cell r="AT58">
            <v>7.6574999999999989</v>
          </cell>
          <cell r="BU58" t="str">
            <v>n/d</v>
          </cell>
          <cell r="BV58">
            <v>5.814099999999998</v>
          </cell>
          <cell r="BW58">
            <v>6.0264999999999995</v>
          </cell>
          <cell r="BX58">
            <v>6.2830000000000013</v>
          </cell>
          <cell r="BY58">
            <v>6.5314999999999985</v>
          </cell>
          <cell r="BZ58">
            <v>6.8340000000000005</v>
          </cell>
          <cell r="CA58">
            <v>7.1885000000000003</v>
          </cell>
          <cell r="CB58">
            <v>7.5355000000000008</v>
          </cell>
          <cell r="CC58">
            <v>88.468900000000005</v>
          </cell>
        </row>
        <row r="59">
          <cell r="A59">
            <v>34820</v>
          </cell>
          <cell r="B59">
            <v>152.1</v>
          </cell>
          <cell r="C59">
            <v>127.8</v>
          </cell>
          <cell r="D59">
            <v>160.69999999999999</v>
          </cell>
          <cell r="E59">
            <v>3.1186440677966054E-2</v>
          </cell>
          <cell r="F59">
            <v>2.1582733812949728E-2</v>
          </cell>
          <cell r="G59">
            <v>3.0788967286722091E-2</v>
          </cell>
          <cell r="AG59">
            <v>6.0226086956521732</v>
          </cell>
          <cell r="AH59">
            <v>6.0625</v>
          </cell>
          <cell r="AI59">
            <v>6.104166666666667</v>
          </cell>
          <cell r="AJ59">
            <v>6.1190476190476186</v>
          </cell>
          <cell r="AK59">
            <v>6.1302080952380962</v>
          </cell>
          <cell r="AL59">
            <v>6.1491814285714286</v>
          </cell>
          <cell r="AM59">
            <v>6.1783857142857146</v>
          </cell>
          <cell r="AN59">
            <v>6.1989585714285722</v>
          </cell>
          <cell r="AO59" t="str">
            <v>n/d</v>
          </cell>
          <cell r="AP59" t="str">
            <v>n/d</v>
          </cell>
          <cell r="AQ59">
            <v>6.3123913043478259</v>
          </cell>
          <cell r="AR59">
            <v>6.6402173913043478</v>
          </cell>
          <cell r="AS59">
            <v>6.959347826086959</v>
          </cell>
          <cell r="AT59">
            <v>7.2382608695652166</v>
          </cell>
          <cell r="BU59" t="str">
            <v>n/d</v>
          </cell>
          <cell r="BV59">
            <v>5.8328260869565218</v>
          </cell>
          <cell r="BW59">
            <v>5.9199565217391301</v>
          </cell>
          <cell r="BX59">
            <v>5.987826086956523</v>
          </cell>
          <cell r="BY59">
            <v>6.1221739130434782</v>
          </cell>
          <cell r="BZ59">
            <v>6.3608695652173921</v>
          </cell>
          <cell r="CA59">
            <v>6.7391304347826066</v>
          </cell>
          <cell r="CB59">
            <v>7.0817391304347828</v>
          </cell>
          <cell r="CC59">
            <v>87.958399999999997</v>
          </cell>
        </row>
        <row r="60">
          <cell r="A60">
            <v>34851</v>
          </cell>
          <cell r="B60">
            <v>152.4</v>
          </cell>
          <cell r="C60">
            <v>127.8</v>
          </cell>
          <cell r="D60">
            <v>161.1</v>
          </cell>
          <cell r="E60">
            <v>3.0425963488843744E-2</v>
          </cell>
          <cell r="F60">
            <v>2.0766773162939289E-2</v>
          </cell>
          <cell r="G60">
            <v>3.0051150895140655E-2</v>
          </cell>
          <cell r="AG60">
            <v>6.0018181818181802</v>
          </cell>
          <cell r="AH60">
            <v>6.060191818181818</v>
          </cell>
          <cell r="AI60">
            <v>6.0394177272727267</v>
          </cell>
          <cell r="AJ60">
            <v>6.0058590909090919</v>
          </cell>
          <cell r="AK60">
            <v>5.9550781818181813</v>
          </cell>
          <cell r="AL60">
            <v>5.9225850000000007</v>
          </cell>
          <cell r="AM60">
            <v>5.9023436363636366</v>
          </cell>
          <cell r="AN60">
            <v>5.8604404545454543</v>
          </cell>
          <cell r="AO60" t="str">
            <v>n/d</v>
          </cell>
          <cell r="AP60" t="str">
            <v>n/d</v>
          </cell>
          <cell r="AQ60">
            <v>5.8604545454545471</v>
          </cell>
          <cell r="AR60">
            <v>6.2145454545454548</v>
          </cell>
          <cell r="AS60">
            <v>6.5654545454545437</v>
          </cell>
          <cell r="AT60">
            <v>6.9072727272727272</v>
          </cell>
          <cell r="BU60" t="str">
            <v>n/d</v>
          </cell>
          <cell r="BV60">
            <v>5.6277727272727267</v>
          </cell>
          <cell r="BW60">
            <v>5.656545454545455</v>
          </cell>
          <cell r="BX60">
            <v>5.6345454545454539</v>
          </cell>
          <cell r="BY60">
            <v>5.6949999999999994</v>
          </cell>
          <cell r="BZ60">
            <v>5.8895454545454555</v>
          </cell>
          <cell r="CA60">
            <v>6.3295454545454541</v>
          </cell>
          <cell r="CB60">
            <v>6.7190909090909088</v>
          </cell>
          <cell r="CC60">
            <v>87.884500000000003</v>
          </cell>
        </row>
        <row r="61">
          <cell r="A61">
            <v>34881</v>
          </cell>
          <cell r="B61">
            <v>152.6</v>
          </cell>
          <cell r="C61">
            <v>128</v>
          </cell>
          <cell r="D61">
            <v>161.4</v>
          </cell>
          <cell r="E61">
            <v>2.8301886792452713E-2</v>
          </cell>
          <cell r="F61">
            <v>1.8297533810660349E-2</v>
          </cell>
          <cell r="G61">
            <v>2.9993618379068332E-2</v>
          </cell>
          <cell r="AG61">
            <v>5.87</v>
          </cell>
          <cell r="AH61">
            <v>5.9213176190476187</v>
          </cell>
          <cell r="AI61">
            <v>5.9133185714285714</v>
          </cell>
          <cell r="AJ61">
            <v>5.8978795238095234</v>
          </cell>
          <cell r="AK61">
            <v>5.882254761904762</v>
          </cell>
          <cell r="AL61">
            <v>5.8565847619047622</v>
          </cell>
          <cell r="AM61">
            <v>5.8573285714285719</v>
          </cell>
          <cell r="AN61">
            <v>5.8316590476190475</v>
          </cell>
          <cell r="AO61" t="str">
            <v>n/d</v>
          </cell>
          <cell r="AP61" t="str">
            <v>n/d</v>
          </cell>
          <cell r="AQ61">
            <v>5.9245238095238095</v>
          </cell>
          <cell r="AR61">
            <v>6.3002380952380959</v>
          </cell>
          <cell r="AS61">
            <v>6.6497619047619052</v>
          </cell>
          <cell r="AT61">
            <v>7.0352380952380953</v>
          </cell>
          <cell r="BU61" t="str">
            <v>n/d</v>
          </cell>
          <cell r="BV61">
            <v>5.5773999999999999</v>
          </cell>
          <cell r="BW61">
            <v>5.5987999999999989</v>
          </cell>
          <cell r="BX61">
            <v>5.6647619047619049</v>
          </cell>
          <cell r="BY61">
            <v>5.7790476190476197</v>
          </cell>
          <cell r="BZ61">
            <v>5.9952380952380953</v>
          </cell>
          <cell r="CA61">
            <v>6.4271428571428588</v>
          </cell>
          <cell r="CB61">
            <v>6.8204761904761888</v>
          </cell>
          <cell r="CC61">
            <v>87.600499999999997</v>
          </cell>
        </row>
        <row r="62">
          <cell r="A62">
            <v>34912</v>
          </cell>
          <cell r="B62">
            <v>152.9</v>
          </cell>
          <cell r="C62">
            <v>127.9</v>
          </cell>
          <cell r="D62">
            <v>161.80000000000001</v>
          </cell>
          <cell r="E62">
            <v>2.6174496644295386E-2</v>
          </cell>
          <cell r="F62">
            <v>1.3470681458003231E-2</v>
          </cell>
          <cell r="G62">
            <v>2.991725015913449E-2</v>
          </cell>
          <cell r="AG62">
            <v>5.7491304347826082</v>
          </cell>
          <cell r="AH62">
            <v>5.8952413636363641</v>
          </cell>
          <cell r="AI62">
            <v>5.9007459090909098</v>
          </cell>
          <cell r="AJ62">
            <v>5.902166363636363</v>
          </cell>
          <cell r="AK62">
            <v>5.9080254545454549</v>
          </cell>
          <cell r="AL62">
            <v>5.9293322727272733</v>
          </cell>
          <cell r="AM62">
            <v>5.932172727272726</v>
          </cell>
          <cell r="AN62">
            <v>5.9430040909090902</v>
          </cell>
          <cell r="AO62" t="str">
            <v>n/d</v>
          </cell>
          <cell r="AP62" t="str">
            <v>n/d</v>
          </cell>
          <cell r="AQ62">
            <v>6.1315217391304353</v>
          </cell>
          <cell r="AR62">
            <v>6.5415217391304354</v>
          </cell>
          <cell r="AS62">
            <v>6.8663043478260866</v>
          </cell>
          <cell r="AT62">
            <v>7.2347826086956522</v>
          </cell>
          <cell r="BU62" t="str">
            <v>n/d</v>
          </cell>
          <cell r="BV62">
            <v>5.5497826086956517</v>
          </cell>
          <cell r="BW62">
            <v>5.6390434782608683</v>
          </cell>
          <cell r="BX62">
            <v>5.796086956521739</v>
          </cell>
          <cell r="BY62">
            <v>5.9573913043478264</v>
          </cell>
          <cell r="BZ62">
            <v>6.2356521739130431</v>
          </cell>
          <cell r="CA62">
            <v>6.6443478260869577</v>
          </cell>
          <cell r="CB62">
            <v>6.9843478260869594</v>
          </cell>
          <cell r="CC62">
            <v>89.4709</v>
          </cell>
        </row>
        <row r="63">
          <cell r="A63">
            <v>34943</v>
          </cell>
          <cell r="B63">
            <v>153.1</v>
          </cell>
          <cell r="C63">
            <v>128.1</v>
          </cell>
          <cell r="D63">
            <v>162.19999999999999</v>
          </cell>
          <cell r="E63">
            <v>2.5452109845947701E-2</v>
          </cell>
          <cell r="F63">
            <v>1.7474185861795055E-2</v>
          </cell>
          <cell r="G63">
            <v>2.984126984126978E-2</v>
          </cell>
          <cell r="AG63">
            <v>5.8209523809523809</v>
          </cell>
          <cell r="AH63">
            <v>5.8577009523809513</v>
          </cell>
          <cell r="AI63">
            <v>5.857887142857142</v>
          </cell>
          <cell r="AJ63">
            <v>5.8642114285714282</v>
          </cell>
          <cell r="AK63">
            <v>5.8677461904761907</v>
          </cell>
          <cell r="AL63">
            <v>5.8668161904761904</v>
          </cell>
          <cell r="AM63">
            <v>5.867931904761905</v>
          </cell>
          <cell r="AN63">
            <v>5.8660714285714279</v>
          </cell>
          <cell r="AO63" t="str">
            <v>n/d</v>
          </cell>
          <cell r="AP63" t="str">
            <v>n/d</v>
          </cell>
          <cell r="AQ63">
            <v>5.9459523809523818</v>
          </cell>
          <cell r="AR63">
            <v>6.288333333333334</v>
          </cell>
          <cell r="AS63">
            <v>6.5830952380952379</v>
          </cell>
          <cell r="AT63">
            <v>6.9180952380952396</v>
          </cell>
          <cell r="BU63" t="str">
            <v>n/d</v>
          </cell>
          <cell r="BV63">
            <v>5.4321428571428578</v>
          </cell>
          <cell r="BW63">
            <v>5.5315714285714286</v>
          </cell>
          <cell r="BX63">
            <v>5.6457142857142859</v>
          </cell>
          <cell r="BY63">
            <v>5.7738095238095237</v>
          </cell>
          <cell r="BZ63">
            <v>6.0004761904761912</v>
          </cell>
          <cell r="CA63">
            <v>6.3676190476190477</v>
          </cell>
          <cell r="CB63">
            <v>6.7195238095238086</v>
          </cell>
          <cell r="CC63">
            <v>90.368099999999998</v>
          </cell>
        </row>
        <row r="64">
          <cell r="A64">
            <v>34973</v>
          </cell>
          <cell r="B64">
            <v>153.5</v>
          </cell>
          <cell r="C64">
            <v>128.4</v>
          </cell>
          <cell r="D64">
            <v>162.69999999999999</v>
          </cell>
          <cell r="E64">
            <v>2.7443105756358666E-2</v>
          </cell>
          <cell r="F64">
            <v>2.3107569721115606E-2</v>
          </cell>
          <cell r="G64">
            <v>3.1051964512040398E-2</v>
          </cell>
          <cell r="AG64">
            <v>5.7627272727272727</v>
          </cell>
          <cell r="AH64">
            <v>5.8671872727272723</v>
          </cell>
          <cell r="AI64">
            <v>5.8803268181818176</v>
          </cell>
          <cell r="AJ64">
            <v>5.9375</v>
          </cell>
          <cell r="AK64">
            <v>5.8986149999999986</v>
          </cell>
          <cell r="AL64">
            <v>5.8968395454545437</v>
          </cell>
          <cell r="AM64">
            <v>5.8963068181818183</v>
          </cell>
          <cell r="AN64">
            <v>5.8721590909090908</v>
          </cell>
          <cell r="AO64" t="str">
            <v>n/d</v>
          </cell>
          <cell r="AP64" t="str">
            <v>n/d</v>
          </cell>
          <cell r="AQ64">
            <v>5.8663636363636362</v>
          </cell>
          <cell r="AR64">
            <v>6.1413636363636357</v>
          </cell>
          <cell r="AS64">
            <v>6.4236363636363629</v>
          </cell>
          <cell r="AT64">
            <v>6.7436363636363632</v>
          </cell>
          <cell r="BU64" t="str">
            <v>n/d</v>
          </cell>
          <cell r="BV64">
            <v>5.4350000000000005</v>
          </cell>
          <cell r="BW64">
            <v>5.5573636363636361</v>
          </cell>
          <cell r="BX64">
            <v>5.624545454545455</v>
          </cell>
          <cell r="BY64">
            <v>5.7200000000000006</v>
          </cell>
          <cell r="BZ64">
            <v>5.878636363636363</v>
          </cell>
          <cell r="CA64">
            <v>6.214090909090908</v>
          </cell>
          <cell r="CB64">
            <v>6.5413636363636378</v>
          </cell>
          <cell r="CC64">
            <v>90.1935</v>
          </cell>
        </row>
        <row r="65">
          <cell r="A65">
            <v>35004</v>
          </cell>
          <cell r="B65">
            <v>153.69999999999999</v>
          </cell>
          <cell r="C65">
            <v>128.69999999999999</v>
          </cell>
          <cell r="D65">
            <v>163</v>
          </cell>
          <cell r="E65">
            <v>2.6034712950600669E-2</v>
          </cell>
          <cell r="F65">
            <v>2.0618556701030855E-2</v>
          </cell>
          <cell r="G65">
            <v>3.0341340075853429E-2</v>
          </cell>
          <cell r="AG65">
            <v>5.8213636363636363</v>
          </cell>
          <cell r="AH65">
            <v>5.832031818181818</v>
          </cell>
          <cell r="AI65">
            <v>5.9236495454545457</v>
          </cell>
          <cell r="AJ65">
            <v>5.8774859090909084</v>
          </cell>
          <cell r="AK65">
            <v>5.8146309090909085</v>
          </cell>
          <cell r="AL65">
            <v>5.7658022727272717</v>
          </cell>
          <cell r="AM65">
            <v>5.7341977272727283</v>
          </cell>
          <cell r="AN65">
            <v>5.6708100000000004</v>
          </cell>
          <cell r="AO65" t="str">
            <v>n/d</v>
          </cell>
          <cell r="AP65" t="str">
            <v>n/d</v>
          </cell>
          <cell r="AQ65">
            <v>5.6390909090909096</v>
          </cell>
          <cell r="AR65">
            <v>5.9668181818181827</v>
          </cell>
          <cell r="AS65">
            <v>6.3040909090909105</v>
          </cell>
          <cell r="AT65">
            <v>6.5931818181818178</v>
          </cell>
          <cell r="BU65" t="str">
            <v>n/d</v>
          </cell>
          <cell r="BV65">
            <v>5.5147727272727272</v>
          </cell>
          <cell r="BW65">
            <v>5.5029545454545463</v>
          </cell>
          <cell r="BX65">
            <v>5.5022727272727279</v>
          </cell>
          <cell r="BY65">
            <v>5.55</v>
          </cell>
          <cell r="BZ65">
            <v>5.7159090909090899</v>
          </cell>
          <cell r="CA65">
            <v>6.0704545454545444</v>
          </cell>
          <cell r="CB65">
            <v>6.4009090909090922</v>
          </cell>
          <cell r="CC65">
            <v>91.196600000000004</v>
          </cell>
        </row>
        <row r="66">
          <cell r="A66">
            <v>35034</v>
          </cell>
          <cell r="B66">
            <v>153.9</v>
          </cell>
          <cell r="C66">
            <v>129.30000000000001</v>
          </cell>
          <cell r="D66">
            <v>163.1</v>
          </cell>
          <cell r="E66">
            <v>2.5316455696202667E-2</v>
          </cell>
          <cell r="F66">
            <v>2.1327014218009532E-2</v>
          </cell>
          <cell r="G66">
            <v>3.0322173089071258E-2</v>
          </cell>
          <cell r="AG66">
            <v>5.675238095238095</v>
          </cell>
          <cell r="AH66">
            <v>5.8696547368421053</v>
          </cell>
          <cell r="AI66">
            <v>5.8016031578947374</v>
          </cell>
          <cell r="AJ66">
            <v>5.7652142105263158</v>
          </cell>
          <cell r="AK66">
            <v>5.7057978947368424</v>
          </cell>
          <cell r="AL66">
            <v>5.6486431578947363</v>
          </cell>
          <cell r="AM66">
            <v>5.6141042105263157</v>
          </cell>
          <cell r="AN66">
            <v>5.5347457894736838</v>
          </cell>
          <cell r="AO66" t="str">
            <v>n/d</v>
          </cell>
          <cell r="AP66" t="str">
            <v>n/d</v>
          </cell>
          <cell r="AQ66">
            <v>5.4464285714285712</v>
          </cell>
          <cell r="AR66">
            <v>5.7759523809523818</v>
          </cell>
          <cell r="AS66">
            <v>6.0902380952380959</v>
          </cell>
          <cell r="AT66">
            <v>6.3847619047619055</v>
          </cell>
          <cell r="BU66" t="str">
            <v>n/d</v>
          </cell>
          <cell r="BV66">
            <v>5.2778571428571448</v>
          </cell>
          <cell r="BW66">
            <v>5.3405238095238099</v>
          </cell>
          <cell r="BX66">
            <v>5.3080952380952375</v>
          </cell>
          <cell r="BY66">
            <v>5.376666666666666</v>
          </cell>
          <cell r="BZ66">
            <v>5.5061904761904756</v>
          </cell>
          <cell r="CA66">
            <v>5.8409523809523805</v>
          </cell>
          <cell r="CB66">
            <v>6.1938095238095237</v>
          </cell>
          <cell r="CC66">
            <v>91.665400000000005</v>
          </cell>
        </row>
        <row r="67">
          <cell r="A67">
            <v>35065</v>
          </cell>
          <cell r="B67">
            <v>154.69999999999999</v>
          </cell>
          <cell r="C67">
            <v>129.69999999999999</v>
          </cell>
          <cell r="D67">
            <v>163.69999999999999</v>
          </cell>
          <cell r="E67">
            <v>2.7906976744185963E-2</v>
          </cell>
          <cell r="F67">
            <v>2.206461780929847E-2</v>
          </cell>
          <cell r="G67">
            <v>2.9559748427672838E-2</v>
          </cell>
          <cell r="AG67">
            <v>5.5986956521739133</v>
          </cell>
          <cell r="AH67">
            <v>5.5843395454545464</v>
          </cell>
          <cell r="AI67">
            <v>5.5651640909090903</v>
          </cell>
          <cell r="AJ67">
            <v>5.5427918181818185</v>
          </cell>
          <cell r="AK67">
            <v>5.4852636363636353</v>
          </cell>
          <cell r="AL67">
            <v>5.4520599999999995</v>
          </cell>
          <cell r="AM67">
            <v>5.4247163636363638</v>
          </cell>
          <cell r="AN67">
            <v>5.3386009090909097</v>
          </cell>
          <cell r="AO67" t="str">
            <v>n/d</v>
          </cell>
          <cell r="AP67" t="str">
            <v>n/d</v>
          </cell>
          <cell r="AQ67">
            <v>5.2318181818181806</v>
          </cell>
          <cell r="AR67">
            <v>5.6304545454545458</v>
          </cell>
          <cell r="AS67">
            <v>6.0231818181818202</v>
          </cell>
          <cell r="AT67">
            <v>6.3540909090909112</v>
          </cell>
          <cell r="BU67" t="str">
            <v>n/d</v>
          </cell>
          <cell r="BV67">
            <v>5.1386956521739142</v>
          </cell>
          <cell r="BW67">
            <v>5.1280000000000001</v>
          </cell>
          <cell r="BX67">
            <v>5.1217391304347819</v>
          </cell>
          <cell r="BY67">
            <v>5.1834782608695642</v>
          </cell>
          <cell r="BZ67">
            <v>5.3673913043478265</v>
          </cell>
          <cell r="CA67">
            <v>5.781739130434782</v>
          </cell>
          <cell r="CB67">
            <v>6.1669565217391309</v>
          </cell>
          <cell r="CC67">
            <v>92.459400000000002</v>
          </cell>
        </row>
        <row r="68">
          <cell r="A68">
            <v>35096</v>
          </cell>
          <cell r="B68">
            <v>155</v>
          </cell>
          <cell r="C68">
            <v>129.69999999999999</v>
          </cell>
          <cell r="D68">
            <v>164</v>
          </cell>
          <cell r="E68">
            <v>2.7170311464546071E-2</v>
          </cell>
          <cell r="F68">
            <v>1.9654088050314433E-2</v>
          </cell>
          <cell r="G68">
            <v>2.8858218318695172E-2</v>
          </cell>
          <cell r="AG68">
            <v>5.2461904761904758</v>
          </cell>
          <cell r="AH68">
            <v>5.3292409523809523</v>
          </cell>
          <cell r="AI68">
            <v>5.3258928571428568</v>
          </cell>
          <cell r="AJ68">
            <v>5.275111428571428</v>
          </cell>
          <cell r="AK68">
            <v>5.2321433333333331</v>
          </cell>
          <cell r="AL68">
            <v>5.209078571428571</v>
          </cell>
          <cell r="AM68">
            <v>5.1804309523809522</v>
          </cell>
          <cell r="AN68">
            <v>5.1313238095238098</v>
          </cell>
          <cell r="AO68" t="str">
            <v>n/d</v>
          </cell>
          <cell r="AP68" t="str">
            <v>n/d</v>
          </cell>
          <cell r="AQ68">
            <v>5.1502380952380955</v>
          </cell>
          <cell r="AR68">
            <v>5.6530952380952373</v>
          </cell>
          <cell r="AS68">
            <v>6.182619047619049</v>
          </cell>
          <cell r="AT68">
            <v>6.5409523809523806</v>
          </cell>
          <cell r="BU68" t="str">
            <v>n/d</v>
          </cell>
          <cell r="BV68">
            <v>4.9559523809523816</v>
          </cell>
          <cell r="BW68">
            <v>4.9600952380952386</v>
          </cell>
          <cell r="BX68">
            <v>4.9557142857142855</v>
          </cell>
          <cell r="BY68">
            <v>5.0728571428571438</v>
          </cell>
          <cell r="BZ68">
            <v>5.3776190476190484</v>
          </cell>
          <cell r="CA68">
            <v>5.9538095238095234</v>
          </cell>
          <cell r="CB68">
            <v>6.385714285714287</v>
          </cell>
          <cell r="CC68">
            <v>92.392200000000003</v>
          </cell>
        </row>
        <row r="69">
          <cell r="A69">
            <v>35125</v>
          </cell>
          <cell r="B69">
            <v>155.5</v>
          </cell>
          <cell r="C69">
            <v>130.5</v>
          </cell>
          <cell r="D69">
            <v>164.4</v>
          </cell>
          <cell r="E69">
            <v>2.8439153439153486E-2</v>
          </cell>
          <cell r="F69">
            <v>2.4332810047095643E-2</v>
          </cell>
          <cell r="G69">
            <v>2.814258911819878E-2</v>
          </cell>
          <cell r="AG69">
            <v>5.2914285714285727</v>
          </cell>
          <cell r="AH69">
            <v>5.3764885714285713</v>
          </cell>
          <cell r="AI69">
            <v>5.3774180952380952</v>
          </cell>
          <cell r="AJ69">
            <v>5.3941600000000003</v>
          </cell>
          <cell r="AK69">
            <v>5.3932295238095245</v>
          </cell>
          <cell r="AL69">
            <v>5.3999257142857156</v>
          </cell>
          <cell r="AM69">
            <v>5.408482380952381</v>
          </cell>
          <cell r="AN69">
            <v>5.4825147619047616</v>
          </cell>
          <cell r="AO69" t="str">
            <v>n/d</v>
          </cell>
          <cell r="AP69" t="str">
            <v>n/d</v>
          </cell>
          <cell r="AQ69">
            <v>5.8145238095238101</v>
          </cell>
          <cell r="AR69">
            <v>6.2802380952380945</v>
          </cell>
          <cell r="AS69">
            <v>6.6778571428571425</v>
          </cell>
          <cell r="AT69">
            <v>6.9833333333333352</v>
          </cell>
          <cell r="BU69" t="str">
            <v>n/d</v>
          </cell>
          <cell r="BV69">
            <v>5.1024285714285709</v>
          </cell>
          <cell r="BW69">
            <v>5.1543809523809525</v>
          </cell>
          <cell r="BX69">
            <v>5.4295238095238103</v>
          </cell>
          <cell r="BY69">
            <v>5.6895238095238101</v>
          </cell>
          <cell r="BZ69">
            <v>5.9799999999999995</v>
          </cell>
          <cell r="CA69">
            <v>6.4509523809523825</v>
          </cell>
          <cell r="CB69">
            <v>6.7909523809523815</v>
          </cell>
          <cell r="CC69">
            <v>92.210099999999997</v>
          </cell>
        </row>
        <row r="70">
          <cell r="A70">
            <v>35156</v>
          </cell>
          <cell r="B70">
            <v>156.1</v>
          </cell>
          <cell r="C70">
            <v>130.9</v>
          </cell>
          <cell r="D70">
            <v>164.6</v>
          </cell>
          <cell r="E70">
            <v>2.832674571805005E-2</v>
          </cell>
          <cell r="F70">
            <v>2.5058731401722767E-2</v>
          </cell>
          <cell r="G70">
            <v>2.6184538653366562E-2</v>
          </cell>
          <cell r="AG70">
            <v>5.2668181818181816</v>
          </cell>
          <cell r="AH70">
            <v>5.4562495000000002</v>
          </cell>
          <cell r="AI70">
            <v>5.4779295000000001</v>
          </cell>
          <cell r="AJ70">
            <v>5.4939464999999998</v>
          </cell>
          <cell r="AK70">
            <v>5.5140620000000009</v>
          </cell>
          <cell r="AL70">
            <v>5.5291015000000003</v>
          </cell>
          <cell r="AM70">
            <v>5.5599609999999995</v>
          </cell>
          <cell r="AN70">
            <v>5.6812500000000004</v>
          </cell>
          <cell r="AO70" t="str">
            <v>n/d</v>
          </cell>
          <cell r="AP70" t="str">
            <v>n/d</v>
          </cell>
          <cell r="AQ70">
            <v>6.1236363636363622</v>
          </cell>
          <cell r="AR70">
            <v>6.6031818181818185</v>
          </cell>
          <cell r="AS70">
            <v>6.932954545454546</v>
          </cell>
          <cell r="AT70">
            <v>7.2034090909090907</v>
          </cell>
          <cell r="BU70" t="str">
            <v>n/d</v>
          </cell>
          <cell r="BV70">
            <v>5.091954545454545</v>
          </cell>
          <cell r="BW70">
            <v>5.2634090909090903</v>
          </cell>
          <cell r="BX70">
            <v>5.6630000000000003</v>
          </cell>
          <cell r="BY70">
            <v>6.0045000000000011</v>
          </cell>
          <cell r="BZ70">
            <v>6.3040000000000003</v>
          </cell>
          <cell r="CA70">
            <v>6.6879999999999997</v>
          </cell>
          <cell r="CB70">
            <v>7.0019999999999998</v>
          </cell>
          <cell r="CC70">
            <v>92.356300000000005</v>
          </cell>
        </row>
        <row r="71">
          <cell r="A71">
            <v>35186</v>
          </cell>
          <cell r="B71">
            <v>156.4</v>
          </cell>
          <cell r="C71">
            <v>130.9</v>
          </cell>
          <cell r="D71">
            <v>165</v>
          </cell>
          <cell r="E71">
            <v>2.8270874424720649E-2</v>
          </cell>
          <cell r="F71">
            <v>2.4256651017214415E-2</v>
          </cell>
          <cell r="G71">
            <v>2.6757934038581288E-2</v>
          </cell>
          <cell r="AG71">
            <v>5.2621739130434779</v>
          </cell>
          <cell r="AH71">
            <v>5.4341519047619036</v>
          </cell>
          <cell r="AI71">
            <v>5.4646590476190484</v>
          </cell>
          <cell r="AJ71">
            <v>5.4966519047619027</v>
          </cell>
          <cell r="AK71">
            <v>5.524555238095239</v>
          </cell>
          <cell r="AL71">
            <v>5.5665923809523798</v>
          </cell>
          <cell r="AM71">
            <v>5.5998890476190484</v>
          </cell>
          <cell r="AN71">
            <v>5.7717638095238097</v>
          </cell>
          <cell r="AO71" t="str">
            <v>n/d</v>
          </cell>
          <cell r="AP71" t="str">
            <v>n/d</v>
          </cell>
          <cell r="AQ71">
            <v>6.2660869565217379</v>
          </cell>
          <cell r="AR71">
            <v>6.7582608695652162</v>
          </cell>
          <cell r="AS71">
            <v>7.1243478260869573</v>
          </cell>
          <cell r="AT71">
            <v>7.366956521739132</v>
          </cell>
          <cell r="BU71" t="str">
            <v>n/d</v>
          </cell>
          <cell r="BV71">
            <v>5.1590869565217394</v>
          </cell>
          <cell r="BW71">
            <v>5.3253913043478267</v>
          </cell>
          <cell r="BX71">
            <v>5.7456521739130428</v>
          </cell>
          <cell r="BY71">
            <v>6.129130434782609</v>
          </cell>
          <cell r="BZ71">
            <v>6.4826086956521758</v>
          </cell>
          <cell r="CA71">
            <v>6.8526086956521723</v>
          </cell>
          <cell r="CB71">
            <v>7.120869565217391</v>
          </cell>
          <cell r="CC71">
            <v>92.601900000000001</v>
          </cell>
        </row>
        <row r="72">
          <cell r="A72">
            <v>35217</v>
          </cell>
          <cell r="B72">
            <v>156.69999999999999</v>
          </cell>
          <cell r="C72">
            <v>131.30000000000001</v>
          </cell>
          <cell r="D72">
            <v>165.4</v>
          </cell>
          <cell r="E72">
            <v>2.8215223097112663E-2</v>
          </cell>
          <cell r="F72">
            <v>2.7386541471048576E-2</v>
          </cell>
          <cell r="G72">
            <v>2.669149596523912E-2</v>
          </cell>
          <cell r="AG72">
            <v>5.3089999999999993</v>
          </cell>
          <cell r="AH72">
            <v>5.471484499999999</v>
          </cell>
          <cell r="AI72">
            <v>5.5142580000000008</v>
          </cell>
          <cell r="AJ72">
            <v>5.5697275000000008</v>
          </cell>
          <cell r="AK72">
            <v>5.6304695000000011</v>
          </cell>
          <cell r="AL72">
            <v>5.6892590000000007</v>
          </cell>
          <cell r="AM72">
            <v>5.7562505000000002</v>
          </cell>
          <cell r="AN72">
            <v>5.96211</v>
          </cell>
          <cell r="AO72" t="str">
            <v>n/d</v>
          </cell>
          <cell r="AP72" t="str">
            <v>n/d</v>
          </cell>
          <cell r="AQ72">
            <v>6.5070000000000006</v>
          </cell>
          <cell r="AR72">
            <v>6.9704999999999986</v>
          </cell>
          <cell r="AS72">
            <v>7.2889999999999988</v>
          </cell>
          <cell r="AT72">
            <v>7.4904999999999999</v>
          </cell>
          <cell r="BU72" t="str">
            <v>n/d</v>
          </cell>
          <cell r="BV72">
            <v>5.2298999999999989</v>
          </cell>
          <cell r="BW72">
            <v>5.4587500000000002</v>
          </cell>
          <cell r="BX72">
            <v>5.9554999999999989</v>
          </cell>
          <cell r="BY72">
            <v>6.3239999999999998</v>
          </cell>
          <cell r="BZ72">
            <v>6.6754999999999995</v>
          </cell>
          <cell r="CA72">
            <v>6.9939999999999998</v>
          </cell>
          <cell r="CB72">
            <v>7.2204999999999995</v>
          </cell>
          <cell r="CC72">
            <v>92.875799999999998</v>
          </cell>
        </row>
        <row r="73">
          <cell r="A73">
            <v>35247</v>
          </cell>
          <cell r="B73">
            <v>157</v>
          </cell>
          <cell r="C73">
            <v>131.19999999999999</v>
          </cell>
          <cell r="D73">
            <v>165.7</v>
          </cell>
          <cell r="E73">
            <v>2.8833551769331667E-2</v>
          </cell>
          <cell r="F73">
            <v>2.4999999999999911E-2</v>
          </cell>
          <cell r="G73">
            <v>2.6641883519206822E-2</v>
          </cell>
          <cell r="AG73">
            <v>5.4526086956521747</v>
          </cell>
          <cell r="AH73">
            <v>5.4697691304347824</v>
          </cell>
          <cell r="AI73">
            <v>5.5567269565217394</v>
          </cell>
          <cell r="AJ73">
            <v>5.6402856521739135</v>
          </cell>
          <cell r="AK73">
            <v>5.7036347826086962</v>
          </cell>
          <cell r="AL73">
            <v>5.7683430434782617</v>
          </cell>
          <cell r="AM73">
            <v>5.8490160869565218</v>
          </cell>
          <cell r="AN73">
            <v>6.0120586956521747</v>
          </cell>
          <cell r="AO73">
            <v>6.456144090909091</v>
          </cell>
          <cell r="AP73">
            <v>6.164545454545455</v>
          </cell>
          <cell r="AQ73">
            <v>6.4547826086956528</v>
          </cell>
          <cell r="AR73">
            <v>6.8795652173913053</v>
          </cell>
          <cell r="AS73">
            <v>7.2113043478260872</v>
          </cell>
          <cell r="AT73">
            <v>7.398695652173914</v>
          </cell>
          <cell r="BU73" t="str">
            <v>n/d</v>
          </cell>
          <cell r="BV73">
            <v>5.2856956521739127</v>
          </cell>
          <cell r="BW73">
            <v>5.5075652173913054</v>
          </cell>
          <cell r="BX73">
            <v>5.947826086956522</v>
          </cell>
          <cell r="BY73">
            <v>6.2839130434782593</v>
          </cell>
          <cell r="BZ73">
            <v>6.6073913043478258</v>
          </cell>
          <cell r="CA73">
            <v>6.9152173913043482</v>
          </cell>
          <cell r="CB73">
            <v>7.1460869565217386</v>
          </cell>
          <cell r="CC73">
            <v>92.621399999999994</v>
          </cell>
        </row>
        <row r="74">
          <cell r="A74">
            <v>35278</v>
          </cell>
          <cell r="B74">
            <v>157.19999999999999</v>
          </cell>
          <cell r="C74">
            <v>131.6</v>
          </cell>
          <cell r="D74">
            <v>166</v>
          </cell>
          <cell r="E74">
            <v>2.8122956180510084E-2</v>
          </cell>
          <cell r="F74">
            <v>2.8928850664581507E-2</v>
          </cell>
          <cell r="G74">
            <v>2.5957972805933149E-2</v>
          </cell>
          <cell r="AG74">
            <v>5.2277272727272726</v>
          </cell>
          <cell r="AH74">
            <v>5.4242942857142857</v>
          </cell>
          <cell r="AI74">
            <v>5.4867933333333347</v>
          </cell>
          <cell r="AJ74">
            <v>5.527343809523809</v>
          </cell>
          <cell r="AK74">
            <v>5.5922619047619042</v>
          </cell>
          <cell r="AL74">
            <v>5.6649933333333324</v>
          </cell>
          <cell r="AM74">
            <v>5.7049852380952375</v>
          </cell>
          <cell r="AN74">
            <v>5.8171509523809517</v>
          </cell>
          <cell r="AO74">
            <v>5.6683236363636365</v>
          </cell>
          <cell r="AP74">
            <v>5.9581818181818189</v>
          </cell>
          <cell r="AQ74">
            <v>6.2011363636363628</v>
          </cell>
          <cell r="AR74">
            <v>6.6499999999999995</v>
          </cell>
          <cell r="AS74">
            <v>6.9663636363636359</v>
          </cell>
          <cell r="AT74">
            <v>7.1904545454545454</v>
          </cell>
          <cell r="BU74" t="str">
            <v>n/d</v>
          </cell>
          <cell r="BV74">
            <v>5.1800454545454562</v>
          </cell>
          <cell r="BW74">
            <v>5.3347727272727274</v>
          </cell>
          <cell r="BX74">
            <v>5.7395454545454534</v>
          </cell>
          <cell r="BY74">
            <v>6.0504545454545458</v>
          </cell>
          <cell r="BZ74">
            <v>6.371363636363637</v>
          </cell>
          <cell r="CA74">
            <v>6.6963636363636345</v>
          </cell>
          <cell r="CB74">
            <v>6.9709090909090916</v>
          </cell>
          <cell r="CC74">
            <v>91.962599999999995</v>
          </cell>
        </row>
        <row r="75">
          <cell r="A75">
            <v>35309</v>
          </cell>
          <cell r="B75">
            <v>157.69999999999999</v>
          </cell>
          <cell r="C75">
            <v>131.69999999999999</v>
          </cell>
          <cell r="D75">
            <v>166.5</v>
          </cell>
          <cell r="E75">
            <v>3.0045721750489918E-2</v>
          </cell>
          <cell r="F75">
            <v>2.8103044496487151E-2</v>
          </cell>
          <cell r="G75">
            <v>2.6510480887792953E-2</v>
          </cell>
          <cell r="AG75">
            <v>5.3252380952380953</v>
          </cell>
          <cell r="AH75">
            <v>5.4741452380952387</v>
          </cell>
          <cell r="AI75">
            <v>5.5461309523809526</v>
          </cell>
          <cell r="AJ75">
            <v>5.6177457142857143</v>
          </cell>
          <cell r="AK75">
            <v>5.7276785714285712</v>
          </cell>
          <cell r="AL75">
            <v>5.7745176190476188</v>
          </cell>
          <cell r="AM75">
            <v>5.8320314285714296</v>
          </cell>
          <cell r="AN75">
            <v>5.9929323809523813</v>
          </cell>
          <cell r="AO75">
            <v>6.7898852631578954</v>
          </cell>
          <cell r="AP75">
            <v>6.1381578947368425</v>
          </cell>
          <cell r="AQ75">
            <v>6.4057142857142866</v>
          </cell>
          <cell r="AR75">
            <v>6.8495238095238093</v>
          </cell>
          <cell r="AS75">
            <v>7.1664285714285718</v>
          </cell>
          <cell r="AT75">
            <v>7.3752380952380934</v>
          </cell>
          <cell r="BU75" t="str">
            <v>n/d</v>
          </cell>
          <cell r="BV75">
            <v>5.2238571428571436</v>
          </cell>
          <cell r="BW75">
            <v>5.4455714285714283</v>
          </cell>
          <cell r="BX75">
            <v>5.9471428571428557</v>
          </cell>
          <cell r="BY75">
            <v>6.2619047619047619</v>
          </cell>
          <cell r="BZ75">
            <v>6.5857142857142836</v>
          </cell>
          <cell r="CA75">
            <v>6.9142857142857155</v>
          </cell>
          <cell r="CB75">
            <v>7.1690476190476184</v>
          </cell>
          <cell r="CC75">
            <v>92.391599999999997</v>
          </cell>
        </row>
        <row r="76">
          <cell r="A76">
            <v>35339</v>
          </cell>
          <cell r="B76">
            <v>158.19999999999999</v>
          </cell>
          <cell r="C76">
            <v>132.4</v>
          </cell>
          <cell r="D76">
            <v>166.8</v>
          </cell>
          <cell r="E76">
            <v>3.0618892508143203E-2</v>
          </cell>
          <cell r="F76">
            <v>3.1152647975077885E-2</v>
          </cell>
          <cell r="G76">
            <v>2.5199754148740094E-2</v>
          </cell>
          <cell r="AG76">
            <v>5.2695652173913041</v>
          </cell>
          <cell r="AH76">
            <v>5.3860395652173914</v>
          </cell>
          <cell r="AI76">
            <v>5.4514269565217397</v>
          </cell>
          <cell r="AJ76">
            <v>5.5448373913043483</v>
          </cell>
          <cell r="AK76">
            <v>5.575577391304348</v>
          </cell>
          <cell r="AL76">
            <v>5.604959565217392</v>
          </cell>
          <cell r="AM76">
            <v>5.6370586956521729</v>
          </cell>
          <cell r="AN76">
            <v>5.7449047826086961</v>
          </cell>
          <cell r="AO76">
            <v>5.8449395652173903</v>
          </cell>
          <cell r="AP76">
            <v>5.8654347826086957</v>
          </cell>
          <cell r="AQ76">
            <v>6.0643478260869577</v>
          </cell>
          <cell r="AR76">
            <v>6.5073913043478244</v>
          </cell>
          <cell r="AS76">
            <v>6.8602173913043476</v>
          </cell>
          <cell r="AT76">
            <v>7.0826086956521728</v>
          </cell>
          <cell r="BU76" t="str">
            <v>n/d</v>
          </cell>
          <cell r="BV76">
            <v>5.1127391304347825</v>
          </cell>
          <cell r="BW76">
            <v>5.3036521739130444</v>
          </cell>
          <cell r="BX76">
            <v>5.6586956521739129</v>
          </cell>
          <cell r="BY76">
            <v>5.9378260869565214</v>
          </cell>
          <cell r="BZ76">
            <v>6.2526086956521727</v>
          </cell>
          <cell r="CA76">
            <v>6.6239130434782609</v>
          </cell>
          <cell r="CB76">
            <v>6.9034782608695631</v>
          </cell>
          <cell r="CC76">
            <v>92.734499999999997</v>
          </cell>
        </row>
        <row r="77">
          <cell r="A77">
            <v>35370</v>
          </cell>
          <cell r="B77">
            <v>158.69999999999999</v>
          </cell>
          <cell r="C77">
            <v>132.5</v>
          </cell>
          <cell r="D77">
            <v>167.2</v>
          </cell>
          <cell r="E77">
            <v>3.2530904359141077E-2</v>
          </cell>
          <cell r="F77">
            <v>2.9526029526029562E-2</v>
          </cell>
          <cell r="G77">
            <v>2.5766871165644023E-2</v>
          </cell>
          <cell r="AG77">
            <v>5.3157142857142858</v>
          </cell>
          <cell r="AH77">
            <v>5.3928571428571432</v>
          </cell>
          <cell r="AI77">
            <v>5.5</v>
          </cell>
          <cell r="AJ77">
            <v>5.5</v>
          </cell>
          <cell r="AK77">
            <v>5.5052090476190481</v>
          </cell>
          <cell r="AL77">
            <v>5.5325528571428579</v>
          </cell>
          <cell r="AM77">
            <v>5.5487366666666675</v>
          </cell>
          <cell r="AN77">
            <v>5.609374761904764</v>
          </cell>
          <cell r="AO77">
            <v>5.6958709523809521</v>
          </cell>
          <cell r="AP77">
            <v>5.6995238095238099</v>
          </cell>
          <cell r="AQ77">
            <v>5.8585714285714285</v>
          </cell>
          <cell r="AR77">
            <v>6.214047619047621</v>
          </cell>
          <cell r="AS77">
            <v>6.5214285714285696</v>
          </cell>
          <cell r="AT77">
            <v>6.7652380952380939</v>
          </cell>
          <cell r="BU77" t="str">
            <v>n/d</v>
          </cell>
          <cell r="BV77">
            <v>5.155333333333334</v>
          </cell>
          <cell r="BW77">
            <v>5.2643809523809528</v>
          </cell>
          <cell r="BX77">
            <v>5.4890476190476196</v>
          </cell>
          <cell r="BY77">
            <v>5.7114285714285717</v>
          </cell>
          <cell r="BZ77">
            <v>5.9604761904761903</v>
          </cell>
          <cell r="CA77">
            <v>6.2980952380952377</v>
          </cell>
          <cell r="CB77">
            <v>6.5842857142857163</v>
          </cell>
          <cell r="CC77">
            <v>92.2423</v>
          </cell>
        </row>
        <row r="78">
          <cell r="A78">
            <v>35400</v>
          </cell>
          <cell r="B78">
            <v>159.1</v>
          </cell>
          <cell r="C78">
            <v>132.9</v>
          </cell>
          <cell r="D78">
            <v>167.4</v>
          </cell>
          <cell r="E78">
            <v>3.378817413905133E-2</v>
          </cell>
          <cell r="F78">
            <v>2.7842227378190199E-2</v>
          </cell>
          <cell r="G78">
            <v>2.6364193746168052E-2</v>
          </cell>
          <cell r="AG78">
            <v>5.3577272727272733</v>
          </cell>
          <cell r="AH78">
            <v>5.6046885</v>
          </cell>
          <cell r="AI78">
            <v>5.5488285000000008</v>
          </cell>
          <cell r="AJ78">
            <v>5.5517585</v>
          </cell>
          <cell r="AK78">
            <v>5.558789</v>
          </cell>
          <cell r="AL78">
            <v>5.5701180000000008</v>
          </cell>
          <cell r="AM78">
            <v>5.5955080000000006</v>
          </cell>
          <cell r="AN78">
            <v>5.6701190000000006</v>
          </cell>
          <cell r="AO78">
            <v>6.779870588235295</v>
          </cell>
          <cell r="AP78">
            <v>5.7802941176470579</v>
          </cell>
          <cell r="AQ78">
            <v>5.9468181818181822</v>
          </cell>
          <cell r="AR78">
            <v>6.3365818181818181</v>
          </cell>
          <cell r="AS78">
            <v>6.6593636363636373</v>
          </cell>
          <cell r="AT78">
            <v>6.8631818181818183</v>
          </cell>
          <cell r="BU78" t="str">
            <v>n/d</v>
          </cell>
          <cell r="BV78">
            <v>5.0305</v>
          </cell>
          <cell r="BW78">
            <v>5.2350000000000003</v>
          </cell>
          <cell r="BX78">
            <v>5.5504545454545466</v>
          </cell>
          <cell r="BY78">
            <v>5.7781818181818174</v>
          </cell>
          <cell r="BZ78">
            <v>6.0336363636363624</v>
          </cell>
          <cell r="CA78">
            <v>6.3890909090909105</v>
          </cell>
          <cell r="CB78">
            <v>6.6536363636363633</v>
          </cell>
          <cell r="CC78">
            <v>93.063299999999998</v>
          </cell>
        </row>
        <row r="79">
          <cell r="A79">
            <v>35431</v>
          </cell>
          <cell r="B79">
            <v>159.4</v>
          </cell>
          <cell r="C79">
            <v>133</v>
          </cell>
          <cell r="D79">
            <v>167.8</v>
          </cell>
          <cell r="E79">
            <v>3.0381383322559907E-2</v>
          </cell>
          <cell r="F79">
            <v>2.5443330763299965E-2</v>
          </cell>
          <cell r="G79">
            <v>2.5045815516188341E-2</v>
          </cell>
          <cell r="AG79">
            <v>5.2899999999999991</v>
          </cell>
          <cell r="AH79">
            <v>5.459695</v>
          </cell>
          <cell r="AI79">
            <v>5.5087004545454539</v>
          </cell>
          <cell r="AJ79">
            <v>5.5653409090909092</v>
          </cell>
          <cell r="AK79">
            <v>5.5939281818181845</v>
          </cell>
          <cell r="AL79">
            <v>5.6262440909090916</v>
          </cell>
          <cell r="AM79">
            <v>5.6795109090909088</v>
          </cell>
          <cell r="AN79">
            <v>5.789062272727274</v>
          </cell>
          <cell r="AO79">
            <v>6.8626647368421061</v>
          </cell>
          <cell r="AP79">
            <v>5.9318421052631578</v>
          </cell>
          <cell r="AQ79">
            <v>6.1786363636363637</v>
          </cell>
          <cell r="AR79">
            <v>6.581818181818182</v>
          </cell>
          <cell r="AS79">
            <v>6.8991304347826068</v>
          </cell>
          <cell r="AT79">
            <v>7.1209090909090893</v>
          </cell>
          <cell r="BU79" t="str">
            <v>n/d</v>
          </cell>
          <cell r="BV79">
            <v>5.1597826086956529</v>
          </cell>
          <cell r="BW79">
            <v>5.2988695652173918</v>
          </cell>
          <cell r="BX79">
            <v>5.7291304347826078</v>
          </cell>
          <cell r="BY79">
            <v>5.9991304347826082</v>
          </cell>
          <cell r="BZ79">
            <v>6.2943478260869554</v>
          </cell>
          <cell r="CA79">
            <v>6.6326086956521735</v>
          </cell>
          <cell r="CB79">
            <v>6.9069565217391311</v>
          </cell>
          <cell r="CC79">
            <v>93.855599999999995</v>
          </cell>
        </row>
        <row r="80">
          <cell r="A80">
            <v>35462</v>
          </cell>
          <cell r="B80">
            <v>159.69999999999999</v>
          </cell>
          <cell r="C80">
            <v>132.69999999999999</v>
          </cell>
          <cell r="D80">
            <v>168.1</v>
          </cell>
          <cell r="E80">
            <v>3.0322580645161246E-2</v>
          </cell>
          <cell r="F80">
            <v>2.3130300693908978E-2</v>
          </cell>
          <cell r="G80">
            <v>2.4999999999999911E-2</v>
          </cell>
          <cell r="AG80">
            <v>5.1920000000000002</v>
          </cell>
          <cell r="AH80">
            <v>5.4080079999999997</v>
          </cell>
          <cell r="AI80">
            <v>5.4652344999999993</v>
          </cell>
          <cell r="AJ80">
            <v>5.5101570000000013</v>
          </cell>
          <cell r="AK80">
            <v>5.5375005000000002</v>
          </cell>
          <cell r="AL80">
            <v>5.5705080000000002</v>
          </cell>
          <cell r="AM80">
            <v>5.601172</v>
          </cell>
          <cell r="AN80">
            <v>5.6962895000000007</v>
          </cell>
          <cell r="AO80">
            <v>6.1287010526315786</v>
          </cell>
          <cell r="AP80">
            <v>5.818421052631578</v>
          </cell>
          <cell r="AQ80">
            <v>6.0534999999999997</v>
          </cell>
          <cell r="AR80">
            <v>6.4300000000000015</v>
          </cell>
          <cell r="AS80">
            <v>6.7429999999999994</v>
          </cell>
          <cell r="AT80">
            <v>6.9559999999999986</v>
          </cell>
          <cell r="BU80" t="str">
            <v>n/d</v>
          </cell>
          <cell r="BV80">
            <v>5.1255999999999986</v>
          </cell>
          <cell r="BW80">
            <v>5.2405999999999997</v>
          </cell>
          <cell r="BX80">
            <v>5.5880000000000001</v>
          </cell>
          <cell r="BY80">
            <v>5.8675000000000015</v>
          </cell>
          <cell r="BZ80">
            <v>6.1549999999999994</v>
          </cell>
          <cell r="CA80">
            <v>6.4909999999999997</v>
          </cell>
          <cell r="CB80">
            <v>6.7705000000000002</v>
          </cell>
          <cell r="CC80">
            <v>95.456400000000002</v>
          </cell>
        </row>
        <row r="81">
          <cell r="A81">
            <v>35490</v>
          </cell>
          <cell r="B81">
            <v>159.80000000000001</v>
          </cell>
          <cell r="C81">
            <v>132.6</v>
          </cell>
          <cell r="D81">
            <v>168.4</v>
          </cell>
          <cell r="E81">
            <v>2.7652733118971096E-2</v>
          </cell>
          <cell r="F81">
            <v>1.6091954022988464E-2</v>
          </cell>
          <cell r="G81">
            <v>2.4330900243308973E-2</v>
          </cell>
          <cell r="AG81">
            <v>5.4119047619047622</v>
          </cell>
          <cell r="AH81">
            <v>5.5121299999999991</v>
          </cell>
          <cell r="AI81">
            <v>5.5649668421052638</v>
          </cell>
          <cell r="AJ81">
            <v>5.6245899999999995</v>
          </cell>
          <cell r="AK81">
            <v>5.6813321052631585</v>
          </cell>
          <cell r="AL81">
            <v>5.7351973684210531</v>
          </cell>
          <cell r="AM81">
            <v>5.7841284210526309</v>
          </cell>
          <cell r="AN81">
            <v>5.9475736842105276</v>
          </cell>
          <cell r="AO81">
            <v>5.7980475</v>
          </cell>
          <cell r="AP81">
            <v>6.1454999999999993</v>
          </cell>
          <cell r="AQ81">
            <v>6.4147619047619049</v>
          </cell>
          <cell r="AR81">
            <v>6.7883333333333322</v>
          </cell>
          <cell r="AS81">
            <v>7.0580952380952384</v>
          </cell>
          <cell r="AT81">
            <v>7.2647619047619063</v>
          </cell>
          <cell r="BU81" t="str">
            <v>n/d</v>
          </cell>
          <cell r="BV81">
            <v>5.2763333333333335</v>
          </cell>
          <cell r="BW81">
            <v>5.4713333333333329</v>
          </cell>
          <cell r="BX81">
            <v>5.8833333333333337</v>
          </cell>
          <cell r="BY81">
            <v>6.227142857142856</v>
          </cell>
          <cell r="BZ81">
            <v>6.5142857142857133</v>
          </cell>
          <cell r="CA81">
            <v>6.8214285714285712</v>
          </cell>
          <cell r="CB81">
            <v>7.0590476190476181</v>
          </cell>
          <cell r="CC81">
            <v>96.188199999999995</v>
          </cell>
        </row>
        <row r="82">
          <cell r="A82">
            <v>35521</v>
          </cell>
          <cell r="B82">
            <v>159.9</v>
          </cell>
          <cell r="C82">
            <v>131.80000000000001</v>
          </cell>
          <cell r="D82">
            <v>168.9</v>
          </cell>
          <cell r="E82">
            <v>2.4343369634849621E-2</v>
          </cell>
          <cell r="F82">
            <v>6.8754774637127536E-3</v>
          </cell>
          <cell r="G82">
            <v>2.6123936816524918E-2</v>
          </cell>
          <cell r="AG82">
            <v>5.5463636363636368</v>
          </cell>
          <cell r="AH82">
            <v>5.6875</v>
          </cell>
          <cell r="AI82">
            <v>5.7514204545454541</v>
          </cell>
          <cell r="AJ82">
            <v>5.8300790909090914</v>
          </cell>
          <cell r="AK82">
            <v>5.8796163636363641</v>
          </cell>
          <cell r="AL82">
            <v>5.9426495454545458</v>
          </cell>
          <cell r="AM82">
            <v>6.0074581818181825</v>
          </cell>
          <cell r="AN82">
            <v>6.1972659090909099</v>
          </cell>
          <cell r="AO82">
            <v>6.3824581818181825</v>
          </cell>
          <cell r="AP82">
            <v>6.3727272727272712</v>
          </cell>
          <cell r="AQ82">
            <v>6.6740909090909097</v>
          </cell>
          <cell r="AR82">
            <v>7.0122727272727268</v>
          </cell>
          <cell r="AS82">
            <v>7.2402272727272736</v>
          </cell>
          <cell r="AT82">
            <v>7.4204545454545467</v>
          </cell>
          <cell r="BU82" t="str">
            <v>n/d</v>
          </cell>
          <cell r="BV82">
            <v>5.2788636363636359</v>
          </cell>
          <cell r="BW82">
            <v>5.5817272727272744</v>
          </cell>
          <cell r="BX82">
            <v>6.0868181818181819</v>
          </cell>
          <cell r="BY82">
            <v>6.4513636363636371</v>
          </cell>
          <cell r="BZ82">
            <v>6.7227272727272718</v>
          </cell>
          <cell r="CA82">
            <v>6.9850000000000003</v>
          </cell>
          <cell r="CB82">
            <v>7.1959090909090913</v>
          </cell>
          <cell r="CC82">
            <v>96.608900000000006</v>
          </cell>
        </row>
        <row r="83">
          <cell r="A83">
            <v>35551</v>
          </cell>
          <cell r="B83">
            <v>159.9</v>
          </cell>
          <cell r="C83">
            <v>131.5</v>
          </cell>
          <cell r="D83">
            <v>169.2</v>
          </cell>
          <cell r="E83">
            <v>2.2378516624040889E-2</v>
          </cell>
          <cell r="F83">
            <v>4.583651642475095E-3</v>
          </cell>
          <cell r="G83">
            <v>2.5454545454545396E-2</v>
          </cell>
          <cell r="AG83">
            <v>5.5268181818181823</v>
          </cell>
          <cell r="AH83">
            <v>5.6919924999999996</v>
          </cell>
          <cell r="AI83">
            <v>5.7558594999999997</v>
          </cell>
          <cell r="AJ83">
            <v>5.8191410000000001</v>
          </cell>
          <cell r="AK83">
            <v>5.8716794999999999</v>
          </cell>
          <cell r="AL83">
            <v>5.9339840000000006</v>
          </cell>
          <cell r="AM83">
            <v>5.9957029999999998</v>
          </cell>
          <cell r="AN83">
            <v>6.1289065000000003</v>
          </cell>
          <cell r="AO83">
            <v>6.2599610000000014</v>
          </cell>
          <cell r="AP83">
            <v>6.2467499999999987</v>
          </cell>
          <cell r="AQ83">
            <v>6.4988636363636347</v>
          </cell>
          <cell r="AR83">
            <v>6.8168181818181832</v>
          </cell>
          <cell r="AS83">
            <v>7.067954545454544</v>
          </cell>
          <cell r="AT83">
            <v>7.2590909090909088</v>
          </cell>
          <cell r="BU83" t="str">
            <v>n/d</v>
          </cell>
          <cell r="BV83">
            <v>5.1546818181818184</v>
          </cell>
          <cell r="BW83">
            <v>5.4940909090909091</v>
          </cell>
          <cell r="BX83">
            <v>5.9300000000000006</v>
          </cell>
          <cell r="BY83">
            <v>6.2713636363636365</v>
          </cell>
          <cell r="BZ83">
            <v>6.5222727272727274</v>
          </cell>
          <cell r="CA83">
            <v>6.796818181818181</v>
          </cell>
          <cell r="CB83">
            <v>7.0186363636363645</v>
          </cell>
          <cell r="CC83">
            <v>95.4495</v>
          </cell>
        </row>
        <row r="84">
          <cell r="A84">
            <v>35582</v>
          </cell>
          <cell r="B84">
            <v>160.19999999999999</v>
          </cell>
          <cell r="C84">
            <v>131.30000000000001</v>
          </cell>
          <cell r="D84">
            <v>169.4</v>
          </cell>
          <cell r="E84">
            <v>2.2335673261008271E-2</v>
          </cell>
          <cell r="F84">
            <v>0</v>
          </cell>
          <cell r="G84">
            <v>2.4183796856106499E-2</v>
          </cell>
          <cell r="AG84">
            <v>5.5861904761904757</v>
          </cell>
          <cell r="AH84">
            <v>5.6875</v>
          </cell>
          <cell r="AI84">
            <v>5.7334447619047619</v>
          </cell>
          <cell r="AJ84">
            <v>5.794456666666667</v>
          </cell>
          <cell r="AK84">
            <v>5.8271952380952383</v>
          </cell>
          <cell r="AL84">
            <v>5.864583333333333</v>
          </cell>
          <cell r="AM84">
            <v>5.9107142857142856</v>
          </cell>
          <cell r="AN84">
            <v>6.0239961904761916</v>
          </cell>
          <cell r="AO84">
            <v>6.1462052380952388</v>
          </cell>
          <cell r="AP84">
            <v>6.1269047619047612</v>
          </cell>
          <cell r="AQ84">
            <v>6.3466666666666667</v>
          </cell>
          <cell r="AR84">
            <v>6.637142857142857</v>
          </cell>
          <cell r="AS84">
            <v>6.8597619047619052</v>
          </cell>
          <cell r="AT84">
            <v>7.0704761904761897</v>
          </cell>
          <cell r="BU84" t="str">
            <v>n/d</v>
          </cell>
          <cell r="BV84">
            <v>5.0526666666666671</v>
          </cell>
          <cell r="BW84">
            <v>5.3211428571428572</v>
          </cell>
          <cell r="BX84">
            <v>5.7852380952380953</v>
          </cell>
          <cell r="BY84">
            <v>6.0866666666666669</v>
          </cell>
          <cell r="BZ84">
            <v>6.3257142857142856</v>
          </cell>
          <cell r="CA84">
            <v>6.6047619047619044</v>
          </cell>
          <cell r="CB84">
            <v>6.8509523809523838</v>
          </cell>
          <cell r="CC84">
            <v>94.986400000000003</v>
          </cell>
        </row>
        <row r="85">
          <cell r="A85">
            <v>35612</v>
          </cell>
          <cell r="B85">
            <v>160.4</v>
          </cell>
          <cell r="C85">
            <v>130.9</v>
          </cell>
          <cell r="D85">
            <v>169.7</v>
          </cell>
          <cell r="E85">
            <v>2.1656050955414008E-2</v>
          </cell>
          <cell r="F85">
            <v>-2.2865853658535773E-3</v>
          </cell>
          <cell r="G85">
            <v>2.4140012070005934E-2</v>
          </cell>
          <cell r="AG85">
            <v>5.557391304347826</v>
          </cell>
          <cell r="AH85">
            <v>5.6667808695652173</v>
          </cell>
          <cell r="AI85">
            <v>5.7026160869565219</v>
          </cell>
          <cell r="AJ85">
            <v>5.7450743478260868</v>
          </cell>
          <cell r="AK85">
            <v>5.7763247826086959</v>
          </cell>
          <cell r="AL85">
            <v>5.8085939130434783</v>
          </cell>
          <cell r="AM85">
            <v>5.8432408695652178</v>
          </cell>
          <cell r="AN85">
            <v>5.9266304347826084</v>
          </cell>
          <cell r="AO85">
            <v>6.0217391304347823</v>
          </cell>
          <cell r="AP85">
            <v>6.0028260869565218</v>
          </cell>
          <cell r="AQ85">
            <v>6.1656521739130437</v>
          </cell>
          <cell r="AR85">
            <v>6.4093478260869574</v>
          </cell>
          <cell r="AS85">
            <v>6.6128260869565203</v>
          </cell>
          <cell r="AT85">
            <v>6.8147826086956513</v>
          </cell>
          <cell r="BU85" t="str">
            <v>n/d</v>
          </cell>
          <cell r="BV85">
            <v>5.1865652173913048</v>
          </cell>
          <cell r="BW85">
            <v>5.31</v>
          </cell>
          <cell r="BX85">
            <v>5.6586956521739129</v>
          </cell>
          <cell r="BY85">
            <v>5.8882608695652161</v>
          </cell>
          <cell r="BZ85">
            <v>6.0817391304347828</v>
          </cell>
          <cell r="CA85">
            <v>6.3543478260869568</v>
          </cell>
          <cell r="CB85">
            <v>6.5804347826086955</v>
          </cell>
          <cell r="CC85">
            <v>95.760099999999994</v>
          </cell>
        </row>
        <row r="86">
          <cell r="A86">
            <v>35643</v>
          </cell>
          <cell r="B86">
            <v>160.80000000000001</v>
          </cell>
          <cell r="C86">
            <v>131.4</v>
          </cell>
          <cell r="D86">
            <v>169.8</v>
          </cell>
          <cell r="E86">
            <v>2.2900763358778775E-2</v>
          </cell>
          <cell r="F86">
            <v>-1.5197568389057059E-3</v>
          </cell>
          <cell r="G86">
            <v>2.2891566265060392E-2</v>
          </cell>
          <cell r="AG86">
            <v>5.553809523809524</v>
          </cell>
          <cell r="AH86">
            <v>5.6355465000000011</v>
          </cell>
          <cell r="AI86">
            <v>5.6816409999999999</v>
          </cell>
          <cell r="AJ86">
            <v>5.7253910000000001</v>
          </cell>
          <cell r="AK86">
            <v>5.7583985000000002</v>
          </cell>
          <cell r="AL86">
            <v>5.8063475000000002</v>
          </cell>
          <cell r="AM86">
            <v>5.8366210000000001</v>
          </cell>
          <cell r="AN86">
            <v>5.934863</v>
          </cell>
          <cell r="AO86">
            <v>5.7460004761904759</v>
          </cell>
          <cell r="AP86">
            <v>6.020714285714285</v>
          </cell>
          <cell r="AQ86">
            <v>6.2242857142857151</v>
          </cell>
          <cell r="AR86">
            <v>6.4811904761904771</v>
          </cell>
          <cell r="AS86">
            <v>6.7135714285714263</v>
          </cell>
          <cell r="AT86">
            <v>6.8919047619047626</v>
          </cell>
          <cell r="BU86" t="str">
            <v>n/d</v>
          </cell>
          <cell r="BV86">
            <v>5.2676666666666661</v>
          </cell>
          <cell r="BW86">
            <v>5.3901428571428562</v>
          </cell>
          <cell r="BX86">
            <v>5.7242857142857151</v>
          </cell>
          <cell r="BY86">
            <v>5.9347619047619045</v>
          </cell>
          <cell r="BZ86">
            <v>6.1466666666666674</v>
          </cell>
          <cell r="CA86">
            <v>6.4523809523809534</v>
          </cell>
          <cell r="CB86">
            <v>6.6623809523809525</v>
          </cell>
          <cell r="CC86">
            <v>97.332400000000007</v>
          </cell>
        </row>
        <row r="87">
          <cell r="A87">
            <v>35674</v>
          </cell>
          <cell r="B87">
            <v>161.19999999999999</v>
          </cell>
          <cell r="C87">
            <v>131.6</v>
          </cell>
          <cell r="D87">
            <v>170.2</v>
          </cell>
          <cell r="E87">
            <v>2.2194039315155401E-2</v>
          </cell>
          <cell r="F87">
            <v>-7.593014426726663E-4</v>
          </cell>
          <cell r="G87">
            <v>2.2222222222222143E-2</v>
          </cell>
          <cell r="AG87">
            <v>5.5845454545454549</v>
          </cell>
          <cell r="AH87">
            <v>5.65625</v>
          </cell>
          <cell r="AI87">
            <v>5.6876777272727272</v>
          </cell>
          <cell r="AJ87">
            <v>5.7238990909090912</v>
          </cell>
          <cell r="AK87">
            <v>5.7713068181818183</v>
          </cell>
          <cell r="AL87">
            <v>5.8039772727272725</v>
          </cell>
          <cell r="AM87">
            <v>5.8359372727272731</v>
          </cell>
          <cell r="AN87">
            <v>5.9295104545454542</v>
          </cell>
          <cell r="AO87">
            <v>6.0239700000000003</v>
          </cell>
          <cell r="AP87">
            <v>6.0195454545454536</v>
          </cell>
          <cell r="AQ87">
            <v>6.1888636363636378</v>
          </cell>
          <cell r="AR87">
            <v>6.4222727272727278</v>
          </cell>
          <cell r="AS87">
            <v>6.6354545454545439</v>
          </cell>
          <cell r="AT87">
            <v>6.8236363636363624</v>
          </cell>
          <cell r="BU87" t="str">
            <v>n/d</v>
          </cell>
          <cell r="BV87">
            <v>5.0772272727272716</v>
          </cell>
          <cell r="BW87">
            <v>5.2867272727272736</v>
          </cell>
          <cell r="BX87">
            <v>5.702727272727274</v>
          </cell>
          <cell r="BY87">
            <v>5.8863636363636349</v>
          </cell>
          <cell r="BZ87">
            <v>6.0904545454545476</v>
          </cell>
          <cell r="CA87">
            <v>6.375909090909091</v>
          </cell>
          <cell r="CB87">
            <v>6.575909090909092</v>
          </cell>
          <cell r="CC87">
            <v>97.622699999999995</v>
          </cell>
        </row>
        <row r="88">
          <cell r="A88">
            <v>35704</v>
          </cell>
          <cell r="B88">
            <v>161.5</v>
          </cell>
          <cell r="C88">
            <v>131.9</v>
          </cell>
          <cell r="D88">
            <v>170.6</v>
          </cell>
          <cell r="E88">
            <v>2.0859671302149163E-2</v>
          </cell>
          <cell r="F88">
            <v>-3.7764350453172169E-3</v>
          </cell>
          <cell r="G88">
            <v>2.278177458033559E-2</v>
          </cell>
          <cell r="AG88">
            <v>5.5182608695652187</v>
          </cell>
          <cell r="AH88">
            <v>5.6392665217391302</v>
          </cell>
          <cell r="AI88">
            <v>5.6932747826086949</v>
          </cell>
          <cell r="AJ88">
            <v>5.7664743478260867</v>
          </cell>
          <cell r="AK88">
            <v>5.7895721739130446</v>
          </cell>
          <cell r="AL88">
            <v>5.811820434782609</v>
          </cell>
          <cell r="AM88">
            <v>5.8367873913043473</v>
          </cell>
          <cell r="AN88">
            <v>5.9128734782608703</v>
          </cell>
          <cell r="AO88">
            <v>6.8945319999999999</v>
          </cell>
          <cell r="AP88">
            <v>5.9794999999999998</v>
          </cell>
          <cell r="AQ88">
            <v>6.1173913043478247</v>
          </cell>
          <cell r="AR88">
            <v>6.3143478260869577</v>
          </cell>
          <cell r="AS88">
            <v>6.5056521739130444</v>
          </cell>
          <cell r="AT88">
            <v>6.6704347826086963</v>
          </cell>
          <cell r="BU88" t="str">
            <v>n/d</v>
          </cell>
          <cell r="BV88">
            <v>5.0917391304347825</v>
          </cell>
          <cell r="BW88">
            <v>5.280086956521739</v>
          </cell>
          <cell r="BX88">
            <v>5.6386956521739133</v>
          </cell>
          <cell r="BY88">
            <v>5.7778260869565221</v>
          </cell>
          <cell r="BZ88">
            <v>5.9352173913043478</v>
          </cell>
          <cell r="CA88">
            <v>6.2065217391304364</v>
          </cell>
          <cell r="CB88">
            <v>6.4008695652173886</v>
          </cell>
          <cell r="CC88">
            <v>98.052400000000006</v>
          </cell>
        </row>
        <row r="89">
          <cell r="A89">
            <v>35735</v>
          </cell>
          <cell r="B89">
            <v>161.69999999999999</v>
          </cell>
          <cell r="C89">
            <v>131.6</v>
          </cell>
          <cell r="D89">
            <v>170.8</v>
          </cell>
          <cell r="E89">
            <v>1.8903591682419618E-2</v>
          </cell>
          <cell r="F89">
            <v>-6.7924528301886999E-3</v>
          </cell>
          <cell r="G89">
            <v>2.1531100478469067E-2</v>
          </cell>
          <cell r="AG89">
            <v>5.5464999999999991</v>
          </cell>
          <cell r="AH89">
            <v>5.7066405000000007</v>
          </cell>
          <cell r="AI89">
            <v>5.840039</v>
          </cell>
          <cell r="AJ89">
            <v>5.8406250000000002</v>
          </cell>
          <cell r="AK89">
            <v>5.8431639999999998</v>
          </cell>
          <cell r="AL89">
            <v>5.8689455000000006</v>
          </cell>
          <cell r="AM89">
            <v>5.8816410000000001</v>
          </cell>
          <cell r="AN89">
            <v>5.9326175000000001</v>
          </cell>
          <cell r="AO89">
            <v>6.3104442105263159</v>
          </cell>
          <cell r="AP89">
            <v>5.986315789473684</v>
          </cell>
          <cell r="AQ89">
            <v>6.07775</v>
          </cell>
          <cell r="AR89">
            <v>6.2307499999999996</v>
          </cell>
          <cell r="AS89">
            <v>6.353250000000001</v>
          </cell>
          <cell r="AT89">
            <v>6.5010000000000003</v>
          </cell>
          <cell r="BU89" t="str">
            <v>n/d</v>
          </cell>
          <cell r="BV89">
            <v>5.2645</v>
          </cell>
          <cell r="BW89">
            <v>5.3701999999999996</v>
          </cell>
          <cell r="BX89">
            <v>5.6519999999999992</v>
          </cell>
          <cell r="BY89">
            <v>5.7229999999999999</v>
          </cell>
          <cell r="BZ89">
            <v>5.83</v>
          </cell>
          <cell r="CA89">
            <v>6.032</v>
          </cell>
          <cell r="CB89">
            <v>6.198999999999999</v>
          </cell>
          <cell r="CC89">
            <v>99.610900000000001</v>
          </cell>
        </row>
        <row r="90">
          <cell r="A90">
            <v>35765</v>
          </cell>
          <cell r="B90">
            <v>161.80000000000001</v>
          </cell>
          <cell r="C90">
            <v>131.4</v>
          </cell>
          <cell r="D90">
            <v>171.2</v>
          </cell>
          <cell r="E90">
            <v>1.6970458830924073E-2</v>
          </cell>
          <cell r="F90">
            <v>-1.1286681715575675E-2</v>
          </cell>
          <cell r="G90">
            <v>2.270011947431283E-2</v>
          </cell>
          <cell r="AG90">
            <v>5.5421739130434773</v>
          </cell>
          <cell r="AH90">
            <v>5.9518233333333335</v>
          </cell>
          <cell r="AI90">
            <v>5.9015995238095238</v>
          </cell>
          <cell r="AJ90">
            <v>5.9068080952380955</v>
          </cell>
          <cell r="AK90">
            <v>5.9131323809523808</v>
          </cell>
          <cell r="AL90">
            <v>5.9135042857142865</v>
          </cell>
          <cell r="AM90">
            <v>5.9185266666666667</v>
          </cell>
          <cell r="AN90">
            <v>5.9648442857142863</v>
          </cell>
          <cell r="AO90">
            <v>5.495075217391304</v>
          </cell>
          <cell r="AP90">
            <v>5.9954347826086947</v>
          </cell>
          <cell r="AQ90">
            <v>6.0619565217391314</v>
          </cell>
          <cell r="AR90">
            <v>6.1626086956521746</v>
          </cell>
          <cell r="AS90">
            <v>6.2626086956521725</v>
          </cell>
          <cell r="AT90">
            <v>6.3747826086956527</v>
          </cell>
          <cell r="BU90" t="str">
            <v>n/d</v>
          </cell>
          <cell r="BV90">
            <v>5.2916521739130431</v>
          </cell>
          <cell r="BW90">
            <v>5.4374782608695655</v>
          </cell>
          <cell r="BX90">
            <v>5.6626086956521746</v>
          </cell>
          <cell r="BY90">
            <v>5.7091304347826091</v>
          </cell>
          <cell r="BZ90">
            <v>5.7665217391304342</v>
          </cell>
          <cell r="CA90">
            <v>5.9626086956521736</v>
          </cell>
          <cell r="CB90">
            <v>6.0795652173913037</v>
          </cell>
          <cell r="CC90">
            <v>103.0277</v>
          </cell>
        </row>
        <row r="91">
          <cell r="A91">
            <v>35796</v>
          </cell>
          <cell r="B91">
            <v>162</v>
          </cell>
          <cell r="C91">
            <v>130.69999999999999</v>
          </cell>
          <cell r="D91">
            <v>171.6</v>
          </cell>
          <cell r="E91">
            <v>1.6311166875784044E-2</v>
          </cell>
          <cell r="F91">
            <v>-1.7293233082706805E-2</v>
          </cell>
          <cell r="G91">
            <v>2.2646007151370551E-2</v>
          </cell>
          <cell r="AG91">
            <v>5.5281818181818192</v>
          </cell>
          <cell r="AH91">
            <v>5.623140952380953</v>
          </cell>
          <cell r="AI91">
            <v>5.6320690476190478</v>
          </cell>
          <cell r="AJ91">
            <v>5.6495538095238098</v>
          </cell>
          <cell r="AK91">
            <v>5.6493680952380956</v>
          </cell>
          <cell r="AL91">
            <v>5.6510419047619047</v>
          </cell>
          <cell r="AM91">
            <v>5.6599700000000004</v>
          </cell>
          <cell r="AN91">
            <v>5.6728057142857145</v>
          </cell>
          <cell r="AO91">
            <v>5.7038695238095238</v>
          </cell>
          <cell r="AP91">
            <v>5.692619047619047</v>
          </cell>
          <cell r="AQ91">
            <v>5.7261363636363631</v>
          </cell>
          <cell r="AR91">
            <v>5.8636363636363633</v>
          </cell>
          <cell r="AS91">
            <v>6.035909090909092</v>
          </cell>
          <cell r="AT91">
            <v>6.1972727272727264</v>
          </cell>
          <cell r="BU91" t="str">
            <v>n/d</v>
          </cell>
          <cell r="BV91">
            <v>5.1658636363636354</v>
          </cell>
          <cell r="BW91">
            <v>5.2279090909090913</v>
          </cell>
          <cell r="BX91">
            <v>5.3909090909090915</v>
          </cell>
          <cell r="BY91">
            <v>5.3740909090909081</v>
          </cell>
          <cell r="BZ91">
            <v>5.4522727272727263</v>
          </cell>
          <cell r="CA91">
            <v>5.706818181818182</v>
          </cell>
          <cell r="CB91">
            <v>5.9018181818181805</v>
          </cell>
          <cell r="CC91">
            <v>105.5985</v>
          </cell>
        </row>
        <row r="92">
          <cell r="A92">
            <v>35827</v>
          </cell>
          <cell r="B92">
            <v>162</v>
          </cell>
          <cell r="C92">
            <v>130.6</v>
          </cell>
          <cell r="D92">
            <v>171.9</v>
          </cell>
          <cell r="E92">
            <v>1.4402003757044479E-2</v>
          </cell>
          <cell r="F92">
            <v>-1.5825169555388041E-2</v>
          </cell>
          <cell r="G92">
            <v>2.2605591909577782E-2</v>
          </cell>
          <cell r="AG92">
            <v>5.5244999999999989</v>
          </cell>
          <cell r="AH92">
            <v>5.6294925000000005</v>
          </cell>
          <cell r="AI92">
            <v>5.6302734999999995</v>
          </cell>
          <cell r="AJ92">
            <v>5.6335944999999992</v>
          </cell>
          <cell r="AK92">
            <v>5.635156499999999</v>
          </cell>
          <cell r="AL92">
            <v>5.6367189999999994</v>
          </cell>
          <cell r="AM92">
            <v>5.6412110000000002</v>
          </cell>
          <cell r="AN92">
            <v>5.6519529999999998</v>
          </cell>
          <cell r="AO92">
            <v>5.9866373684210528</v>
          </cell>
          <cell r="AP92">
            <v>5.6863157894736851</v>
          </cell>
          <cell r="AQ92">
            <v>5.7264999999999997</v>
          </cell>
          <cell r="AR92">
            <v>5.8775000000000004</v>
          </cell>
          <cell r="AS92">
            <v>6.043000000000001</v>
          </cell>
          <cell r="AT92">
            <v>6.2434999999999992</v>
          </cell>
          <cell r="BU92" t="str">
            <v>n/d</v>
          </cell>
          <cell r="BV92">
            <v>5.2113999999999994</v>
          </cell>
          <cell r="BW92">
            <v>5.2597500000000013</v>
          </cell>
          <cell r="BX92">
            <v>5.4460000000000015</v>
          </cell>
          <cell r="BY92">
            <v>5.4205000000000014</v>
          </cell>
          <cell r="BZ92">
            <v>5.5090000000000012</v>
          </cell>
          <cell r="CA92">
            <v>5.7605000000000013</v>
          </cell>
          <cell r="CB92">
            <v>5.9674999999999994</v>
          </cell>
          <cell r="CC92">
            <v>103.99590000000001</v>
          </cell>
        </row>
        <row r="93">
          <cell r="A93">
            <v>35855</v>
          </cell>
          <cell r="B93">
            <v>162</v>
          </cell>
          <cell r="C93">
            <v>130.5</v>
          </cell>
          <cell r="D93">
            <v>172.2</v>
          </cell>
          <cell r="E93">
            <v>1.3767209011263937E-2</v>
          </cell>
          <cell r="F93">
            <v>-1.5837104072398134E-2</v>
          </cell>
          <cell r="G93">
            <v>2.25653206650831E-2</v>
          </cell>
          <cell r="AG93">
            <v>5.5195454545454545</v>
          </cell>
          <cell r="AH93">
            <v>5.6869668181818174</v>
          </cell>
          <cell r="AI93">
            <v>5.684480909090909</v>
          </cell>
          <cell r="AJ93">
            <v>5.688032727272728</v>
          </cell>
          <cell r="AK93">
            <v>5.7015272727272723</v>
          </cell>
          <cell r="AL93">
            <v>5.7034804545454554</v>
          </cell>
          <cell r="AM93">
            <v>5.7137781818181814</v>
          </cell>
          <cell r="AN93">
            <v>5.754616363636365</v>
          </cell>
          <cell r="AO93">
            <v>5.816051818181819</v>
          </cell>
          <cell r="AP93">
            <v>5.8109090909090915</v>
          </cell>
          <cell r="AQ93">
            <v>5.8870454545454542</v>
          </cell>
          <cell r="AR93">
            <v>6.0072727272727269</v>
          </cell>
          <cell r="AS93">
            <v>6.1365909090909074</v>
          </cell>
          <cell r="AT93">
            <v>6.3218181818181813</v>
          </cell>
          <cell r="BU93" t="str">
            <v>n/d</v>
          </cell>
          <cell r="BV93">
            <v>5.1475909090909093</v>
          </cell>
          <cell r="BW93">
            <v>5.2288181818181823</v>
          </cell>
          <cell r="BX93">
            <v>5.5445454545454558</v>
          </cell>
          <cell r="BY93">
            <v>5.5600000000000014</v>
          </cell>
          <cell r="BZ93">
            <v>5.6304545454545467</v>
          </cell>
          <cell r="CA93">
            <v>5.8513636363636357</v>
          </cell>
          <cell r="CB93">
            <v>6.0259090909090895</v>
          </cell>
          <cell r="CC93">
            <v>103.4712</v>
          </cell>
        </row>
        <row r="94">
          <cell r="A94">
            <v>35886</v>
          </cell>
          <cell r="B94">
            <v>162.19999999999999</v>
          </cell>
          <cell r="C94">
            <v>130.69999999999999</v>
          </cell>
          <cell r="D94">
            <v>172.5</v>
          </cell>
          <cell r="E94">
            <v>1.4383989993745905E-2</v>
          </cell>
          <cell r="F94">
            <v>-8.3459787556906528E-3</v>
          </cell>
          <cell r="G94">
            <v>2.1314387211367691E-2</v>
          </cell>
          <cell r="AG94">
            <v>5.455454545454546</v>
          </cell>
          <cell r="AH94">
            <v>5.6589844999999999</v>
          </cell>
          <cell r="AI94">
            <v>5.6656250000000004</v>
          </cell>
          <cell r="AJ94">
            <v>5.6892579999999997</v>
          </cell>
          <cell r="AK94">
            <v>5.7039065000000004</v>
          </cell>
          <cell r="AL94">
            <v>5.7216800000000001</v>
          </cell>
          <cell r="AM94">
            <v>5.7408204999999999</v>
          </cell>
          <cell r="AN94">
            <v>5.7970705000000002</v>
          </cell>
          <cell r="AO94">
            <v>5.5844499999999995</v>
          </cell>
          <cell r="AP94">
            <v>5.8533333333333335</v>
          </cell>
          <cell r="AQ94">
            <v>5.9309090909090907</v>
          </cell>
          <cell r="AR94">
            <v>6.0209090909090914</v>
          </cell>
          <cell r="AS94">
            <v>6.1338636363636363</v>
          </cell>
          <cell r="AT94">
            <v>6.2972727272727269</v>
          </cell>
          <cell r="BU94" t="str">
            <v>n/d</v>
          </cell>
          <cell r="BV94">
            <v>5.0641818181818179</v>
          </cell>
          <cell r="BW94">
            <v>5.2497272727272737</v>
          </cell>
          <cell r="BX94">
            <v>5.5468181818181819</v>
          </cell>
          <cell r="BY94">
            <v>5.5618181818181816</v>
          </cell>
          <cell r="BZ94">
            <v>5.6286363636363648</v>
          </cell>
          <cell r="CA94">
            <v>5.8222727272727273</v>
          </cell>
          <cell r="CB94">
            <v>6.0004545454545459</v>
          </cell>
          <cell r="CC94">
            <v>103.2732</v>
          </cell>
        </row>
        <row r="95">
          <cell r="A95">
            <v>35916</v>
          </cell>
          <cell r="B95">
            <v>162.6</v>
          </cell>
          <cell r="C95">
            <v>130.5</v>
          </cell>
          <cell r="D95">
            <v>172.9</v>
          </cell>
          <cell r="E95">
            <v>1.6885553470919357E-2</v>
          </cell>
          <cell r="F95">
            <v>-7.6045627376425395E-3</v>
          </cell>
          <cell r="G95">
            <v>2.1867612293144267E-2</v>
          </cell>
          <cell r="AG95">
            <v>5.4680952380952359</v>
          </cell>
          <cell r="AH95">
            <v>5.6517268421052611</v>
          </cell>
          <cell r="AI95">
            <v>5.6870889473684203</v>
          </cell>
          <cell r="AJ95">
            <v>5.6922294736842103</v>
          </cell>
          <cell r="AK95">
            <v>5.7189557894736849</v>
          </cell>
          <cell r="AL95">
            <v>5.75</v>
          </cell>
          <cell r="AM95">
            <v>5.7654189473684205</v>
          </cell>
          <cell r="AN95">
            <v>5.8355263157894735</v>
          </cell>
          <cell r="AO95">
            <v>5.8976147368421046</v>
          </cell>
          <cell r="AP95">
            <v>5.8865789473684211</v>
          </cell>
          <cell r="AQ95">
            <v>5.9642857142857144</v>
          </cell>
          <cell r="AR95">
            <v>6.0535714285714306</v>
          </cell>
          <cell r="AS95">
            <v>6.1621428571428574</v>
          </cell>
          <cell r="AT95">
            <v>6.3059523809523812</v>
          </cell>
          <cell r="BU95" t="str">
            <v>n/d</v>
          </cell>
          <cell r="BV95">
            <v>5.1226666666666674</v>
          </cell>
          <cell r="BW95">
            <v>5.3441428571428577</v>
          </cell>
          <cell r="BX95">
            <v>5.576666666666668</v>
          </cell>
          <cell r="BY95">
            <v>5.5909523809523805</v>
          </cell>
          <cell r="BZ95">
            <v>5.654285714285713</v>
          </cell>
          <cell r="CA95">
            <v>5.8433333333333337</v>
          </cell>
          <cell r="CB95">
            <v>6.0209523809523811</v>
          </cell>
          <cell r="CC95">
            <v>103.9922</v>
          </cell>
        </row>
        <row r="96">
          <cell r="A96">
            <v>35947</v>
          </cell>
          <cell r="B96">
            <v>162.80000000000001</v>
          </cell>
          <cell r="C96">
            <v>130.4</v>
          </cell>
          <cell r="D96">
            <v>173.2</v>
          </cell>
          <cell r="E96">
            <v>1.6229712858926382E-2</v>
          </cell>
          <cell r="F96">
            <v>-6.8545316070068862E-3</v>
          </cell>
          <cell r="G96">
            <v>2.2432113341204207E-2</v>
          </cell>
          <cell r="AG96">
            <v>5.6036363636363644</v>
          </cell>
          <cell r="AH96">
            <v>5.6574927272727269</v>
          </cell>
          <cell r="AI96">
            <v>5.6843036363636363</v>
          </cell>
          <cell r="AJ96">
            <v>5.6880327272727271</v>
          </cell>
          <cell r="AK96">
            <v>5.717862272727273</v>
          </cell>
          <cell r="AL96">
            <v>5.7304686363636366</v>
          </cell>
          <cell r="AM96">
            <v>5.7460940909090903</v>
          </cell>
          <cell r="AN96">
            <v>5.791903636363636</v>
          </cell>
          <cell r="AO96">
            <v>5.8350495454545444</v>
          </cell>
          <cell r="AP96">
            <v>5.8259090909090903</v>
          </cell>
          <cell r="AQ96">
            <v>5.8743181818181816</v>
          </cell>
          <cell r="AR96">
            <v>5.9465909090909097</v>
          </cell>
          <cell r="AS96">
            <v>6.0359090909090902</v>
          </cell>
          <cell r="AT96">
            <v>6.1390909090909096</v>
          </cell>
          <cell r="BU96" t="str">
            <v>n/d</v>
          </cell>
          <cell r="BV96">
            <v>5.094045454545455</v>
          </cell>
          <cell r="BW96">
            <v>5.3099545454545449</v>
          </cell>
          <cell r="BX96">
            <v>5.52</v>
          </cell>
          <cell r="BY96">
            <v>5.5077272727272719</v>
          </cell>
          <cell r="BZ96">
            <v>5.5440909090909098</v>
          </cell>
          <cell r="CA96">
            <v>5.6813636363636357</v>
          </cell>
          <cell r="CB96">
            <v>5.8090909090909104</v>
          </cell>
          <cell r="CC96">
            <v>105.9572</v>
          </cell>
        </row>
        <row r="97">
          <cell r="A97">
            <v>35977</v>
          </cell>
          <cell r="B97">
            <v>163.19999999999999</v>
          </cell>
          <cell r="C97">
            <v>130.69999999999999</v>
          </cell>
          <cell r="D97">
            <v>173.5</v>
          </cell>
          <cell r="E97">
            <v>1.7456359102244301E-2</v>
          </cell>
          <cell r="F97">
            <v>-1.5278838808251427E-3</v>
          </cell>
          <cell r="G97">
            <v>2.2392457277548683E-2</v>
          </cell>
          <cell r="AG97">
            <v>5.5665217391304349</v>
          </cell>
          <cell r="AH97">
            <v>5.65625</v>
          </cell>
          <cell r="AI97">
            <v>5.6873300000000002</v>
          </cell>
          <cell r="AJ97">
            <v>5.6888586956521738</v>
          </cell>
          <cell r="AK97">
            <v>5.7189200000000007</v>
          </cell>
          <cell r="AL97">
            <v>5.7226560869565217</v>
          </cell>
          <cell r="AM97">
            <v>5.7513586956521738</v>
          </cell>
          <cell r="AN97">
            <v>5.7809104347826086</v>
          </cell>
          <cell r="AO97">
            <v>7.0372126315789476</v>
          </cell>
          <cell r="AP97">
            <v>5.7797368421052644</v>
          </cell>
          <cell r="AQ97">
            <v>5.83478260869565</v>
          </cell>
          <cell r="AR97">
            <v>5.9115217391304364</v>
          </cell>
          <cell r="AS97">
            <v>6.0134782608695652</v>
          </cell>
          <cell r="AT97">
            <v>6.1245652173913037</v>
          </cell>
          <cell r="BU97" t="str">
            <v>n/d</v>
          </cell>
          <cell r="BV97">
            <v>5.0831304347826087</v>
          </cell>
          <cell r="BW97">
            <v>5.2157826086956529</v>
          </cell>
          <cell r="BX97">
            <v>5.4704347826086952</v>
          </cell>
          <cell r="BY97">
            <v>5.4630434782608699</v>
          </cell>
          <cell r="BZ97">
            <v>5.5039130434782608</v>
          </cell>
          <cell r="CA97">
            <v>5.6504347826086958</v>
          </cell>
          <cell r="CB97">
            <v>5.7852173913043465</v>
          </cell>
          <cell r="CC97">
            <v>106.29859999999999</v>
          </cell>
        </row>
        <row r="98">
          <cell r="A98">
            <v>36008</v>
          </cell>
          <cell r="B98">
            <v>163.4</v>
          </cell>
          <cell r="C98">
            <v>130.4</v>
          </cell>
          <cell r="D98">
            <v>174</v>
          </cell>
          <cell r="E98">
            <v>1.6169154228855787E-2</v>
          </cell>
          <cell r="F98">
            <v>-7.6103500761035558E-3</v>
          </cell>
          <cell r="G98">
            <v>2.4734982332155431E-2</v>
          </cell>
          <cell r="AG98">
            <v>5.5595238095238102</v>
          </cell>
          <cell r="AH98">
            <v>5.6486329999999985</v>
          </cell>
          <cell r="AI98">
            <v>5.675586</v>
          </cell>
          <cell r="AJ98">
            <v>5.6843750000000002</v>
          </cell>
          <cell r="AK98">
            <v>5.6923829999999995</v>
          </cell>
          <cell r="AL98">
            <v>5.7140624999999998</v>
          </cell>
          <cell r="AM98">
            <v>5.7140624999999998</v>
          </cell>
          <cell r="AN98">
            <v>5.7156250000000002</v>
          </cell>
          <cell r="AO98">
            <v>5.4547990476190478</v>
          </cell>
          <cell r="AP98">
            <v>5.6902380952380947</v>
          </cell>
          <cell r="AQ98">
            <v>5.7097619047619048</v>
          </cell>
          <cell r="AR98">
            <v>5.8480952380952376</v>
          </cell>
          <cell r="AS98">
            <v>6.0021428571428563</v>
          </cell>
          <cell r="AT98">
            <v>6.1309523809523796</v>
          </cell>
          <cell r="BU98" t="str">
            <v>n/d</v>
          </cell>
          <cell r="BV98">
            <v>5.0172380952380946</v>
          </cell>
          <cell r="BW98">
            <v>5.1305238095238099</v>
          </cell>
          <cell r="BX98">
            <v>5.3071428571428569</v>
          </cell>
          <cell r="BY98">
            <v>5.25</v>
          </cell>
          <cell r="BZ98">
            <v>5.3238095238095244</v>
          </cell>
          <cell r="CA98">
            <v>5.5080952380952377</v>
          </cell>
          <cell r="CB98">
            <v>5.67</v>
          </cell>
          <cell r="CC98">
            <v>108.1174</v>
          </cell>
        </row>
        <row r="99">
          <cell r="A99">
            <v>36039</v>
          </cell>
          <cell r="B99">
            <v>163.5</v>
          </cell>
          <cell r="C99">
            <v>130.4</v>
          </cell>
          <cell r="D99">
            <v>174.2</v>
          </cell>
          <cell r="E99">
            <v>1.4267990074441794E-2</v>
          </cell>
          <cell r="F99">
            <v>-9.1185410334345685E-3</v>
          </cell>
          <cell r="G99">
            <v>2.3501762632197387E-2</v>
          </cell>
          <cell r="AG99">
            <v>5.5377272727272731</v>
          </cell>
          <cell r="AH99">
            <v>5.5594809090909081</v>
          </cell>
          <cell r="AI99">
            <v>5.5166904545454543</v>
          </cell>
          <cell r="AJ99">
            <v>5.4953836363636359</v>
          </cell>
          <cell r="AK99">
            <v>5.4923650000000004</v>
          </cell>
          <cell r="AL99">
            <v>5.4589840909090919</v>
          </cell>
          <cell r="AM99">
            <v>5.4241831818181829</v>
          </cell>
          <cell r="AN99">
            <v>5.3398440909090903</v>
          </cell>
          <cell r="AO99">
            <v>5.2940345454545454</v>
          </cell>
          <cell r="AP99">
            <v>5.2609090909090916</v>
          </cell>
          <cell r="AQ99">
            <v>5.1902272727272711</v>
          </cell>
          <cell r="AR99">
            <v>5.3688636363636384</v>
          </cell>
          <cell r="AS99">
            <v>5.6043181818181829</v>
          </cell>
          <cell r="AT99">
            <v>5.8820454545454561</v>
          </cell>
          <cell r="BU99" t="str">
            <v>n/d</v>
          </cell>
          <cell r="BV99">
            <v>4.7145000000000001</v>
          </cell>
          <cell r="BW99">
            <v>4.8132272727272731</v>
          </cell>
          <cell r="BX99">
            <v>4.8927272727272726</v>
          </cell>
          <cell r="BY99">
            <v>4.7254545454545456</v>
          </cell>
          <cell r="BZ99">
            <v>4.7654545454545456</v>
          </cell>
          <cell r="CA99">
            <v>5.0390909090909082</v>
          </cell>
          <cell r="CB99">
            <v>5.4263636363636358</v>
          </cell>
          <cell r="CC99">
            <v>106.5234</v>
          </cell>
        </row>
        <row r="100">
          <cell r="A100">
            <v>36069</v>
          </cell>
          <cell r="B100">
            <v>163.9</v>
          </cell>
          <cell r="C100">
            <v>130.9</v>
          </cell>
          <cell r="D100">
            <v>174.4</v>
          </cell>
          <cell r="E100">
            <v>1.4860681114551078E-2</v>
          </cell>
          <cell r="F100">
            <v>-7.5815011372252217E-3</v>
          </cell>
          <cell r="G100">
            <v>2.2274325908558046E-2</v>
          </cell>
          <cell r="AG100">
            <v>5.0840909090909081</v>
          </cell>
          <cell r="AH100">
            <v>5.3126218181818183</v>
          </cell>
          <cell r="AI100">
            <v>5.2947031818181811</v>
          </cell>
          <cell r="AJ100">
            <v>5.2731400000000015</v>
          </cell>
          <cell r="AK100">
            <v>5.1839068181818178</v>
          </cell>
          <cell r="AL100">
            <v>5.1216850000000003</v>
          </cell>
          <cell r="AM100">
            <v>5.0594545454545452</v>
          </cell>
          <cell r="AN100">
            <v>4.9149022727272724</v>
          </cell>
          <cell r="AO100">
            <v>4.832635909090909</v>
          </cell>
          <cell r="AP100">
            <v>4.749090909090909</v>
          </cell>
          <cell r="AQ100">
            <v>4.7018181818181821</v>
          </cell>
          <cell r="AR100">
            <v>5.0550000000000006</v>
          </cell>
          <cell r="AS100">
            <v>5.401136363636363</v>
          </cell>
          <cell r="AT100">
            <v>5.7615909090909092</v>
          </cell>
          <cell r="BU100" t="str">
            <v>n/d</v>
          </cell>
          <cell r="BV100">
            <v>4.0340909090909092</v>
          </cell>
          <cell r="BW100">
            <v>4.1765000000000008</v>
          </cell>
          <cell r="BX100">
            <v>4.327272727272728</v>
          </cell>
          <cell r="BY100">
            <v>4.2045454545454541</v>
          </cell>
          <cell r="BZ100">
            <v>4.4118181818181821</v>
          </cell>
          <cell r="CA100">
            <v>4.9027272727272715</v>
          </cell>
          <cell r="CB100">
            <v>5.3781818181818197</v>
          </cell>
          <cell r="CC100">
            <v>103.76990000000001</v>
          </cell>
        </row>
        <row r="101">
          <cell r="A101">
            <v>36100</v>
          </cell>
          <cell r="B101">
            <v>164.1</v>
          </cell>
          <cell r="C101">
            <v>130.80000000000001</v>
          </cell>
          <cell r="D101">
            <v>174.8</v>
          </cell>
          <cell r="E101">
            <v>1.4842300556586308E-2</v>
          </cell>
          <cell r="F101">
            <v>-6.0790273556229346E-3</v>
          </cell>
          <cell r="G101">
            <v>2.3419203747072626E-2</v>
          </cell>
          <cell r="AG101">
            <v>4.8433333333333346</v>
          </cell>
          <cell r="AH101">
            <v>5.228460000000001</v>
          </cell>
          <cell r="AI101">
            <v>5.3859490476190484</v>
          </cell>
          <cell r="AJ101">
            <v>5.3232452380952378</v>
          </cell>
          <cell r="AK101">
            <v>5.2619580952380947</v>
          </cell>
          <cell r="AL101">
            <v>5.2001661904761907</v>
          </cell>
          <cell r="AM101">
            <v>5.1502104761904759</v>
          </cell>
          <cell r="AN101">
            <v>5.088768571428572</v>
          </cell>
          <cell r="AO101">
            <v>5.5899710526315802</v>
          </cell>
          <cell r="AP101">
            <v>5.0334210526315779</v>
          </cell>
          <cell r="AQ101">
            <v>5.0676190476190488</v>
          </cell>
          <cell r="AR101">
            <v>5.2719047619047608</v>
          </cell>
          <cell r="AS101">
            <v>5.5792857142857146</v>
          </cell>
          <cell r="AT101">
            <v>5.9047619047619042</v>
          </cell>
          <cell r="BU101" t="str">
            <v>n/d</v>
          </cell>
          <cell r="BV101">
            <v>4.5169047619047618</v>
          </cell>
          <cell r="BW101">
            <v>4.5830000000000002</v>
          </cell>
          <cell r="BX101">
            <v>4.6961904761904769</v>
          </cell>
          <cell r="BY101">
            <v>4.6423809523809529</v>
          </cell>
          <cell r="BZ101">
            <v>4.7471428571428573</v>
          </cell>
          <cell r="CA101">
            <v>5.1257142857142854</v>
          </cell>
          <cell r="CB101">
            <v>5.5238095238095228</v>
          </cell>
          <cell r="CC101">
            <v>103.5377</v>
          </cell>
        </row>
        <row r="102">
          <cell r="A102">
            <v>36130</v>
          </cell>
          <cell r="B102">
            <v>164.4</v>
          </cell>
          <cell r="C102">
            <v>131.30000000000001</v>
          </cell>
          <cell r="D102">
            <v>175.4</v>
          </cell>
          <cell r="E102">
            <v>1.606922126081578E-2</v>
          </cell>
          <cell r="F102">
            <v>-7.6103500761026677E-4</v>
          </cell>
          <cell r="G102">
            <v>2.4532710280373848E-2</v>
          </cell>
          <cell r="AG102">
            <v>4.7021739130434774</v>
          </cell>
          <cell r="AH102">
            <v>5.5289371428571439</v>
          </cell>
          <cell r="AI102">
            <v>5.2946004761904772</v>
          </cell>
          <cell r="AJ102">
            <v>5.227567619047619</v>
          </cell>
          <cell r="AK102">
            <v>5.1826647619047623</v>
          </cell>
          <cell r="AL102">
            <v>5.1314076190476179</v>
          </cell>
          <cell r="AM102">
            <v>5.0925614285714289</v>
          </cell>
          <cell r="AN102">
            <v>5.055299999999999</v>
          </cell>
          <cell r="AO102">
            <v>4.5998982608695655</v>
          </cell>
          <cell r="AP102">
            <v>4.9821739130434795</v>
          </cell>
          <cell r="AQ102">
            <v>5.0704347826086957</v>
          </cell>
          <cell r="AR102">
            <v>5.2434782608695647</v>
          </cell>
          <cell r="AS102">
            <v>5.4771739130434778</v>
          </cell>
          <cell r="AT102">
            <v>5.7417391304347838</v>
          </cell>
          <cell r="BU102" t="str">
            <v>n/d</v>
          </cell>
          <cell r="BV102">
            <v>4.4930000000000003</v>
          </cell>
          <cell r="BW102">
            <v>4.5568695652173918</v>
          </cell>
          <cell r="BX102">
            <v>4.6513043478260867</v>
          </cell>
          <cell r="BY102">
            <v>4.5569565217391315</v>
          </cell>
          <cell r="BZ102">
            <v>4.6286956521739135</v>
          </cell>
          <cell r="CA102">
            <v>4.9678260869565216</v>
          </cell>
          <cell r="CB102">
            <v>5.419130434782609</v>
          </cell>
          <cell r="CC102">
            <v>102.82429999999999</v>
          </cell>
        </row>
        <row r="103">
          <cell r="A103">
            <v>36161</v>
          </cell>
          <cell r="B103">
            <v>164.7</v>
          </cell>
          <cell r="C103">
            <v>131.69999999999999</v>
          </cell>
          <cell r="D103">
            <v>175.6</v>
          </cell>
          <cell r="E103">
            <v>1.6666666666666607E-2</v>
          </cell>
          <cell r="F103">
            <v>7.6511094108646649E-3</v>
          </cell>
          <cell r="G103">
            <v>2.3310023310023409E-2</v>
          </cell>
          <cell r="AG103">
            <v>4.6576190476190478</v>
          </cell>
          <cell r="AH103">
            <v>4.9785469999999998</v>
          </cell>
          <cell r="AI103">
            <v>4.9920714999999989</v>
          </cell>
          <cell r="AJ103">
            <v>5.0041485000000003</v>
          </cell>
          <cell r="AK103">
            <v>5.0052195000000008</v>
          </cell>
          <cell r="AL103">
            <v>5.0070740000000002</v>
          </cell>
          <cell r="AM103">
            <v>5.012038500000001</v>
          </cell>
          <cell r="AN103">
            <v>5.0236874999999994</v>
          </cell>
          <cell r="AO103">
            <v>5.3379199999999996</v>
          </cell>
          <cell r="AP103">
            <v>5.06657894736842</v>
          </cell>
          <cell r="AQ103">
            <v>5.128571428571429</v>
          </cell>
          <cell r="AR103">
            <v>5.293333333333333</v>
          </cell>
          <cell r="AS103">
            <v>5.4959523809523816</v>
          </cell>
          <cell r="AT103">
            <v>5.7990476190476192</v>
          </cell>
          <cell r="BU103" t="str">
            <v>n/d</v>
          </cell>
          <cell r="BV103">
            <v>4.4323333333333341</v>
          </cell>
          <cell r="BW103">
            <v>4.4783809523809524</v>
          </cell>
          <cell r="BX103">
            <v>4.6414285714285715</v>
          </cell>
          <cell r="BY103">
            <v>4.6552380952380945</v>
          </cell>
          <cell r="BZ103">
            <v>4.7157142857142862</v>
          </cell>
          <cell r="CA103">
            <v>5.0676190476190497</v>
          </cell>
          <cell r="CB103">
            <v>5.4995238095238097</v>
          </cell>
          <cell r="CC103">
            <v>102.85760000000001</v>
          </cell>
        </row>
        <row r="104">
          <cell r="A104">
            <v>36192</v>
          </cell>
          <cell r="B104">
            <v>164.7</v>
          </cell>
          <cell r="C104">
            <v>131.19999999999999</v>
          </cell>
          <cell r="D104">
            <v>175.6</v>
          </cell>
          <cell r="E104">
            <v>1.6666666666666607E-2</v>
          </cell>
          <cell r="F104">
            <v>4.5941807044409533E-3</v>
          </cell>
          <cell r="G104">
            <v>2.1524141942990127E-2</v>
          </cell>
          <cell r="AG104">
            <v>4.7705000000000002</v>
          </cell>
          <cell r="AH104">
            <v>4.9398145000000016</v>
          </cell>
          <cell r="AI104">
            <v>4.972703000000001</v>
          </cell>
          <cell r="AJ104">
            <v>4.9959924999999998</v>
          </cell>
          <cell r="AK104">
            <v>5.0066019999999991</v>
          </cell>
          <cell r="AL104">
            <v>5.0323985000000011</v>
          </cell>
          <cell r="AM104">
            <v>5.0485475000000006</v>
          </cell>
          <cell r="AN104">
            <v>5.103955</v>
          </cell>
          <cell r="AO104">
            <v>5.210563500000001</v>
          </cell>
          <cell r="AP104">
            <v>5.2128999999999994</v>
          </cell>
          <cell r="AQ104">
            <v>5.3625999999999996</v>
          </cell>
          <cell r="AR104">
            <v>5.5467500000000003</v>
          </cell>
          <cell r="AS104">
            <v>5.7497500000000006</v>
          </cell>
          <cell r="AT104">
            <v>6.0135000000000005</v>
          </cell>
          <cell r="BU104" t="str">
            <v>n/d</v>
          </cell>
          <cell r="BV104">
            <v>4.5439499999999997</v>
          </cell>
          <cell r="BW104">
            <v>4.597500000000001</v>
          </cell>
          <cell r="BX104">
            <v>4.8275000000000006</v>
          </cell>
          <cell r="BY104">
            <v>4.9264999999999999</v>
          </cell>
          <cell r="BZ104">
            <v>5.0175000000000001</v>
          </cell>
          <cell r="CA104">
            <v>5.3475000000000001</v>
          </cell>
          <cell r="CB104">
            <v>5.7089999999999987</v>
          </cell>
          <cell r="CC104">
            <v>103.9965</v>
          </cell>
        </row>
        <row r="105">
          <cell r="A105">
            <v>36220</v>
          </cell>
          <cell r="B105">
            <v>164.8</v>
          </cell>
          <cell r="C105">
            <v>131.5</v>
          </cell>
          <cell r="D105">
            <v>175.7</v>
          </cell>
          <cell r="E105">
            <v>1.7283950617283939E-2</v>
          </cell>
          <cell r="F105">
            <v>7.6628352490422103E-3</v>
          </cell>
          <cell r="G105">
            <v>2.0325203252032464E-2</v>
          </cell>
          <cell r="AG105">
            <v>4.823913043478262</v>
          </cell>
          <cell r="AH105">
            <v>4.9447017391304353</v>
          </cell>
          <cell r="AI105">
            <v>4.9766713043478257</v>
          </cell>
          <cell r="AJ105">
            <v>5.0100613043478264</v>
          </cell>
          <cell r="AK105">
            <v>5.0266030434782616</v>
          </cell>
          <cell r="AL105">
            <v>5.0522630434782601</v>
          </cell>
          <cell r="AM105">
            <v>5.0781391304347832</v>
          </cell>
          <cell r="AN105">
            <v>5.1746404347826109</v>
          </cell>
          <cell r="AO105">
            <v>5.3216104347826088</v>
          </cell>
          <cell r="AP105">
            <v>5.3081739130434791</v>
          </cell>
          <cell r="AQ105">
            <v>5.5181304347826083</v>
          </cell>
          <cell r="AR105">
            <v>5.772608695652174</v>
          </cell>
          <cell r="AS105">
            <v>6.0043043478260856</v>
          </cell>
          <cell r="AT105">
            <v>6.238586956521738</v>
          </cell>
          <cell r="BU105" t="str">
            <v>n/d</v>
          </cell>
          <cell r="BV105">
            <v>4.5445217391304347</v>
          </cell>
          <cell r="BW105">
            <v>4.6308695652173926</v>
          </cell>
          <cell r="BX105">
            <v>4.9278260869565216</v>
          </cell>
          <cell r="BY105">
            <v>5.0956521739130434</v>
          </cell>
          <cell r="BZ105">
            <v>5.2595652173913034</v>
          </cell>
          <cell r="CA105">
            <v>5.5926086956521734</v>
          </cell>
          <cell r="CB105">
            <v>5.8999999999999995</v>
          </cell>
          <cell r="CC105">
            <v>105.0236</v>
          </cell>
        </row>
        <row r="106">
          <cell r="A106">
            <v>36251</v>
          </cell>
          <cell r="B106">
            <v>165.9</v>
          </cell>
          <cell r="C106">
            <v>132.1</v>
          </cell>
          <cell r="D106">
            <v>176.3</v>
          </cell>
          <cell r="E106">
            <v>2.2811344019728841E-2</v>
          </cell>
          <cell r="F106">
            <v>1.0711553175210442E-2</v>
          </cell>
          <cell r="G106">
            <v>2.2028985507246412E-2</v>
          </cell>
          <cell r="AG106">
            <v>4.7613636363636358</v>
          </cell>
          <cell r="AH106">
            <v>4.9207190000000001</v>
          </cell>
          <cell r="AI106">
            <v>4.9575940000000012</v>
          </cell>
          <cell r="AJ106">
            <v>4.9982500000000005</v>
          </cell>
          <cell r="AK106">
            <v>5.009812499999998</v>
          </cell>
          <cell r="AL106">
            <v>5.0305395000000006</v>
          </cell>
          <cell r="AM106">
            <v>5.0511800000000004</v>
          </cell>
          <cell r="AN106">
            <v>5.1689495000000001</v>
          </cell>
          <cell r="AO106">
            <v>4.7641195454545446</v>
          </cell>
          <cell r="AP106">
            <v>5.2306409090909094</v>
          </cell>
          <cell r="AQ106">
            <v>5.4235454545454544</v>
          </cell>
          <cell r="AR106">
            <v>5.6926363636363639</v>
          </cell>
          <cell r="AS106">
            <v>5.9305909090909088</v>
          </cell>
          <cell r="AT106">
            <v>6.1911363636363657</v>
          </cell>
          <cell r="BU106" t="str">
            <v>n/d</v>
          </cell>
          <cell r="BV106">
            <v>4.380727272727273</v>
          </cell>
          <cell r="BW106">
            <v>4.5340909090909092</v>
          </cell>
          <cell r="BX106">
            <v>4.8740909090909099</v>
          </cell>
          <cell r="BY106">
            <v>5.0222727272727274</v>
          </cell>
          <cell r="BZ106">
            <v>5.1809090909090907</v>
          </cell>
          <cell r="CA106">
            <v>5.5436363636363648</v>
          </cell>
          <cell r="CB106">
            <v>5.8609090909090904</v>
          </cell>
          <cell r="CC106">
            <v>104.78830000000001</v>
          </cell>
        </row>
        <row r="107">
          <cell r="A107">
            <v>36281</v>
          </cell>
          <cell r="B107">
            <v>166</v>
          </cell>
          <cell r="C107">
            <v>132.30000000000001</v>
          </cell>
          <cell r="D107">
            <v>176.5</v>
          </cell>
          <cell r="E107">
            <v>2.091020910209096E-2</v>
          </cell>
          <cell r="F107">
            <v>1.379310344827589E-2</v>
          </cell>
          <cell r="G107">
            <v>2.0821283979178595E-2</v>
          </cell>
          <cell r="AG107">
            <v>4.7347619047619052</v>
          </cell>
          <cell r="AH107">
            <v>4.9135526315789484</v>
          </cell>
          <cell r="AI107">
            <v>4.9754278947368427</v>
          </cell>
          <cell r="AJ107">
            <v>5.0241121052631579</v>
          </cell>
          <cell r="AK107">
            <v>5.0567105263157899</v>
          </cell>
          <cell r="AL107">
            <v>5.0960199999999993</v>
          </cell>
          <cell r="AM107">
            <v>5.1306589473684197</v>
          </cell>
          <cell r="AN107">
            <v>5.3023200000000008</v>
          </cell>
          <cell r="AO107">
            <v>4.8923361904761906</v>
          </cell>
          <cell r="AP107">
            <v>5.4077333333333337</v>
          </cell>
          <cell r="AQ107">
            <v>5.6742857142857153</v>
          </cell>
          <cell r="AR107">
            <v>6.0188095238095247</v>
          </cell>
          <cell r="AS107">
            <v>6.2614285714285716</v>
          </cell>
          <cell r="AT107">
            <v>6.459761904761903</v>
          </cell>
          <cell r="BU107" t="str">
            <v>n/d</v>
          </cell>
          <cell r="BV107">
            <v>4.6068095238095239</v>
          </cell>
          <cell r="BW107">
            <v>4.7397619047619042</v>
          </cell>
          <cell r="BX107">
            <v>5.0428571428571427</v>
          </cell>
          <cell r="BY107">
            <v>5.2885714285714283</v>
          </cell>
          <cell r="BZ107">
            <v>5.5399999999999991</v>
          </cell>
          <cell r="CA107">
            <v>5.8523809523809538</v>
          </cell>
          <cell r="CB107">
            <v>6.1076190476190471</v>
          </cell>
          <cell r="CC107">
            <v>104.4491</v>
          </cell>
        </row>
        <row r="108">
          <cell r="A108">
            <v>36312</v>
          </cell>
          <cell r="B108">
            <v>166</v>
          </cell>
          <cell r="C108">
            <v>132.4</v>
          </cell>
          <cell r="D108">
            <v>176.6</v>
          </cell>
          <cell r="E108">
            <v>1.9656019656019597E-2</v>
          </cell>
          <cell r="F108">
            <v>1.5337423312883347E-2</v>
          </cell>
          <cell r="G108">
            <v>1.9630484988452768E-2</v>
          </cell>
          <cell r="AG108">
            <v>4.7672727272727267</v>
          </cell>
          <cell r="AH108">
            <v>5.0385795454545459</v>
          </cell>
          <cell r="AI108">
            <v>5.1179831818181816</v>
          </cell>
          <cell r="AJ108">
            <v>5.1788068181818181</v>
          </cell>
          <cell r="AK108">
            <v>5.2357954545454541</v>
          </cell>
          <cell r="AL108">
            <v>5.3005113636363639</v>
          </cell>
          <cell r="AM108">
            <v>5.3723295454545461</v>
          </cell>
          <cell r="AN108">
            <v>5.5623295454545465</v>
          </cell>
          <cell r="AO108">
            <v>5.7046022727272732</v>
          </cell>
          <cell r="AP108">
            <v>5.7037954545454541</v>
          </cell>
          <cell r="AQ108">
            <v>6.0536363636363628</v>
          </cell>
          <cell r="AR108">
            <v>6.4729545454545452</v>
          </cell>
          <cell r="AS108">
            <v>6.7034090909090915</v>
          </cell>
          <cell r="AT108">
            <v>6.7885363636363643</v>
          </cell>
          <cell r="BU108" t="str">
            <v>n/d</v>
          </cell>
          <cell r="BV108">
            <v>4.6799999999999988</v>
          </cell>
          <cell r="BW108">
            <v>5.009227272727272</v>
          </cell>
          <cell r="BX108">
            <v>5.3527272727272726</v>
          </cell>
          <cell r="BY108">
            <v>5.6663636363636378</v>
          </cell>
          <cell r="BZ108">
            <v>5.9513636363636353</v>
          </cell>
          <cell r="CA108">
            <v>6.210454545454545</v>
          </cell>
          <cell r="CB108">
            <v>6.378181818181818</v>
          </cell>
          <cell r="CC108">
            <v>104.9816</v>
          </cell>
        </row>
        <row r="109">
          <cell r="A109">
            <v>36342</v>
          </cell>
          <cell r="B109">
            <v>166.7</v>
          </cell>
          <cell r="C109">
            <v>132.69999999999999</v>
          </cell>
          <cell r="D109">
            <v>177.1</v>
          </cell>
          <cell r="E109">
            <v>2.1446078431372584E-2</v>
          </cell>
          <cell r="F109">
            <v>1.5302218821729108E-2</v>
          </cell>
          <cell r="G109">
            <v>2.0749279538904819E-2</v>
          </cell>
          <cell r="AG109">
            <v>5.0140909090909096</v>
          </cell>
          <cell r="AH109">
            <v>5.1803495454545461</v>
          </cell>
          <cell r="AI109">
            <v>5.2397159090909078</v>
          </cell>
          <cell r="AJ109">
            <v>5.3095454545454555</v>
          </cell>
          <cell r="AK109">
            <v>5.3666081818181821</v>
          </cell>
          <cell r="AL109">
            <v>5.4331590909090908</v>
          </cell>
          <cell r="AM109">
            <v>5.609784545454545</v>
          </cell>
          <cell r="AN109">
            <v>5.6659431818181822</v>
          </cell>
          <cell r="AO109">
            <v>5.771079545454544</v>
          </cell>
          <cell r="AP109">
            <v>5.7653454545454537</v>
          </cell>
          <cell r="AQ109">
            <v>6.0640909090909085</v>
          </cell>
          <cell r="AR109">
            <v>6.418181818181818</v>
          </cell>
          <cell r="AS109">
            <v>6.6818181818181834</v>
          </cell>
          <cell r="AT109">
            <v>6.8320454545454519</v>
          </cell>
          <cell r="BU109" t="str">
            <v>n/d</v>
          </cell>
          <cell r="BV109">
            <v>4.6680000000000001</v>
          </cell>
          <cell r="BW109">
            <v>4.7631363636363639</v>
          </cell>
          <cell r="BX109">
            <v>5.3218181818181813</v>
          </cell>
          <cell r="BY109">
            <v>5.588181818181817</v>
          </cell>
          <cell r="BZ109">
            <v>5.8445454545454538</v>
          </cell>
          <cell r="CA109">
            <v>6.1250000000000009</v>
          </cell>
          <cell r="CB109">
            <v>6.2940909090909081</v>
          </cell>
          <cell r="CC109">
            <v>105.3092</v>
          </cell>
        </row>
        <row r="110">
          <cell r="A110">
            <v>36373</v>
          </cell>
          <cell r="B110">
            <v>167.1</v>
          </cell>
          <cell r="C110">
            <v>133.5</v>
          </cell>
          <cell r="D110">
            <v>177.3</v>
          </cell>
          <cell r="E110">
            <v>2.2643818849449104E-2</v>
          </cell>
          <cell r="F110">
            <v>2.3773006134969243E-2</v>
          </cell>
          <cell r="G110">
            <v>1.8965517241379404E-2</v>
          </cell>
          <cell r="AG110">
            <v>5.0868181818181819</v>
          </cell>
          <cell r="AH110">
            <v>5.2852680952380959</v>
          </cell>
          <cell r="AI110">
            <v>5.3805357142857133</v>
          </cell>
          <cell r="AJ110">
            <v>5.4499114285714292</v>
          </cell>
          <cell r="AK110">
            <v>5.5424404761904755</v>
          </cell>
          <cell r="AL110">
            <v>5.8672619047619055</v>
          </cell>
          <cell r="AM110">
            <v>5.8553876190476188</v>
          </cell>
          <cell r="AN110">
            <v>5.8905361904761895</v>
          </cell>
          <cell r="AO110">
            <v>5.7464204545454542</v>
          </cell>
          <cell r="AP110">
            <v>5.9589409090909093</v>
          </cell>
          <cell r="AQ110">
            <v>6.3109090909090915</v>
          </cell>
          <cell r="AR110">
            <v>6.700454545454547</v>
          </cell>
          <cell r="AS110">
            <v>6.963181818181817</v>
          </cell>
          <cell r="AT110">
            <v>7.1313636363636359</v>
          </cell>
          <cell r="BU110" t="str">
            <v>n/d</v>
          </cell>
          <cell r="BV110">
            <v>4.8434999999999997</v>
          </cell>
          <cell r="BW110">
            <v>5.0690909090909093</v>
          </cell>
          <cell r="BX110">
            <v>5.461818181818181</v>
          </cell>
          <cell r="BY110">
            <v>5.7345454545454535</v>
          </cell>
          <cell r="BZ110">
            <v>6.0450000000000008</v>
          </cell>
          <cell r="CA110">
            <v>6.3209090909090913</v>
          </cell>
          <cell r="CB110">
            <v>6.4522727272727254</v>
          </cell>
          <cell r="CC110">
            <v>104.2655</v>
          </cell>
        </row>
        <row r="111">
          <cell r="A111">
            <v>36404</v>
          </cell>
          <cell r="B111">
            <v>167.8</v>
          </cell>
          <cell r="C111">
            <v>134.5</v>
          </cell>
          <cell r="D111">
            <v>177.8</v>
          </cell>
          <cell r="E111">
            <v>2.629969418960254E-2</v>
          </cell>
          <cell r="F111">
            <v>3.1441717791411028E-2</v>
          </cell>
          <cell r="G111">
            <v>2.0665901262916231E-2</v>
          </cell>
          <cell r="AG111">
            <v>5.2513636363636378</v>
          </cell>
          <cell r="AH111">
            <v>5.3820454545454535</v>
          </cell>
          <cell r="AI111">
            <v>5.4436931818181806</v>
          </cell>
          <cell r="AJ111">
            <v>5.5655681818181826</v>
          </cell>
          <cell r="AK111">
            <v>5.9656818181818174</v>
          </cell>
          <cell r="AL111">
            <v>5.952272727272728</v>
          </cell>
          <cell r="AM111">
            <v>5.9426704545454525</v>
          </cell>
          <cell r="AN111">
            <v>5.9634090909090904</v>
          </cell>
          <cell r="AO111">
            <v>6.3346428571428586</v>
          </cell>
          <cell r="AP111">
            <v>5.984119047619048</v>
          </cell>
          <cell r="AQ111">
            <v>6.232499999999999</v>
          </cell>
          <cell r="AR111">
            <v>6.6065909090909081</v>
          </cell>
          <cell r="AS111">
            <v>6.8877272727272745</v>
          </cell>
          <cell r="AT111">
            <v>7.0775000000000006</v>
          </cell>
          <cell r="BU111" t="str">
            <v>n/d</v>
          </cell>
          <cell r="BV111">
            <v>4.8005909090909089</v>
          </cell>
          <cell r="BW111">
            <v>5.0739545454545469</v>
          </cell>
          <cell r="BX111">
            <v>5.5140909090909087</v>
          </cell>
          <cell r="BY111">
            <v>5.7377272727272715</v>
          </cell>
          <cell r="BZ111">
            <v>6.044090909090909</v>
          </cell>
          <cell r="CA111">
            <v>6.3413636363636359</v>
          </cell>
          <cell r="CB111">
            <v>6.51</v>
          </cell>
          <cell r="CC111">
            <v>103.7509</v>
          </cell>
        </row>
        <row r="112">
          <cell r="A112">
            <v>36434</v>
          </cell>
          <cell r="B112">
            <v>168.1</v>
          </cell>
          <cell r="C112">
            <v>134.4</v>
          </cell>
          <cell r="D112">
            <v>178.1</v>
          </cell>
          <cell r="E112">
            <v>2.56253813300793E-2</v>
          </cell>
          <cell r="F112">
            <v>2.673796791443861E-2</v>
          </cell>
          <cell r="G112">
            <v>2.1215596330275144E-2</v>
          </cell>
          <cell r="AG112">
            <v>5.198095238095239</v>
          </cell>
          <cell r="AH112">
            <v>5.4100419047619033</v>
          </cell>
          <cell r="AI112">
            <v>5.5863690476190486</v>
          </cell>
          <cell r="AJ112">
            <v>6.1822919047619038</v>
          </cell>
          <cell r="AK112">
            <v>6.1139285714285716</v>
          </cell>
          <cell r="AL112">
            <v>6.1010119047619051</v>
          </cell>
          <cell r="AM112">
            <v>6.0913690476190467</v>
          </cell>
          <cell r="AN112">
            <v>6.1397619047619036</v>
          </cell>
          <cell r="AO112">
            <v>6.5402499999999977</v>
          </cell>
          <cell r="AP112">
            <v>6.1953949999999995</v>
          </cell>
          <cell r="AQ112">
            <v>6.4428571428571448</v>
          </cell>
          <cell r="AR112">
            <v>6.7483333333333348</v>
          </cell>
          <cell r="AS112">
            <v>6.9871428571428584</v>
          </cell>
          <cell r="AT112">
            <v>7.1709523809523823</v>
          </cell>
          <cell r="BU112" t="str">
            <v>n/d</v>
          </cell>
          <cell r="BV112">
            <v>4.9822380952380954</v>
          </cell>
          <cell r="BW112">
            <v>5.1814285714285724</v>
          </cell>
          <cell r="BX112">
            <v>5.6752380952380959</v>
          </cell>
          <cell r="BY112">
            <v>5.9185714285714273</v>
          </cell>
          <cell r="BZ112">
            <v>6.2428571428571429</v>
          </cell>
          <cell r="CA112">
            <v>6.5366666666666671</v>
          </cell>
          <cell r="CB112">
            <v>6.6709523809523814</v>
          </cell>
          <cell r="CC112">
            <v>103.3236</v>
          </cell>
        </row>
        <row r="113">
          <cell r="A113">
            <v>36465</v>
          </cell>
          <cell r="B113">
            <v>168.4</v>
          </cell>
          <cell r="C113">
            <v>134.9</v>
          </cell>
          <cell r="D113">
            <v>178.4</v>
          </cell>
          <cell r="E113">
            <v>2.6203534430225606E-2</v>
          </cell>
          <cell r="F113">
            <v>3.1345565749235416E-2</v>
          </cell>
          <cell r="G113">
            <v>2.0594965675057253E-2</v>
          </cell>
          <cell r="AG113">
            <v>5.4263636363636367</v>
          </cell>
          <cell r="AH113">
            <v>5.5797727272727293</v>
          </cell>
          <cell r="AI113">
            <v>6.1668204545454532</v>
          </cell>
          <cell r="AJ113">
            <v>6.102528636363636</v>
          </cell>
          <cell r="AK113">
            <v>6.077672727272728</v>
          </cell>
          <cell r="AL113">
            <v>6.059202272727271</v>
          </cell>
          <cell r="AM113">
            <v>6.0432386363636361</v>
          </cell>
          <cell r="AN113">
            <v>6.1053695454545451</v>
          </cell>
          <cell r="AO113">
            <v>6.7876874999999997</v>
          </cell>
          <cell r="AP113">
            <v>6.1412550000000001</v>
          </cell>
          <cell r="AQ113">
            <v>6.3609090909090895</v>
          </cell>
          <cell r="AR113">
            <v>6.619545454545456</v>
          </cell>
          <cell r="AS113">
            <v>6.8315909090909095</v>
          </cell>
          <cell r="AT113">
            <v>7.0257142857142867</v>
          </cell>
          <cell r="BU113" t="str">
            <v>n/d</v>
          </cell>
          <cell r="BV113">
            <v>5.2106363636363637</v>
          </cell>
          <cell r="BW113">
            <v>5.423318181818181</v>
          </cell>
          <cell r="BX113">
            <v>5.712727272727272</v>
          </cell>
          <cell r="BY113">
            <v>5.8836363636363638</v>
          </cell>
          <cell r="BZ113">
            <v>6.1395454545454546</v>
          </cell>
          <cell r="CA113">
            <v>6.3881818181818195</v>
          </cell>
          <cell r="CB113">
            <v>6.4931818181818155</v>
          </cell>
          <cell r="CC113">
            <v>103.5942</v>
          </cell>
        </row>
        <row r="114">
          <cell r="A114">
            <v>36495</v>
          </cell>
          <cell r="B114">
            <v>168.8</v>
          </cell>
          <cell r="C114">
            <v>135.19999999999999</v>
          </cell>
          <cell r="D114">
            <v>178.7</v>
          </cell>
          <cell r="E114">
            <v>2.6763990267639981E-2</v>
          </cell>
          <cell r="F114">
            <v>2.9702970297029507E-2</v>
          </cell>
          <cell r="G114">
            <v>1.8814139110604255E-2</v>
          </cell>
          <cell r="AG114">
            <v>5.2943478260869572</v>
          </cell>
          <cell r="AH114">
            <v>6.4048125000000002</v>
          </cell>
          <cell r="AI114">
            <v>6.1523125000000007</v>
          </cell>
          <cell r="AJ114">
            <v>6.1264374999999998</v>
          </cell>
          <cell r="AK114">
            <v>6.1212499999999981</v>
          </cell>
          <cell r="AL114">
            <v>6.1164375000000009</v>
          </cell>
          <cell r="AM114">
            <v>6.1138125000000008</v>
          </cell>
          <cell r="AN114">
            <v>6.2361249999999995</v>
          </cell>
          <cell r="AO114">
            <v>5.7958522727272737</v>
          </cell>
          <cell r="AP114">
            <v>6.4136045454545458</v>
          </cell>
          <cell r="AQ114">
            <v>6.6599999999999993</v>
          </cell>
          <cell r="AR114">
            <v>6.882173913043478</v>
          </cell>
          <cell r="AS114">
            <v>7.0717391304347812</v>
          </cell>
          <cell r="AT114">
            <v>7.2356521739130431</v>
          </cell>
          <cell r="BU114" t="str">
            <v>n/d</v>
          </cell>
          <cell r="BV114">
            <v>5.3446086956521741</v>
          </cell>
          <cell r="BW114">
            <v>5.6750869565217394</v>
          </cell>
          <cell r="BX114">
            <v>5.9734782608695642</v>
          </cell>
          <cell r="BY114">
            <v>6.100434782608696</v>
          </cell>
          <cell r="BZ114">
            <v>6.3686956521739129</v>
          </cell>
          <cell r="CA114">
            <v>6.6099999999999985</v>
          </cell>
          <cell r="CB114">
            <v>6.7021739130434783</v>
          </cell>
          <cell r="CC114">
            <v>103.7116</v>
          </cell>
        </row>
        <row r="115">
          <cell r="A115">
            <v>36526</v>
          </cell>
          <cell r="B115">
            <v>169.3</v>
          </cell>
          <cell r="C115">
            <v>135.19999999999999</v>
          </cell>
          <cell r="D115">
            <v>179.3</v>
          </cell>
          <cell r="E115">
            <v>2.7929568913175551E-2</v>
          </cell>
          <cell r="F115">
            <v>2.6575550493545874E-2</v>
          </cell>
          <cell r="G115">
            <v>2.1070615034168627E-2</v>
          </cell>
          <cell r="AG115">
            <v>5.5571428571428569</v>
          </cell>
          <cell r="AH115">
            <v>5.8088125000000002</v>
          </cell>
          <cell r="AI115">
            <v>5.9196250000000017</v>
          </cell>
          <cell r="AJ115">
            <v>6.0391565000000025</v>
          </cell>
          <cell r="AK115">
            <v>6.1065000000000005</v>
          </cell>
          <cell r="AL115">
            <v>6.1595624999999989</v>
          </cell>
          <cell r="AM115">
            <v>6.2149689999999991</v>
          </cell>
          <cell r="AN115">
            <v>6.4177500000000007</v>
          </cell>
          <cell r="AO115">
            <v>6.3141071428571429</v>
          </cell>
          <cell r="AP115">
            <v>6.6547619047619051</v>
          </cell>
          <cell r="AQ115">
            <v>6.952571428571428</v>
          </cell>
          <cell r="AR115">
            <v>7.2220238095238081</v>
          </cell>
          <cell r="AS115">
            <v>7.409476190476191</v>
          </cell>
          <cell r="AT115">
            <v>7.5122142857142853</v>
          </cell>
          <cell r="BU115" t="str">
            <v>n/d</v>
          </cell>
          <cell r="BV115">
            <v>5.4582380952380962</v>
          </cell>
          <cell r="BW115">
            <v>5.7358571428571441</v>
          </cell>
          <cell r="BX115">
            <v>6.2595238095238086</v>
          </cell>
          <cell r="BY115">
            <v>6.4085714285714293</v>
          </cell>
          <cell r="BZ115">
            <v>6.6861904761904771</v>
          </cell>
          <cell r="CA115">
            <v>6.8709523809523807</v>
          </cell>
          <cell r="CB115">
            <v>6.8695238095238089</v>
          </cell>
          <cell r="CC115">
            <v>103.5714</v>
          </cell>
        </row>
        <row r="116">
          <cell r="A116">
            <v>36557</v>
          </cell>
          <cell r="B116">
            <v>170</v>
          </cell>
          <cell r="C116">
            <v>136.6</v>
          </cell>
          <cell r="D116">
            <v>179.4</v>
          </cell>
          <cell r="E116">
            <v>3.2179720704310855E-2</v>
          </cell>
          <cell r="F116">
            <v>4.1158536585365946E-2</v>
          </cell>
          <cell r="G116">
            <v>2.1640091116173155E-2</v>
          </cell>
          <cell r="AG116">
            <v>5.7442857142857147</v>
          </cell>
          <cell r="AH116">
            <v>5.8897023809523796</v>
          </cell>
          <cell r="AI116">
            <v>5.9969047619047613</v>
          </cell>
          <cell r="AJ116">
            <v>6.0997619047619045</v>
          </cell>
          <cell r="AK116">
            <v>6.1682738095238108</v>
          </cell>
          <cell r="AL116">
            <v>6.2550595238095221</v>
          </cell>
          <cell r="AM116">
            <v>6.3298809523809529</v>
          </cell>
          <cell r="AN116">
            <v>6.5719047619047615</v>
          </cell>
          <cell r="AO116">
            <v>6.8061309523809514</v>
          </cell>
          <cell r="AP116">
            <v>6.8095238095238093</v>
          </cell>
          <cell r="AQ116">
            <v>7.1559285714285705</v>
          </cell>
          <cell r="AR116">
            <v>7.3948095238095233</v>
          </cell>
          <cell r="AS116">
            <v>7.4759761904761888</v>
          </cell>
          <cell r="AT116">
            <v>7.4732380952380932</v>
          </cell>
          <cell r="BU116" t="str">
            <v>n/d</v>
          </cell>
          <cell r="BV116">
            <v>5.7113809523809538</v>
          </cell>
          <cell r="BW116">
            <v>5.9779999999999998</v>
          </cell>
          <cell r="BX116">
            <v>6.3695238095238089</v>
          </cell>
          <cell r="BY116">
            <v>6.56952380952381</v>
          </cell>
          <cell r="BZ116">
            <v>6.7528571428571427</v>
          </cell>
          <cell r="CA116">
            <v>6.7185714285714271</v>
          </cell>
          <cell r="CB116">
            <v>6.5204761904761908</v>
          </cell>
          <cell r="CC116">
            <v>104.9823</v>
          </cell>
        </row>
        <row r="117">
          <cell r="A117">
            <v>36586</v>
          </cell>
          <cell r="B117">
            <v>171</v>
          </cell>
          <cell r="C117">
            <v>137.30000000000001</v>
          </cell>
          <cell r="D117">
            <v>180</v>
          </cell>
          <cell r="E117">
            <v>3.762135922330101E-2</v>
          </cell>
          <cell r="F117">
            <v>4.4106463878327062E-2</v>
          </cell>
          <cell r="G117">
            <v>2.4473534433693933E-2</v>
          </cell>
          <cell r="AG117">
            <v>5.8713043478260882</v>
          </cell>
          <cell r="AH117">
            <v>6.0506521739130417</v>
          </cell>
          <cell r="AI117">
            <v>6.1061956521739145</v>
          </cell>
          <cell r="AJ117">
            <v>6.1970382608695642</v>
          </cell>
          <cell r="AK117">
            <v>6.2635326086956526</v>
          </cell>
          <cell r="AL117">
            <v>6.3380978260869565</v>
          </cell>
          <cell r="AM117">
            <v>6.4110869565217401</v>
          </cell>
          <cell r="AN117">
            <v>6.6285869565217395</v>
          </cell>
          <cell r="AO117">
            <v>6.8323913043478264</v>
          </cell>
          <cell r="AP117">
            <v>6.8610869565217385</v>
          </cell>
          <cell r="AQ117">
            <v>7.1100217391304339</v>
          </cell>
          <cell r="AR117">
            <v>7.2937608695652196</v>
          </cell>
          <cell r="AS117">
            <v>7.3596739130434772</v>
          </cell>
          <cell r="AT117">
            <v>7.3772173913043488</v>
          </cell>
          <cell r="BU117" t="str">
            <v>n/d</v>
          </cell>
          <cell r="BV117">
            <v>5.8607391304347827</v>
          </cell>
          <cell r="BW117">
            <v>6.1021739130434778</v>
          </cell>
          <cell r="BX117">
            <v>6.355652173913044</v>
          </cell>
          <cell r="BY117">
            <v>6.4660869565217389</v>
          </cell>
          <cell r="BZ117">
            <v>6.5695652173913039</v>
          </cell>
          <cell r="CA117">
            <v>6.5304347826086966</v>
          </cell>
          <cell r="CB117">
            <v>6.3604347826086967</v>
          </cell>
          <cell r="CC117">
            <v>105.471</v>
          </cell>
        </row>
        <row r="118">
          <cell r="A118">
            <v>36617</v>
          </cell>
          <cell r="B118">
            <v>170.9</v>
          </cell>
          <cell r="C118">
            <v>136.9</v>
          </cell>
          <cell r="D118">
            <v>180.3</v>
          </cell>
          <cell r="E118">
            <v>3.0138637733574392E-2</v>
          </cell>
          <cell r="F118">
            <v>3.6336109008327178E-2</v>
          </cell>
          <cell r="G118">
            <v>2.2688598979013097E-2</v>
          </cell>
          <cell r="AG118">
            <v>6.0095000000000001</v>
          </cell>
          <cell r="AH118">
            <v>6.149583333333335</v>
          </cell>
          <cell r="AI118">
            <v>6.2162499999999987</v>
          </cell>
          <cell r="AJ118">
            <v>6.3119100000000001</v>
          </cell>
          <cell r="AK118">
            <v>6.3826738888888901</v>
          </cell>
          <cell r="AL118">
            <v>6.4635072222222227</v>
          </cell>
          <cell r="AM118">
            <v>6.5357294444444447</v>
          </cell>
          <cell r="AN118">
            <v>6.7547916666666676</v>
          </cell>
          <cell r="AO118">
            <v>6.198969</v>
          </cell>
          <cell r="AP118">
            <v>6.8814999999999982</v>
          </cell>
          <cell r="AQ118">
            <v>7.0651250000000019</v>
          </cell>
          <cell r="AR118">
            <v>7.1561499999999993</v>
          </cell>
          <cell r="AS118">
            <v>7.2342500000000003</v>
          </cell>
          <cell r="AT118">
            <v>7.2832999999999997</v>
          </cell>
          <cell r="BU118" t="str">
            <v>n/d</v>
          </cell>
          <cell r="BV118">
            <v>5.8220499999999999</v>
          </cell>
          <cell r="BW118">
            <v>6.0551000000000013</v>
          </cell>
          <cell r="BX118">
            <v>6.0905000000000005</v>
          </cell>
          <cell r="BY118">
            <v>6.2105000000000006</v>
          </cell>
          <cell r="BZ118">
            <v>6.2865000000000002</v>
          </cell>
          <cell r="CA118">
            <v>6.2970000000000006</v>
          </cell>
          <cell r="CB118">
            <v>6.18</v>
          </cell>
          <cell r="CC118">
            <v>106.0938</v>
          </cell>
        </row>
        <row r="119">
          <cell r="A119">
            <v>36647</v>
          </cell>
          <cell r="B119">
            <v>171.2</v>
          </cell>
          <cell r="C119">
            <v>137</v>
          </cell>
          <cell r="D119">
            <v>180.7</v>
          </cell>
          <cell r="E119">
            <v>3.1325301204819134E-2</v>
          </cell>
          <cell r="F119">
            <v>3.5525321239606944E-2</v>
          </cell>
          <cell r="G119">
            <v>2.3796033994334165E-2</v>
          </cell>
          <cell r="AG119">
            <v>6.2778260869565221</v>
          </cell>
          <cell r="AH119">
            <v>6.5440476190476184</v>
          </cell>
          <cell r="AI119">
            <v>6.6413690476190474</v>
          </cell>
          <cell r="AJ119">
            <v>6.7556547619047622</v>
          </cell>
          <cell r="AK119">
            <v>6.8225595238095238</v>
          </cell>
          <cell r="AL119">
            <v>6.8964880952380962</v>
          </cell>
          <cell r="AM119">
            <v>6.9766071428571435</v>
          </cell>
          <cell r="AN119">
            <v>7.209940476190476</v>
          </cell>
          <cell r="AO119">
            <v>6.7411413043478259</v>
          </cell>
          <cell r="AP119">
            <v>7.375</v>
          </cell>
          <cell r="AQ119">
            <v>7.5541956521739113</v>
          </cell>
          <cell r="AR119">
            <v>7.6576739130434763</v>
          </cell>
          <cell r="AS119">
            <v>7.7316304347826073</v>
          </cell>
          <cell r="AT119">
            <v>7.7177391304347829</v>
          </cell>
          <cell r="BU119" t="str">
            <v>n/d</v>
          </cell>
          <cell r="BV119">
            <v>5.9462608695652168</v>
          </cell>
          <cell r="BW119">
            <v>6.3692173913043471</v>
          </cell>
          <cell r="BX119">
            <v>6.451739130434782</v>
          </cell>
          <cell r="BY119">
            <v>6.6265217391304345</v>
          </cell>
          <cell r="BZ119">
            <v>6.7217391304347833</v>
          </cell>
          <cell r="CA119">
            <v>6.68</v>
          </cell>
          <cell r="CB119">
            <v>6.5291304347826093</v>
          </cell>
          <cell r="CC119">
            <v>108.4936</v>
          </cell>
        </row>
        <row r="120">
          <cell r="A120">
            <v>36678</v>
          </cell>
          <cell r="B120">
            <v>172.2</v>
          </cell>
          <cell r="C120">
            <v>138.1</v>
          </cell>
          <cell r="D120">
            <v>181.1</v>
          </cell>
          <cell r="E120">
            <v>3.7349397590361377E-2</v>
          </cell>
          <cell r="F120">
            <v>4.3051359516616206E-2</v>
          </cell>
          <cell r="G120">
            <v>2.5481313703284325E-2</v>
          </cell>
          <cell r="AG120">
            <v>6.5495454545454548</v>
          </cell>
          <cell r="AH120">
            <v>6.6492618181818193</v>
          </cell>
          <cell r="AI120">
            <v>6.7122727272727269</v>
          </cell>
          <cell r="AJ120">
            <v>6.7901427272727286</v>
          </cell>
          <cell r="AK120">
            <v>6.852045454545455</v>
          </cell>
          <cell r="AL120">
            <v>6.9085227272727261</v>
          </cell>
          <cell r="AM120">
            <v>6.9693181818181813</v>
          </cell>
          <cell r="AN120">
            <v>7.1255681818181813</v>
          </cell>
          <cell r="AO120">
            <v>7.2451422727272732</v>
          </cell>
          <cell r="AP120">
            <v>7.2331818181818184</v>
          </cell>
          <cell r="AQ120">
            <v>7.2727500000000012</v>
          </cell>
          <cell r="AR120">
            <v>7.3017954545454549</v>
          </cell>
          <cell r="AS120">
            <v>7.3269545454545444</v>
          </cell>
          <cell r="AT120">
            <v>7.3448636363636357</v>
          </cell>
          <cell r="BU120" t="str">
            <v>n/d</v>
          </cell>
          <cell r="BV120">
            <v>5.8409999999999993</v>
          </cell>
          <cell r="BW120">
            <v>6.2278181818181819</v>
          </cell>
          <cell r="BX120">
            <v>6.2027272727272731</v>
          </cell>
          <cell r="BY120">
            <v>6.3199999999999994</v>
          </cell>
          <cell r="BZ120">
            <v>6.3186363636363643</v>
          </cell>
          <cell r="CA120">
            <v>6.3209090909090921</v>
          </cell>
          <cell r="CB120">
            <v>6.2804545454545453</v>
          </cell>
          <cell r="CC120">
            <v>107.55719999999999</v>
          </cell>
        </row>
        <row r="121">
          <cell r="A121">
            <v>36708</v>
          </cell>
          <cell r="B121">
            <v>172.7</v>
          </cell>
          <cell r="C121">
            <v>138.19999999999999</v>
          </cell>
          <cell r="D121">
            <v>181.5</v>
          </cell>
          <cell r="E121">
            <v>3.5992801439711952E-2</v>
          </cell>
          <cell r="F121">
            <v>4.1446872645064081E-2</v>
          </cell>
          <cell r="G121">
            <v>2.4844720496894457E-2</v>
          </cell>
          <cell r="AG121">
            <v>6.5428571428571418</v>
          </cell>
          <cell r="AH121">
            <v>6.6268752380952378</v>
          </cell>
          <cell r="AI121">
            <v>6.6636014285714289</v>
          </cell>
          <cell r="AJ121">
            <v>6.7318752380952382</v>
          </cell>
          <cell r="AK121">
            <v>6.7744047619047612</v>
          </cell>
          <cell r="AL121">
            <v>6.8263690476190471</v>
          </cell>
          <cell r="AM121">
            <v>6.9191666666666656</v>
          </cell>
          <cell r="AN121">
            <v>7.0023809523809533</v>
          </cell>
          <cell r="AO121">
            <v>7.0894642857142873</v>
          </cell>
          <cell r="AP121">
            <v>7.0754761904761905</v>
          </cell>
          <cell r="AQ121">
            <v>7.1169761904761897</v>
          </cell>
          <cell r="AR121">
            <v>7.1677619047619032</v>
          </cell>
          <cell r="AS121">
            <v>7.2360000000000007</v>
          </cell>
          <cell r="AT121">
            <v>7.241014285714285</v>
          </cell>
          <cell r="BU121" t="str">
            <v>n/d</v>
          </cell>
          <cell r="BV121">
            <v>6.1253500000000001</v>
          </cell>
          <cell r="BW121">
            <v>6.2663000000000011</v>
          </cell>
          <cell r="BX121">
            <v>6.07</v>
          </cell>
          <cell r="BY121">
            <v>6.177142857142857</v>
          </cell>
          <cell r="BZ121">
            <v>6.1980952380952363</v>
          </cell>
          <cell r="CA121">
            <v>6.25</v>
          </cell>
          <cell r="CB121">
            <v>6.1947619047619051</v>
          </cell>
          <cell r="CC121">
            <v>107.7032</v>
          </cell>
        </row>
        <row r="122">
          <cell r="A122">
            <v>36739</v>
          </cell>
          <cell r="B122">
            <v>172.7</v>
          </cell>
          <cell r="C122">
            <v>137.9</v>
          </cell>
          <cell r="D122">
            <v>181.9</v>
          </cell>
          <cell r="E122">
            <v>3.3512866546977715E-2</v>
          </cell>
          <cell r="F122">
            <v>3.2958801498127466E-2</v>
          </cell>
          <cell r="G122">
            <v>2.5944726452340694E-2</v>
          </cell>
          <cell r="AG122">
            <v>6.5026086956521736</v>
          </cell>
          <cell r="AH122">
            <v>6.6206250000000013</v>
          </cell>
          <cell r="AI122">
            <v>6.644715909090908</v>
          </cell>
          <cell r="AJ122">
            <v>6.6914490909090913</v>
          </cell>
          <cell r="AK122">
            <v>6.7423295454545462</v>
          </cell>
          <cell r="AL122">
            <v>6.8505972727272733</v>
          </cell>
          <cell r="AM122">
            <v>6.8400859090909103</v>
          </cell>
          <cell r="AN122">
            <v>6.9083240909090913</v>
          </cell>
          <cell r="AO122">
            <v>6.6785065217391306</v>
          </cell>
          <cell r="AP122">
            <v>6.9500000000000011</v>
          </cell>
          <cell r="AQ122">
            <v>6.9768043478260884</v>
          </cell>
          <cell r="AR122">
            <v>7.0112826086956535</v>
          </cell>
          <cell r="AS122">
            <v>7.0654782608695639</v>
          </cell>
          <cell r="AT122">
            <v>7.0816739130434794</v>
          </cell>
          <cell r="BU122" t="str">
            <v>n/d</v>
          </cell>
          <cell r="BV122">
            <v>6.2702173913043477</v>
          </cell>
          <cell r="BW122">
            <v>6.3456956521739132</v>
          </cell>
          <cell r="BX122">
            <v>6.1221739130434782</v>
          </cell>
          <cell r="BY122">
            <v>6.1582608695652166</v>
          </cell>
          <cell r="BZ122">
            <v>6.094347826086957</v>
          </cell>
          <cell r="CA122">
            <v>6.0643478260869559</v>
          </cell>
          <cell r="CB122">
            <v>6.0126086956521752</v>
          </cell>
          <cell r="CC122">
            <v>108.2315</v>
          </cell>
        </row>
        <row r="123">
          <cell r="A123">
            <v>36770</v>
          </cell>
          <cell r="B123">
            <v>173.6</v>
          </cell>
          <cell r="C123">
            <v>139</v>
          </cell>
          <cell r="D123">
            <v>182.3</v>
          </cell>
          <cell r="E123">
            <v>3.4564958283670899E-2</v>
          </cell>
          <cell r="F123">
            <v>3.3457249070631967E-2</v>
          </cell>
          <cell r="G123">
            <v>2.5309336332958399E-2</v>
          </cell>
          <cell r="AG123">
            <v>6.5147619047619045</v>
          </cell>
          <cell r="AH123">
            <v>6.6210133333333347</v>
          </cell>
          <cell r="AI123">
            <v>6.6381852380952369</v>
          </cell>
          <cell r="AJ123">
            <v>6.674226666666665</v>
          </cell>
          <cell r="AK123">
            <v>6.7947923809523827</v>
          </cell>
          <cell r="AL123">
            <v>6.7762204761904767</v>
          </cell>
          <cell r="AM123">
            <v>6.7655661904761901</v>
          </cell>
          <cell r="AN123">
            <v>6.7955366666666661</v>
          </cell>
          <cell r="AO123">
            <v>6.8379166666666675</v>
          </cell>
          <cell r="AP123">
            <v>6.8080952380952384</v>
          </cell>
          <cell r="AQ123">
            <v>6.7949285714285725</v>
          </cell>
          <cell r="AR123">
            <v>6.8596666666666648</v>
          </cell>
          <cell r="AS123">
            <v>6.9895952380952391</v>
          </cell>
          <cell r="AT123">
            <v>7.0570000000000004</v>
          </cell>
          <cell r="BU123" t="str">
            <v>n/d</v>
          </cell>
          <cell r="BV123">
            <v>6.174380952380953</v>
          </cell>
          <cell r="BW123">
            <v>6.2462857142857153</v>
          </cell>
          <cell r="BX123">
            <v>6.0409523809523824</v>
          </cell>
          <cell r="BY123">
            <v>6.0952380952380967</v>
          </cell>
          <cell r="BZ123">
            <v>5.9814285714285713</v>
          </cell>
          <cell r="CA123">
            <v>6.0609523809523793</v>
          </cell>
          <cell r="CB123">
            <v>6.0804761904761895</v>
          </cell>
          <cell r="CC123">
            <v>109.8129</v>
          </cell>
        </row>
        <row r="124">
          <cell r="A124">
            <v>36800</v>
          </cell>
          <cell r="B124">
            <v>173.9</v>
          </cell>
          <cell r="C124">
            <v>139.5</v>
          </cell>
          <cell r="D124">
            <v>182.6</v>
          </cell>
          <cell r="E124">
            <v>3.4503271861986873E-2</v>
          </cell>
          <cell r="F124">
            <v>3.7946428571428603E-2</v>
          </cell>
          <cell r="G124">
            <v>2.5266704098820814E-2</v>
          </cell>
          <cell r="AG124">
            <v>6.5177272727272735</v>
          </cell>
          <cell r="AH124">
            <v>6.6198581818181843</v>
          </cell>
          <cell r="AI124">
            <v>6.6489204545454523</v>
          </cell>
          <cell r="AJ124">
            <v>6.7783531818181819</v>
          </cell>
          <cell r="AK124">
            <v>6.7397445454545455</v>
          </cell>
          <cell r="AL124">
            <v>6.7291481818181813</v>
          </cell>
          <cell r="AM124">
            <v>6.7261649999999999</v>
          </cell>
          <cell r="AN124">
            <v>6.7264777272727265</v>
          </cell>
          <cell r="AO124">
            <v>6.7378981818181805</v>
          </cell>
          <cell r="AP124">
            <v>6.7168181818181809</v>
          </cell>
          <cell r="AQ124">
            <v>6.656568181818181</v>
          </cell>
          <cell r="AR124">
            <v>6.736250000000001</v>
          </cell>
          <cell r="AS124">
            <v>6.8867727272727253</v>
          </cell>
          <cell r="AT124">
            <v>6.9809090909090914</v>
          </cell>
          <cell r="BU124" t="str">
            <v>n/d</v>
          </cell>
          <cell r="BV124">
            <v>6.2830000000000004</v>
          </cell>
          <cell r="BW124">
            <v>6.3096363636363639</v>
          </cell>
          <cell r="BX124">
            <v>5.9827272727272733</v>
          </cell>
          <cell r="BY124">
            <v>5.8940909090909086</v>
          </cell>
          <cell r="BZ124">
            <v>5.8363636363636369</v>
          </cell>
          <cell r="CA124">
            <v>5.96</v>
          </cell>
          <cell r="CB124">
            <v>6.0468181818181819</v>
          </cell>
          <cell r="CC124">
            <v>111.3758</v>
          </cell>
        </row>
        <row r="125">
          <cell r="A125">
            <v>36831</v>
          </cell>
          <cell r="B125">
            <v>174.2</v>
          </cell>
          <cell r="C125">
            <v>140.19999999999999</v>
          </cell>
          <cell r="D125">
            <v>183.1</v>
          </cell>
          <cell r="E125">
            <v>3.444180522565321E-2</v>
          </cell>
          <cell r="F125">
            <v>3.9288361749443945E-2</v>
          </cell>
          <cell r="G125">
            <v>2.6345291479820565E-2</v>
          </cell>
          <cell r="AG125">
            <v>6.5259090909090904</v>
          </cell>
          <cell r="AH125">
            <v>6.6361818181818171</v>
          </cell>
          <cell r="AI125">
            <v>6.7749104545454539</v>
          </cell>
          <cell r="AJ125">
            <v>6.751735</v>
          </cell>
          <cell r="AK125">
            <v>6.7192622727272724</v>
          </cell>
          <cell r="AL125">
            <v>6.7134554545454526</v>
          </cell>
          <cell r="AM125">
            <v>6.7053413636363635</v>
          </cell>
          <cell r="AN125">
            <v>6.6897881818181819</v>
          </cell>
          <cell r="AO125">
            <v>6.6815913636363637</v>
          </cell>
          <cell r="AP125">
            <v>6.6340909090909088</v>
          </cell>
          <cell r="AQ125">
            <v>6.5710454545454553</v>
          </cell>
          <cell r="AR125">
            <v>6.6955909090909103</v>
          </cell>
          <cell r="AS125">
            <v>6.842386363636364</v>
          </cell>
          <cell r="AT125">
            <v>6.9384523809523815</v>
          </cell>
          <cell r="BU125" t="str">
            <v>n/d</v>
          </cell>
          <cell r="BV125">
            <v>6.3474999999999993</v>
          </cell>
          <cell r="BW125">
            <v>6.332590909090908</v>
          </cell>
          <cell r="BX125">
            <v>6.0204545454545437</v>
          </cell>
          <cell r="BY125">
            <v>5.752727272727272</v>
          </cell>
          <cell r="BZ125">
            <v>5.753636363636363</v>
          </cell>
          <cell r="CA125">
            <v>5.8577272727272733</v>
          </cell>
          <cell r="CB125">
            <v>5.9768181818181807</v>
          </cell>
          <cell r="CC125">
            <v>112.0277</v>
          </cell>
        </row>
        <row r="126">
          <cell r="A126">
            <v>36861</v>
          </cell>
          <cell r="B126">
            <v>174.6</v>
          </cell>
          <cell r="C126">
            <v>140.5</v>
          </cell>
          <cell r="D126">
            <v>183.3</v>
          </cell>
          <cell r="E126">
            <v>3.4360189573459543E-2</v>
          </cell>
          <cell r="F126">
            <v>3.920118343195278E-2</v>
          </cell>
          <cell r="G126">
            <v>2.5741466144376224E-2</v>
          </cell>
          <cell r="AG126">
            <v>6.4509523809523799</v>
          </cell>
          <cell r="AH126">
            <v>6.690526315789473</v>
          </cell>
          <cell r="AI126">
            <v>6.6075657894736848</v>
          </cell>
          <cell r="AJ126">
            <v>6.545132105263157</v>
          </cell>
          <cell r="AK126">
            <v>6.4847368421052627</v>
          </cell>
          <cell r="AL126">
            <v>6.4413494736842107</v>
          </cell>
          <cell r="AM126">
            <v>6.3986521052631584</v>
          </cell>
          <cell r="AN126">
            <v>6.2973036842105277</v>
          </cell>
          <cell r="AO126">
            <v>5.6433638095238097</v>
          </cell>
          <cell r="AP126">
            <v>6.161309523809523</v>
          </cell>
          <cell r="AQ126">
            <v>6.039309523809524</v>
          </cell>
          <cell r="AR126">
            <v>6.115738095238096</v>
          </cell>
          <cell r="AS126">
            <v>6.2460238095238099</v>
          </cell>
          <cell r="AT126">
            <v>6.3948809523809533</v>
          </cell>
          <cell r="BU126" t="str">
            <v>n/d</v>
          </cell>
          <cell r="BV126">
            <v>5.9021904761904755</v>
          </cell>
          <cell r="BW126">
            <v>5.8975714285714282</v>
          </cell>
          <cell r="BX126">
            <v>5.463809523809525</v>
          </cell>
          <cell r="BY126">
            <v>5.2357142857142849</v>
          </cell>
          <cell r="BZ126">
            <v>5.238095238095239</v>
          </cell>
          <cell r="CA126">
            <v>5.3861904761904764</v>
          </cell>
          <cell r="CB126">
            <v>5.6523809523809518</v>
          </cell>
          <cell r="CC126">
            <v>110.9689</v>
          </cell>
        </row>
        <row r="127">
          <cell r="A127">
            <v>36892</v>
          </cell>
          <cell r="B127">
            <v>175.6</v>
          </cell>
          <cell r="C127">
            <v>141.69999999999999</v>
          </cell>
          <cell r="D127">
            <v>183.9</v>
          </cell>
          <cell r="E127">
            <v>3.7212049616065945E-2</v>
          </cell>
          <cell r="F127">
            <v>4.8076923076923128E-2</v>
          </cell>
          <cell r="G127">
            <v>2.5655326268823275E-2</v>
          </cell>
          <cell r="AG127">
            <v>6.0160999999999998</v>
          </cell>
          <cell r="AH127">
            <v>5.8734095454545443</v>
          </cell>
          <cell r="AI127">
            <v>5.7833522727272717</v>
          </cell>
          <cell r="AJ127">
            <v>5.6981818181818173</v>
          </cell>
          <cell r="AK127">
            <v>5.6379545454545461</v>
          </cell>
          <cell r="AL127">
            <v>5.5797445454545453</v>
          </cell>
          <cell r="AM127">
            <v>5.5309095454545449</v>
          </cell>
          <cell r="AN127">
            <v>5.4357104545454531</v>
          </cell>
          <cell r="AO127">
            <v>5.1772556521739119</v>
          </cell>
          <cell r="AP127">
            <v>5.4071739130434784</v>
          </cell>
          <cell r="AQ127">
            <v>5.4536739130434793</v>
          </cell>
          <cell r="AR127">
            <v>5.753043478260869</v>
          </cell>
          <cell r="AS127">
            <v>6.0347391304347813</v>
          </cell>
          <cell r="AT127">
            <v>6.2547391304347828</v>
          </cell>
          <cell r="BU127" t="str">
            <v>n/d</v>
          </cell>
          <cell r="BV127">
            <v>5.3165909090909089</v>
          </cell>
          <cell r="BW127">
            <v>5.1643636363636354</v>
          </cell>
          <cell r="BX127">
            <v>4.8013043478260871</v>
          </cell>
          <cell r="BY127">
            <v>4.7695652173913041</v>
          </cell>
          <cell r="BZ127">
            <v>4.9756521739130433</v>
          </cell>
          <cell r="CA127">
            <v>5.3065217391304342</v>
          </cell>
          <cell r="CB127">
            <v>5.6813043478260861</v>
          </cell>
          <cell r="CC127">
            <v>111.3359</v>
          </cell>
        </row>
        <row r="128">
          <cell r="A128">
            <v>36923</v>
          </cell>
          <cell r="B128">
            <v>176</v>
          </cell>
          <cell r="C128">
            <v>141.9</v>
          </cell>
          <cell r="D128">
            <v>184.4</v>
          </cell>
          <cell r="E128">
            <v>3.529411764705892E-2</v>
          </cell>
          <cell r="F128">
            <v>3.879941434846268E-2</v>
          </cell>
          <cell r="G128">
            <v>2.7870680044593144E-2</v>
          </cell>
          <cell r="AG128">
            <v>5.5</v>
          </cell>
          <cell r="AH128">
            <v>5.5217815000000003</v>
          </cell>
          <cell r="AI128">
            <v>5.438625</v>
          </cell>
          <cell r="AJ128">
            <v>5.3481564999999991</v>
          </cell>
          <cell r="AK128">
            <v>5.294812499999999</v>
          </cell>
          <cell r="AL128">
            <v>5.2463125000000002</v>
          </cell>
          <cell r="AM128">
            <v>5.2024690000000007</v>
          </cell>
          <cell r="AN128">
            <v>5.1407499999999997</v>
          </cell>
          <cell r="AO128">
            <v>5.1511875000000007</v>
          </cell>
          <cell r="AP128">
            <v>5.1407499999999997</v>
          </cell>
          <cell r="AQ128">
            <v>5.2798499999999997</v>
          </cell>
          <cell r="AR128">
            <v>5.6866500000000002</v>
          </cell>
          <cell r="AS128">
            <v>6.0135999999999994</v>
          </cell>
          <cell r="AT128">
            <v>6.2673999999999994</v>
          </cell>
          <cell r="BU128" t="str">
            <v>n/d</v>
          </cell>
          <cell r="BV128">
            <v>5.0062499999999996</v>
          </cell>
          <cell r="BW128">
            <v>4.8886500000000002</v>
          </cell>
          <cell r="BX128">
            <v>4.7384999999999993</v>
          </cell>
          <cell r="BY128">
            <v>4.7069999999999999</v>
          </cell>
          <cell r="BZ128">
            <v>4.9684999999999997</v>
          </cell>
          <cell r="CA128">
            <v>5.2679999999999998</v>
          </cell>
          <cell r="CB128">
            <v>5.6584999999999992</v>
          </cell>
          <cell r="CC128">
            <v>112.21550000000001</v>
          </cell>
        </row>
        <row r="129">
          <cell r="A129">
            <v>36951</v>
          </cell>
          <cell r="B129">
            <v>176.1</v>
          </cell>
          <cell r="C129">
            <v>141.19999999999999</v>
          </cell>
          <cell r="D129">
            <v>184.7</v>
          </cell>
          <cell r="E129">
            <v>2.9824561403508643E-2</v>
          </cell>
          <cell r="F129">
            <v>2.840495265841203E-2</v>
          </cell>
          <cell r="G129">
            <v>2.6111111111110974E-2</v>
          </cell>
          <cell r="AG129">
            <v>5.3064999999999998</v>
          </cell>
          <cell r="AH129">
            <v>5.1298295454545455</v>
          </cell>
          <cell r="AI129">
            <v>5.0335795454545451</v>
          </cell>
          <cell r="AJ129">
            <v>4.9639772727272735</v>
          </cell>
          <cell r="AK129">
            <v>4.9095740909090919</v>
          </cell>
          <cell r="AL129">
            <v>4.8573868181818183</v>
          </cell>
          <cell r="AM129">
            <v>4.8085795454545446</v>
          </cell>
          <cell r="AN129">
            <v>4.7463359090909085</v>
          </cell>
          <cell r="AO129">
            <v>4.766761818181819</v>
          </cell>
          <cell r="AP129">
            <v>4.7536363636363648</v>
          </cell>
          <cell r="AQ129">
            <v>4.9463181818181825</v>
          </cell>
          <cell r="AR129">
            <v>5.4555454545454545</v>
          </cell>
          <cell r="AS129">
            <v>5.8194545454545468</v>
          </cell>
          <cell r="AT129">
            <v>6.1115454545454551</v>
          </cell>
          <cell r="BU129" t="str">
            <v>n/d</v>
          </cell>
          <cell r="BV129">
            <v>4.5303636363636359</v>
          </cell>
          <cell r="BW129">
            <v>4.4311363636363641</v>
          </cell>
          <cell r="BX129">
            <v>4.3372727272727269</v>
          </cell>
          <cell r="BY129">
            <v>4.375909090909091</v>
          </cell>
          <cell r="BZ129">
            <v>4.6849999999999996</v>
          </cell>
          <cell r="CA129">
            <v>5.0895454545454539</v>
          </cell>
          <cell r="CB129">
            <v>5.5422727272727279</v>
          </cell>
          <cell r="CC129">
            <v>113.8417</v>
          </cell>
        </row>
        <row r="130">
          <cell r="A130">
            <v>36982</v>
          </cell>
          <cell r="B130">
            <v>176.4</v>
          </cell>
          <cell r="C130">
            <v>142</v>
          </cell>
          <cell r="D130">
            <v>185.1</v>
          </cell>
          <cell r="E130">
            <v>3.2182562902282053E-2</v>
          </cell>
          <cell r="F130">
            <v>3.7253469685902152E-2</v>
          </cell>
          <cell r="G130">
            <v>2.6622296173044901E-2</v>
          </cell>
          <cell r="AG130">
            <v>4.7832999999999997</v>
          </cell>
          <cell r="AH130">
            <v>4.8045394736842102</v>
          </cell>
          <cell r="AI130">
            <v>4.6936184210526326</v>
          </cell>
          <cell r="AJ130">
            <v>4.6138815789473693</v>
          </cell>
          <cell r="AK130">
            <v>4.5611842105263154</v>
          </cell>
          <cell r="AL130">
            <v>4.51227</v>
          </cell>
          <cell r="AM130">
            <v>4.4755268421052641</v>
          </cell>
          <cell r="AN130">
            <v>4.4725989473684207</v>
          </cell>
          <cell r="AO130">
            <v>4.0696728571428578</v>
          </cell>
          <cell r="AP130">
            <v>4.508809523809524</v>
          </cell>
          <cell r="AQ130">
            <v>4.823714285714285</v>
          </cell>
          <cell r="AR130">
            <v>5.5049047619047613</v>
          </cell>
          <cell r="AS130">
            <v>6.0094285714285709</v>
          </cell>
          <cell r="AT130">
            <v>6.3721500000000022</v>
          </cell>
          <cell r="BU130" t="str">
            <v>n/d</v>
          </cell>
          <cell r="BV130">
            <v>3.9594761904761899</v>
          </cell>
          <cell r="BW130">
            <v>3.9823333333333335</v>
          </cell>
          <cell r="BX130">
            <v>4.0019047619047621</v>
          </cell>
          <cell r="BY130">
            <v>4.2700000000000005</v>
          </cell>
          <cell r="BZ130">
            <v>4.7619047619047619</v>
          </cell>
          <cell r="CA130">
            <v>5.2714285714285722</v>
          </cell>
          <cell r="CB130">
            <v>5.8319047619047621</v>
          </cell>
          <cell r="CC130">
            <v>114.3486</v>
          </cell>
        </row>
        <row r="131">
          <cell r="A131">
            <v>37012</v>
          </cell>
          <cell r="B131">
            <v>177.3</v>
          </cell>
          <cell r="C131">
            <v>142.30000000000001</v>
          </cell>
          <cell r="D131">
            <v>185.3</v>
          </cell>
          <cell r="E131">
            <v>3.5630841121495394E-2</v>
          </cell>
          <cell r="F131">
            <v>3.8686131386861389E-2</v>
          </cell>
          <cell r="G131">
            <v>2.5456557830658699E-2</v>
          </cell>
          <cell r="AG131">
            <v>4.2257999999999996</v>
          </cell>
          <cell r="AH131">
            <v>4.1574404761904775</v>
          </cell>
          <cell r="AI131">
            <v>4.1286904761904752</v>
          </cell>
          <cell r="AJ131">
            <v>4.1036609523809533</v>
          </cell>
          <cell r="AK131">
            <v>4.0951190476190469</v>
          </cell>
          <cell r="AL131">
            <v>4.0898214285714278</v>
          </cell>
          <cell r="AM131">
            <v>4.0844766666666672</v>
          </cell>
          <cell r="AN131">
            <v>4.1762804761904748</v>
          </cell>
          <cell r="AO131">
            <v>3.912255652173914</v>
          </cell>
          <cell r="AP131">
            <v>4.2791304347826085</v>
          </cell>
          <cell r="AQ131">
            <v>4.8046739130434784</v>
          </cell>
          <cell r="AR131">
            <v>5.655152173913045</v>
          </cell>
          <cell r="AS131">
            <v>6.1692826086956529</v>
          </cell>
          <cell r="AT131">
            <v>6.4918695652173906</v>
          </cell>
          <cell r="BU131" t="str">
            <v>n/d</v>
          </cell>
          <cell r="BV131">
            <v>3.6919565217391308</v>
          </cell>
          <cell r="BW131">
            <v>3.7272173913043471</v>
          </cell>
          <cell r="BX131">
            <v>3.9295652173913047</v>
          </cell>
          <cell r="BY131">
            <v>4.2921739130434791</v>
          </cell>
          <cell r="BZ131">
            <v>4.9878260869565212</v>
          </cell>
          <cell r="CA131">
            <v>5.5265217391304349</v>
          </cell>
          <cell r="CB131">
            <v>5.9691304347826097</v>
          </cell>
          <cell r="CC131">
            <v>114.30159999999999</v>
          </cell>
        </row>
        <row r="132">
          <cell r="A132">
            <v>37043</v>
          </cell>
          <cell r="B132">
            <v>177.7</v>
          </cell>
          <cell r="C132">
            <v>141.80000000000001</v>
          </cell>
          <cell r="D132">
            <v>186</v>
          </cell>
          <cell r="E132">
            <v>3.1939605110336888E-2</v>
          </cell>
          <cell r="F132">
            <v>2.6792179580014563E-2</v>
          </cell>
          <cell r="G132">
            <v>2.7056874654886931E-2</v>
          </cell>
          <cell r="AG132">
            <v>3.9666999999999999</v>
          </cell>
          <cell r="AH132">
            <v>3.9118452380952378</v>
          </cell>
          <cell r="AI132">
            <v>3.8636609523809526</v>
          </cell>
          <cell r="AJ132">
            <v>3.834078095238096</v>
          </cell>
          <cell r="AK132">
            <v>3.8317561904761912</v>
          </cell>
          <cell r="AL132">
            <v>3.8288990476190476</v>
          </cell>
          <cell r="AM132">
            <v>3.8300595238095241</v>
          </cell>
          <cell r="AN132">
            <v>3.930387619047619</v>
          </cell>
          <cell r="AO132">
            <v>4.0522323809523808</v>
          </cell>
          <cell r="AP132">
            <v>4.0528571428571425</v>
          </cell>
          <cell r="AQ132">
            <v>4.6258571428571429</v>
          </cell>
          <cell r="AR132">
            <v>5.5816190476190473</v>
          </cell>
          <cell r="AS132">
            <v>6.0881190476190481</v>
          </cell>
          <cell r="AT132">
            <v>6.417357142857143</v>
          </cell>
          <cell r="BU132" t="str">
            <v>n/d</v>
          </cell>
          <cell r="BV132">
            <v>3.5548095238095243</v>
          </cell>
          <cell r="BW132">
            <v>3.5495238095238091</v>
          </cell>
          <cell r="BX132">
            <v>3.735238095238095</v>
          </cell>
          <cell r="BY132">
            <v>4.1409523809523803</v>
          </cell>
          <cell r="BZ132">
            <v>4.8923809523809512</v>
          </cell>
          <cell r="CA132">
            <v>5.4376190476190471</v>
          </cell>
          <cell r="CB132">
            <v>5.8690476190476186</v>
          </cell>
          <cell r="CC132">
            <v>115.0896</v>
          </cell>
        </row>
        <row r="133">
          <cell r="A133">
            <v>37073</v>
          </cell>
          <cell r="B133">
            <v>177.4</v>
          </cell>
          <cell r="C133">
            <v>140.1</v>
          </cell>
          <cell r="D133">
            <v>186.4</v>
          </cell>
          <cell r="E133">
            <v>2.7214823393167498E-2</v>
          </cell>
          <cell r="F133">
            <v>1.3748191027496359E-2</v>
          </cell>
          <cell r="G133">
            <v>2.6997245179063434E-2</v>
          </cell>
          <cell r="AG133">
            <v>3.75</v>
          </cell>
          <cell r="AH133">
            <v>3.8159945454545463</v>
          </cell>
          <cell r="AI133">
            <v>3.7792045454545447</v>
          </cell>
          <cell r="AJ133">
            <v>3.7511363636363639</v>
          </cell>
          <cell r="AK133">
            <v>3.7493750000000001</v>
          </cell>
          <cell r="AL133">
            <v>3.7526422727272721</v>
          </cell>
          <cell r="AM133">
            <v>3.7911090909090914</v>
          </cell>
          <cell r="AN133">
            <v>3.8705972727272724</v>
          </cell>
          <cell r="AO133">
            <v>4.0008809090909088</v>
          </cell>
          <cell r="AP133">
            <v>3.9786363636363631</v>
          </cell>
          <cell r="AQ133">
            <v>4.5724090909090904</v>
          </cell>
          <cell r="AR133">
            <v>5.5656590909090902</v>
          </cell>
          <cell r="AS133">
            <v>6.0554772727272725</v>
          </cell>
          <cell r="AT133">
            <v>6.3639772727272739</v>
          </cell>
          <cell r="BU133" t="str">
            <v>n/d</v>
          </cell>
          <cell r="BV133">
            <v>3.5822727272727275</v>
          </cell>
          <cell r="BW133">
            <v>3.5465909090909089</v>
          </cell>
          <cell r="BX133">
            <v>3.692727272727272</v>
          </cell>
          <cell r="BY133">
            <v>4.0622727272727266</v>
          </cell>
          <cell r="BZ133">
            <v>4.8463636363636367</v>
          </cell>
          <cell r="CA133">
            <v>5.4045454545454552</v>
          </cell>
          <cell r="CB133">
            <v>5.799090909090908</v>
          </cell>
          <cell r="CC133">
            <v>115.2586</v>
          </cell>
        </row>
        <row r="134">
          <cell r="A134">
            <v>37104</v>
          </cell>
          <cell r="B134">
            <v>177.4</v>
          </cell>
          <cell r="C134">
            <v>140.69999999999999</v>
          </cell>
          <cell r="D134">
            <v>186.7</v>
          </cell>
          <cell r="E134">
            <v>2.7214823393167498E-2</v>
          </cell>
          <cell r="F134">
            <v>2.0304568527918621E-2</v>
          </cell>
          <cell r="G134">
            <v>2.6388125343595359E-2</v>
          </cell>
          <cell r="AG134">
            <v>3.6613000000000002</v>
          </cell>
          <cell r="AH134">
            <v>3.6359659090909089</v>
          </cell>
          <cell r="AI134">
            <v>3.5974999999999997</v>
          </cell>
          <cell r="AJ134">
            <v>3.5660227272727281</v>
          </cell>
          <cell r="AK134">
            <v>3.5549149999999998</v>
          </cell>
          <cell r="AL134">
            <v>3.5746595454545456</v>
          </cell>
          <cell r="AM134">
            <v>3.5710518181818198</v>
          </cell>
          <cell r="AN134">
            <v>3.614431818181818</v>
          </cell>
          <cell r="AO134">
            <v>3.5514408695652167</v>
          </cell>
          <cell r="AP134">
            <v>3.7169565217391294</v>
          </cell>
          <cell r="AQ134">
            <v>4.2610000000000001</v>
          </cell>
          <cell r="AR134">
            <v>5.2773695652173913</v>
          </cell>
          <cell r="AS134">
            <v>5.7897173913043476</v>
          </cell>
          <cell r="AT134">
            <v>6.1359130434782614</v>
          </cell>
          <cell r="BU134">
            <v>3.5220952380952375</v>
          </cell>
          <cell r="BV134">
            <v>3.4373478260869565</v>
          </cell>
          <cell r="BW134">
            <v>3.3844347826086949</v>
          </cell>
          <cell r="BX134">
            <v>3.4117391304347824</v>
          </cell>
          <cell r="BY134">
            <v>3.7691304347826078</v>
          </cell>
          <cell r="BZ134">
            <v>4.6273913043478263</v>
          </cell>
          <cell r="CA134">
            <v>5.2100000000000009</v>
          </cell>
          <cell r="CB134">
            <v>5.6352173913043488</v>
          </cell>
          <cell r="CC134">
            <v>113.2925</v>
          </cell>
        </row>
        <row r="135">
          <cell r="A135">
            <v>37135</v>
          </cell>
          <cell r="B135">
            <v>178.1</v>
          </cell>
          <cell r="C135">
            <v>141.30000000000001</v>
          </cell>
          <cell r="D135">
            <v>187.1</v>
          </cell>
          <cell r="E135">
            <v>2.5921658986175045E-2</v>
          </cell>
          <cell r="F135">
            <v>1.6546762589928043E-2</v>
          </cell>
          <cell r="G135">
            <v>2.6330224904004274E-2</v>
          </cell>
          <cell r="AG135">
            <v>3.2667000000000002</v>
          </cell>
          <cell r="AH135">
            <v>3.1549065000000001</v>
          </cell>
          <cell r="AI135">
            <v>3.0840314999999996</v>
          </cell>
          <cell r="AJ135">
            <v>3.0345629999999999</v>
          </cell>
          <cell r="AK135">
            <v>3.0304689999999996</v>
          </cell>
          <cell r="AL135">
            <v>3.0133439999999996</v>
          </cell>
          <cell r="AM135">
            <v>3.001125</v>
          </cell>
          <cell r="AN135">
            <v>3.0185314999999995</v>
          </cell>
          <cell r="AO135">
            <v>3.1139379999999997</v>
          </cell>
          <cell r="AP135">
            <v>3.1025</v>
          </cell>
          <cell r="AQ135">
            <v>3.7326000000000001</v>
          </cell>
          <cell r="AR135">
            <v>4.8386000000000005</v>
          </cell>
          <cell r="AS135">
            <v>5.5028999999999995</v>
          </cell>
          <cell r="AT135">
            <v>5.9755999999999991</v>
          </cell>
          <cell r="BU135">
            <v>2.8110526315789475</v>
          </cell>
          <cell r="BV135">
            <v>2.7959000000000001</v>
          </cell>
          <cell r="BW135">
            <v>2.7835999999999994</v>
          </cell>
          <cell r="BX135">
            <v>2.8935</v>
          </cell>
          <cell r="BY135">
            <v>3.2560000000000002</v>
          </cell>
          <cell r="BZ135">
            <v>4.1989999999999998</v>
          </cell>
          <cell r="CA135">
            <v>5.0210000000000008</v>
          </cell>
          <cell r="CB135">
            <v>5.5824999999999996</v>
          </cell>
          <cell r="CC135">
            <v>113.98569999999999</v>
          </cell>
        </row>
        <row r="136">
          <cell r="A136">
            <v>37165</v>
          </cell>
          <cell r="B136">
            <v>177.6</v>
          </cell>
          <cell r="C136">
            <v>139</v>
          </cell>
          <cell r="D136">
            <v>187.4</v>
          </cell>
          <cell r="E136">
            <v>2.1276595744680771E-2</v>
          </cell>
          <cell r="F136">
            <v>-3.5842293906810374E-3</v>
          </cell>
          <cell r="G136">
            <v>2.6286966046002336E-2</v>
          </cell>
          <cell r="AG136">
            <v>2.5160999999999998</v>
          </cell>
          <cell r="AH136">
            <v>2.479755652173913</v>
          </cell>
          <cell r="AI136">
            <v>2.4197282608695656</v>
          </cell>
          <cell r="AJ136">
            <v>2.4000543478260874</v>
          </cell>
          <cell r="AK136">
            <v>2.379076086956522</v>
          </cell>
          <cell r="AL136">
            <v>2.3586413043478256</v>
          </cell>
          <cell r="AM136">
            <v>2.3425543478260873</v>
          </cell>
          <cell r="AN136">
            <v>2.3883695652173915</v>
          </cell>
          <cell r="AO136">
            <v>2.5022556521739134</v>
          </cell>
          <cell r="AP136">
            <v>2.5073913043478262</v>
          </cell>
          <cell r="AQ136">
            <v>3.1853043478260874</v>
          </cell>
          <cell r="AR136">
            <v>4.4910869565217393</v>
          </cell>
          <cell r="AS136">
            <v>5.2254782608695658</v>
          </cell>
          <cell r="AT136">
            <v>5.7529565217391294</v>
          </cell>
          <cell r="BU136">
            <v>2.2649565217391303</v>
          </cell>
          <cell r="BV136">
            <v>2.1948260869565215</v>
          </cell>
          <cell r="BW136">
            <v>2.1687391304347825</v>
          </cell>
          <cell r="BX136">
            <v>2.2421739130434788</v>
          </cell>
          <cell r="BY136">
            <v>2.7582608695652171</v>
          </cell>
          <cell r="BZ136">
            <v>3.9526086956521738</v>
          </cell>
          <cell r="CA136">
            <v>4.8560869565217386</v>
          </cell>
          <cell r="CB136">
            <v>5.4169565217391309</v>
          </cell>
          <cell r="CC136">
            <v>114.3289</v>
          </cell>
        </row>
        <row r="137">
          <cell r="A137">
            <v>37196</v>
          </cell>
          <cell r="B137">
            <v>177.5</v>
          </cell>
          <cell r="C137">
            <v>138.5</v>
          </cell>
          <cell r="D137">
            <v>188.1</v>
          </cell>
          <cell r="E137">
            <v>1.8943742824339971E-2</v>
          </cell>
          <cell r="F137">
            <v>-1.2125534950071293E-2</v>
          </cell>
          <cell r="G137">
            <v>2.7307482250136461E-2</v>
          </cell>
          <cell r="AG137">
            <v>2.0832999999999999</v>
          </cell>
          <cell r="AH137">
            <v>2.1252845454545453</v>
          </cell>
          <cell r="AI137">
            <v>2.1197445454545458</v>
          </cell>
          <cell r="AJ137">
            <v>2.1029836363636361</v>
          </cell>
          <cell r="AK137">
            <v>2.1007677272727272</v>
          </cell>
          <cell r="AL137">
            <v>2.1020459090909096</v>
          </cell>
          <cell r="AM137">
            <v>2.1065059090909091</v>
          </cell>
          <cell r="AN137">
            <v>2.211676363636363</v>
          </cell>
          <cell r="AO137">
            <v>2.3763640909090906</v>
          </cell>
          <cell r="AP137">
            <v>2.3738636363636361</v>
          </cell>
          <cell r="AQ137">
            <v>3.2032272727272728</v>
          </cell>
          <cell r="AR137">
            <v>4.5859545454545456</v>
          </cell>
          <cell r="AS137">
            <v>5.2744090909090913</v>
          </cell>
          <cell r="AT137">
            <v>5.7249090909090903</v>
          </cell>
          <cell r="BU137">
            <v>1.9851363636363635</v>
          </cell>
          <cell r="BV137">
            <v>1.8977727272727274</v>
          </cell>
          <cell r="BW137">
            <v>1.9210454545454545</v>
          </cell>
          <cell r="BX137">
            <v>2.1222727272727271</v>
          </cell>
          <cell r="BY137">
            <v>2.7759090909090909</v>
          </cell>
          <cell r="BZ137">
            <v>4.0477272727272728</v>
          </cell>
          <cell r="CA137">
            <v>4.9295454545454538</v>
          </cell>
          <cell r="CB137">
            <v>5.4004545454545463</v>
          </cell>
          <cell r="CC137">
            <v>114.87130000000001</v>
          </cell>
        </row>
        <row r="138">
          <cell r="A138">
            <v>37226</v>
          </cell>
          <cell r="B138">
            <v>177.4</v>
          </cell>
          <cell r="C138">
            <v>138</v>
          </cell>
          <cell r="D138">
            <v>188.4</v>
          </cell>
          <cell r="E138">
            <v>1.6036655211913109E-2</v>
          </cell>
          <cell r="F138">
            <v>-1.7793594306049876E-2</v>
          </cell>
          <cell r="G138">
            <v>2.7823240589198051E-2</v>
          </cell>
          <cell r="AG138">
            <v>1.8306</v>
          </cell>
          <cell r="AH138">
            <v>1.9536189473684211</v>
          </cell>
          <cell r="AI138">
            <v>1.935362105263158</v>
          </cell>
          <cell r="AJ138">
            <v>1.9243094736842106</v>
          </cell>
          <cell r="AK138">
            <v>1.9446710526315791</v>
          </cell>
          <cell r="AL138">
            <v>1.9644736842105268</v>
          </cell>
          <cell r="AM138">
            <v>1.9882900000000003</v>
          </cell>
          <cell r="AN138">
            <v>2.1685863157894736</v>
          </cell>
          <cell r="AO138">
            <v>2.1865776190476192</v>
          </cell>
          <cell r="AP138">
            <v>2.40904761904762</v>
          </cell>
          <cell r="AQ138">
            <v>3.5579999999999994</v>
          </cell>
          <cell r="AR138">
            <v>5.1078571428571413</v>
          </cell>
          <cell r="AS138">
            <v>5.8123333333333322</v>
          </cell>
          <cell r="AT138">
            <v>6.2028333333333334</v>
          </cell>
          <cell r="BU138">
            <v>1.704952380952381</v>
          </cell>
          <cell r="BV138">
            <v>1.7192857142857141</v>
          </cell>
          <cell r="BW138">
            <v>1.8079047619047619</v>
          </cell>
          <cell r="BX138">
            <v>2.194285714285714</v>
          </cell>
          <cell r="BY138">
            <v>3.0823809523809524</v>
          </cell>
          <cell r="BZ138">
            <v>4.484285714285714</v>
          </cell>
          <cell r="CA138">
            <v>5.3938095238095247</v>
          </cell>
          <cell r="CB138">
            <v>5.8238095238095244</v>
          </cell>
          <cell r="CC138">
            <v>114.72499999999999</v>
          </cell>
        </row>
        <row r="139">
          <cell r="A139">
            <v>37257</v>
          </cell>
          <cell r="B139">
            <v>177.7</v>
          </cell>
          <cell r="C139">
            <v>137.69999999999999</v>
          </cell>
          <cell r="D139">
            <v>188.7</v>
          </cell>
          <cell r="E139">
            <v>1.1958997722095743E-2</v>
          </cell>
          <cell r="F139">
            <v>-2.8228652081863093E-2</v>
          </cell>
          <cell r="G139">
            <v>2.6101141924959048E-2</v>
          </cell>
          <cell r="AG139">
            <v>1.75</v>
          </cell>
          <cell r="AH139">
            <v>1.803977272727272</v>
          </cell>
          <cell r="AI139">
            <v>1.8110795454545452</v>
          </cell>
          <cell r="AJ139">
            <v>1.8205972727272723</v>
          </cell>
          <cell r="AK139">
            <v>1.8559659090909093</v>
          </cell>
          <cell r="AL139">
            <v>1.8926136363636361</v>
          </cell>
          <cell r="AM139">
            <v>1.9341763636363642</v>
          </cell>
          <cell r="AN139">
            <v>2.1149718181818185</v>
          </cell>
          <cell r="AO139">
            <v>2.2529078260869566</v>
          </cell>
          <cell r="AP139">
            <v>2.3200000000000007</v>
          </cell>
          <cell r="AQ139">
            <v>3.4055217391304349</v>
          </cell>
          <cell r="AR139">
            <v>4.9647391304347819</v>
          </cell>
          <cell r="AS139">
            <v>5.6963043478260866</v>
          </cell>
          <cell r="AT139">
            <v>6.0897391304347819</v>
          </cell>
          <cell r="BU139">
            <v>1.6589999999999998</v>
          </cell>
          <cell r="BV139">
            <v>1.6752173913043475</v>
          </cell>
          <cell r="BW139">
            <v>1.7619999999999996</v>
          </cell>
          <cell r="BX139">
            <v>2.1052173913043477</v>
          </cell>
          <cell r="BY139">
            <v>3.0852173913043477</v>
          </cell>
          <cell r="BZ139">
            <v>4.3969565217391295</v>
          </cell>
          <cell r="CA139">
            <v>5.3321739130434773</v>
          </cell>
          <cell r="CB139">
            <v>5.7595652173913043</v>
          </cell>
          <cell r="CC139">
            <v>115.95269999999999</v>
          </cell>
        </row>
        <row r="140">
          <cell r="A140">
            <v>37288</v>
          </cell>
          <cell r="B140">
            <v>178</v>
          </cell>
          <cell r="C140">
            <v>138</v>
          </cell>
          <cell r="D140">
            <v>189.1</v>
          </cell>
          <cell r="E140">
            <v>1.1363636363636465E-2</v>
          </cell>
          <cell r="F140">
            <v>-2.748414376321362E-2</v>
          </cell>
          <cell r="G140">
            <v>2.5488069414316694E-2</v>
          </cell>
          <cell r="AG140">
            <v>1.75</v>
          </cell>
          <cell r="AH140">
            <v>1.8493125000000004</v>
          </cell>
          <cell r="AI140">
            <v>1.8775624999999998</v>
          </cell>
          <cell r="AJ140">
            <v>1.9031875</v>
          </cell>
          <cell r="AK140">
            <v>1.9437190000000002</v>
          </cell>
          <cell r="AL140">
            <v>1.9890625</v>
          </cell>
          <cell r="AM140">
            <v>2.0355940000000001</v>
          </cell>
          <cell r="AN140">
            <v>2.216469</v>
          </cell>
          <cell r="AO140">
            <v>2.4456564999999997</v>
          </cell>
          <cell r="AP140">
            <v>2.4212500000000006</v>
          </cell>
          <cell r="AQ140">
            <v>3.3757999999999995</v>
          </cell>
          <cell r="AR140">
            <v>4.85785</v>
          </cell>
          <cell r="AS140">
            <v>5.6128999999999989</v>
          </cell>
          <cell r="AT140">
            <v>6.0303999999999993</v>
          </cell>
          <cell r="BU140">
            <v>1.7178</v>
          </cell>
          <cell r="BV140">
            <v>1.7473000000000003</v>
          </cell>
          <cell r="BW140">
            <v>1.8512499999999996</v>
          </cell>
          <cell r="BX140">
            <v>2.1725000000000003</v>
          </cell>
          <cell r="BY140">
            <v>2.9870000000000001</v>
          </cell>
          <cell r="BZ140">
            <v>4.3570000000000002</v>
          </cell>
          <cell r="CA140">
            <v>5.1994999999999996</v>
          </cell>
          <cell r="CB140">
            <v>5.6839999999999993</v>
          </cell>
          <cell r="CC140">
            <v>116.6028</v>
          </cell>
        </row>
        <row r="141">
          <cell r="A141">
            <v>37316</v>
          </cell>
          <cell r="B141">
            <v>178.5</v>
          </cell>
          <cell r="C141">
            <v>138.80000000000001</v>
          </cell>
          <cell r="D141">
            <v>189.2</v>
          </cell>
          <cell r="E141">
            <v>1.3628620102214661E-2</v>
          </cell>
          <cell r="F141">
            <v>-1.6997167138810054E-2</v>
          </cell>
          <cell r="G141">
            <v>2.4363833243096877E-2</v>
          </cell>
          <cell r="AG141">
            <v>1.75</v>
          </cell>
          <cell r="AH141">
            <v>1.8931249999999999</v>
          </cell>
          <cell r="AI141">
            <v>1.9334689999999999</v>
          </cell>
          <cell r="AJ141">
            <v>1.9878749999999996</v>
          </cell>
          <cell r="AK141">
            <v>2.0705</v>
          </cell>
          <cell r="AL141">
            <v>2.1521250000000003</v>
          </cell>
          <cell r="AM141">
            <v>2.2353130000000001</v>
          </cell>
          <cell r="AN141">
            <v>2.5317815000000001</v>
          </cell>
          <cell r="AO141">
            <v>2.7121728571428569</v>
          </cell>
          <cell r="AP141">
            <v>2.8725666666666672</v>
          </cell>
          <cell r="AQ141">
            <v>3.9619523809523804</v>
          </cell>
          <cell r="AR141">
            <v>5.2682619047619044</v>
          </cell>
          <cell r="AS141">
            <v>5.9488333333333321</v>
          </cell>
          <cell r="AT141">
            <v>6.3080476190476187</v>
          </cell>
          <cell r="BU141">
            <v>1.7639523809523805</v>
          </cell>
          <cell r="BV141">
            <v>1.8129523809523811</v>
          </cell>
          <cell r="BW141">
            <v>2.0431428571428567</v>
          </cell>
          <cell r="BX141">
            <v>2.5847619047619044</v>
          </cell>
          <cell r="BY141">
            <v>3.5090476190476196</v>
          </cell>
          <cell r="BZ141">
            <v>4.7628571428571425</v>
          </cell>
          <cell r="CA141">
            <v>5.5861904761904766</v>
          </cell>
          <cell r="CB141">
            <v>5.9814285714285722</v>
          </cell>
          <cell r="CC141">
            <v>115.9447</v>
          </cell>
        </row>
        <row r="142">
          <cell r="A142">
            <v>37347</v>
          </cell>
          <cell r="B142">
            <v>179.3</v>
          </cell>
          <cell r="C142">
            <v>138.69999999999999</v>
          </cell>
          <cell r="D142">
            <v>189.7</v>
          </cell>
          <cell r="E142">
            <v>1.6439909297052191E-2</v>
          </cell>
          <cell r="F142">
            <v>-2.323943661971839E-2</v>
          </cell>
          <cell r="G142">
            <v>2.485143165856285E-2</v>
          </cell>
          <cell r="AG142">
            <v>1.75</v>
          </cell>
          <cell r="AH142">
            <v>1.8570238095238096</v>
          </cell>
          <cell r="AI142">
            <v>1.8965180952380947</v>
          </cell>
          <cell r="AJ142">
            <v>1.9669642857142859</v>
          </cell>
          <cell r="AK142">
            <v>2.0454761904761902</v>
          </cell>
          <cell r="AL142">
            <v>2.1223214285714285</v>
          </cell>
          <cell r="AM142">
            <v>2.2069642857142853</v>
          </cell>
          <cell r="AN142">
            <v>2.5013690476190473</v>
          </cell>
          <cell r="AO142">
            <v>2.6665059090909091</v>
          </cell>
          <cell r="AP142">
            <v>2.7812500000000004</v>
          </cell>
          <cell r="AQ142">
            <v>3.8275681818181821</v>
          </cell>
          <cell r="AR142">
            <v>5.1135681818181826</v>
          </cell>
          <cell r="AS142">
            <v>5.8183409090909093</v>
          </cell>
          <cell r="AT142">
            <v>6.1913863636363633</v>
          </cell>
          <cell r="BU142">
            <v>1.7074545454545456</v>
          </cell>
          <cell r="BV142">
            <v>1.7387727272727269</v>
          </cell>
          <cell r="BW142">
            <v>1.9617727272727266</v>
          </cell>
          <cell r="BX142">
            <v>2.3704545454545456</v>
          </cell>
          <cell r="BY142">
            <v>3.3763636363636369</v>
          </cell>
          <cell r="BZ142">
            <v>4.6572727272727272</v>
          </cell>
          <cell r="CA142">
            <v>5.537272727272728</v>
          </cell>
          <cell r="CB142">
            <v>5.8931818181818185</v>
          </cell>
          <cell r="CC142">
            <v>115.693</v>
          </cell>
        </row>
        <row r="143">
          <cell r="A143">
            <v>37377</v>
          </cell>
          <cell r="B143">
            <v>179.5</v>
          </cell>
          <cell r="C143">
            <v>138.4</v>
          </cell>
          <cell r="D143">
            <v>190</v>
          </cell>
          <cell r="E143">
            <v>1.2408347433727984E-2</v>
          </cell>
          <cell r="F143">
            <v>-2.7406886858749147E-2</v>
          </cell>
          <cell r="G143">
            <v>2.5364274150026844E-2</v>
          </cell>
          <cell r="AG143">
            <v>1.75</v>
          </cell>
          <cell r="AH143">
            <v>1.8403409090909089</v>
          </cell>
          <cell r="AI143">
            <v>1.8702272727272726</v>
          </cell>
          <cell r="AJ143">
            <v>1.9045454545454545</v>
          </cell>
          <cell r="AK143">
            <v>1.9653409090909089</v>
          </cell>
          <cell r="AL143">
            <v>2.031931818181818</v>
          </cell>
          <cell r="AM143">
            <v>2.1005118181818179</v>
          </cell>
          <cell r="AN143">
            <v>2.3651704545454546</v>
          </cell>
          <cell r="AO143">
            <v>2.5335869565217393</v>
          </cell>
          <cell r="AP143">
            <v>2.6391304347826088</v>
          </cell>
          <cell r="AQ143">
            <v>3.6415652173913045</v>
          </cell>
          <cell r="AR143">
            <v>4.9162173913043485</v>
          </cell>
          <cell r="AS143">
            <v>5.6601304347826087</v>
          </cell>
          <cell r="AT143">
            <v>6.1122391304347827</v>
          </cell>
          <cell r="BU143">
            <v>1.7203478260869565</v>
          </cell>
          <cell r="BV143">
            <v>1.7502173913043479</v>
          </cell>
          <cell r="BW143">
            <v>1.895130434782609</v>
          </cell>
          <cell r="BX143">
            <v>2.1891304347826086</v>
          </cell>
          <cell r="BY143">
            <v>3.2217391304347824</v>
          </cell>
          <cell r="BZ143">
            <v>4.513478260869566</v>
          </cell>
          <cell r="CA143">
            <v>5.4465217391304348</v>
          </cell>
          <cell r="CB143">
            <v>5.8508695652173914</v>
          </cell>
          <cell r="CC143">
            <v>114.2174</v>
          </cell>
        </row>
        <row r="144">
          <cell r="A144">
            <v>37408</v>
          </cell>
          <cell r="B144">
            <v>179.6</v>
          </cell>
          <cell r="C144">
            <v>138.80000000000001</v>
          </cell>
          <cell r="D144">
            <v>190.2</v>
          </cell>
          <cell r="E144">
            <v>1.0692177827799743E-2</v>
          </cell>
          <cell r="F144">
            <v>-2.1156558533145242E-2</v>
          </cell>
          <cell r="G144">
            <v>2.2580645161290214E-2</v>
          </cell>
          <cell r="AG144">
            <v>1.75</v>
          </cell>
          <cell r="AH144">
            <v>1.8396877777777776</v>
          </cell>
          <cell r="AI144">
            <v>1.8617016666666666</v>
          </cell>
          <cell r="AJ144">
            <v>1.8776055555555555</v>
          </cell>
          <cell r="AK144">
            <v>1.9110416666666667</v>
          </cell>
          <cell r="AL144">
            <v>1.9552783333333332</v>
          </cell>
          <cell r="AM144">
            <v>2.0017711111111107</v>
          </cell>
          <cell r="AN144">
            <v>2.1841327777777781</v>
          </cell>
          <cell r="AO144">
            <v>2.1772820000000004</v>
          </cell>
          <cell r="AP144">
            <v>2.4297499999999994</v>
          </cell>
          <cell r="AQ144">
            <v>3.3727749999999999</v>
          </cell>
          <cell r="AR144">
            <v>4.6387750000000008</v>
          </cell>
          <cell r="AS144">
            <v>5.4160749999999993</v>
          </cell>
          <cell r="AT144">
            <v>5.9393499999999992</v>
          </cell>
          <cell r="BU144">
            <v>1.6986500000000002</v>
          </cell>
          <cell r="BV144">
            <v>1.7222500000000001</v>
          </cell>
          <cell r="BW144">
            <v>1.8188499999999999</v>
          </cell>
          <cell r="BX144">
            <v>2.0225</v>
          </cell>
          <cell r="BY144">
            <v>3.0129999999999999</v>
          </cell>
          <cell r="BZ144">
            <v>4.2115000000000009</v>
          </cell>
          <cell r="CA144">
            <v>5.1899999999999995</v>
          </cell>
          <cell r="CB144">
            <v>5.6930000000000005</v>
          </cell>
          <cell r="CC144">
            <v>112.7649</v>
          </cell>
        </row>
        <row r="145">
          <cell r="A145">
            <v>37438</v>
          </cell>
          <cell r="B145">
            <v>180</v>
          </cell>
          <cell r="C145">
            <v>138.6</v>
          </cell>
          <cell r="D145">
            <v>190.5</v>
          </cell>
          <cell r="E145">
            <v>1.465614430665152E-2</v>
          </cell>
          <cell r="F145">
            <v>-1.0706638115631661E-2</v>
          </cell>
          <cell r="G145">
            <v>2.1995708154506355E-2</v>
          </cell>
          <cell r="AG145">
            <v>1.75</v>
          </cell>
          <cell r="AH145">
            <v>1.8331795652173917</v>
          </cell>
          <cell r="AI145">
            <v>1.8411686956521744</v>
          </cell>
          <cell r="AJ145">
            <v>1.8484513043478259</v>
          </cell>
          <cell r="AK145">
            <v>1.8632613043478261</v>
          </cell>
          <cell r="AL145">
            <v>1.8785330434782612</v>
          </cell>
          <cell r="AM145">
            <v>1.9052447826086953</v>
          </cell>
          <cell r="AN145">
            <v>1.9947013043478261</v>
          </cell>
          <cell r="AO145">
            <v>2.1433426086956522</v>
          </cell>
          <cell r="AP145">
            <v>2.1324999999999998</v>
          </cell>
          <cell r="AQ145">
            <v>2.9295217391304349</v>
          </cell>
          <cell r="AR145">
            <v>4.2996739130434785</v>
          </cell>
          <cell r="AS145">
            <v>5.1669999999999989</v>
          </cell>
          <cell r="AT145">
            <v>5.7793478260869566</v>
          </cell>
          <cell r="BU145">
            <v>1.7017826086956525</v>
          </cell>
          <cell r="BV145">
            <v>1.7071304347826086</v>
          </cell>
          <cell r="BW145">
            <v>1.7229130434782609</v>
          </cell>
          <cell r="BX145">
            <v>1.7368565217391303</v>
          </cell>
          <cell r="BY145">
            <v>2.6015434782608695</v>
          </cell>
          <cell r="BZ145">
            <v>3.8252434782608695</v>
          </cell>
          <cell r="CA145">
            <v>4.9306086956521735</v>
          </cell>
          <cell r="CB145">
            <v>5.5650869565217391</v>
          </cell>
          <cell r="CC145">
            <v>111.0951</v>
          </cell>
        </row>
        <row r="146">
          <cell r="A146">
            <v>37469</v>
          </cell>
          <cell r="B146">
            <v>180.5</v>
          </cell>
          <cell r="C146">
            <v>138.69999999999999</v>
          </cell>
          <cell r="D146">
            <v>191.1</v>
          </cell>
          <cell r="E146">
            <v>1.7474633596392231E-2</v>
          </cell>
          <cell r="F146">
            <v>-1.4214641080312673E-2</v>
          </cell>
          <cell r="G146">
            <v>2.3567220139260936E-2</v>
          </cell>
          <cell r="AG146">
            <v>1.75</v>
          </cell>
          <cell r="AH146">
            <v>1.7978571428571426</v>
          </cell>
          <cell r="AI146">
            <v>1.7853276190476188</v>
          </cell>
          <cell r="AJ146">
            <v>1.7748514285714283</v>
          </cell>
          <cell r="AK146">
            <v>1.7685719047619046</v>
          </cell>
          <cell r="AL146">
            <v>1.7668899999999998</v>
          </cell>
          <cell r="AM146">
            <v>1.7638547619047624</v>
          </cell>
          <cell r="AN146">
            <v>1.7939290476190477</v>
          </cell>
          <cell r="AO146">
            <v>1.7955972727272729</v>
          </cell>
          <cell r="AP146">
            <v>1.8829545454545455</v>
          </cell>
          <cell r="AQ146">
            <v>2.5014090909090911</v>
          </cell>
          <cell r="AR146">
            <v>3.8546590909090908</v>
          </cell>
          <cell r="AS146">
            <v>4.7986136363636351</v>
          </cell>
          <cell r="AT146">
            <v>5.4505909090909093</v>
          </cell>
          <cell r="BU146">
            <v>1.6720454545454551</v>
          </cell>
          <cell r="BV146">
            <v>1.6355909090909087</v>
          </cell>
          <cell r="BW146">
            <v>1.6283181818181822</v>
          </cell>
          <cell r="BX146">
            <v>1.600868181818182</v>
          </cell>
          <cell r="BY146">
            <v>2.1347227272727269</v>
          </cell>
          <cell r="BZ146">
            <v>3.3458045454545458</v>
          </cell>
          <cell r="CA146">
            <v>4.5491454545454557</v>
          </cell>
          <cell r="CB146">
            <v>5.2693000000000003</v>
          </cell>
          <cell r="CC146">
            <v>112.4889</v>
          </cell>
        </row>
        <row r="147">
          <cell r="A147">
            <v>37500</v>
          </cell>
          <cell r="B147">
            <v>180.8</v>
          </cell>
          <cell r="C147">
            <v>139.19999999999999</v>
          </cell>
          <cell r="D147">
            <v>191.3</v>
          </cell>
          <cell r="E147">
            <v>1.516002245929271E-2</v>
          </cell>
          <cell r="F147">
            <v>-1.4861995753715607E-2</v>
          </cell>
          <cell r="G147">
            <v>2.2447888829502993E-2</v>
          </cell>
          <cell r="AG147">
            <v>1.75</v>
          </cell>
          <cell r="AH147">
            <v>1.8163995238095239</v>
          </cell>
          <cell r="AI147">
            <v>1.8091233333333328</v>
          </cell>
          <cell r="AJ147">
            <v>1.8046142857142857</v>
          </cell>
          <cell r="AK147">
            <v>1.7958047619047619</v>
          </cell>
          <cell r="AL147">
            <v>1.7868166666666663</v>
          </cell>
          <cell r="AM147">
            <v>1.7799423809523811</v>
          </cell>
          <cell r="AN147">
            <v>1.7991085714285713</v>
          </cell>
          <cell r="AO147">
            <v>1.8729180952380953</v>
          </cell>
          <cell r="AP147">
            <v>1.8479761904761904</v>
          </cell>
          <cell r="AQ147">
            <v>2.3738809523809521</v>
          </cell>
          <cell r="AR147">
            <v>3.5030476190476194</v>
          </cell>
          <cell r="AS147">
            <v>4.4419523809523813</v>
          </cell>
          <cell r="AT147">
            <v>5.1190238095238083</v>
          </cell>
          <cell r="BU147">
            <v>1.6657619047619048</v>
          </cell>
          <cell r="BV147">
            <v>1.6517142857142855</v>
          </cell>
          <cell r="BW147">
            <v>1.6320476190476192</v>
          </cell>
          <cell r="BX147">
            <v>1.5662428571428568</v>
          </cell>
          <cell r="BY147">
            <v>2.0577047619047617</v>
          </cell>
          <cell r="BZ147">
            <v>2.9912476190476194</v>
          </cell>
          <cell r="CA147">
            <v>4.2133619047619062</v>
          </cell>
          <cell r="CB147">
            <v>4.9698857142857138</v>
          </cell>
          <cell r="CC147">
            <v>113.36199999999999</v>
          </cell>
        </row>
        <row r="148">
          <cell r="A148">
            <v>37530</v>
          </cell>
          <cell r="B148">
            <v>181.2</v>
          </cell>
          <cell r="C148">
            <v>140</v>
          </cell>
          <cell r="D148">
            <v>191.5</v>
          </cell>
          <cell r="E148">
            <v>2.0270270270270174E-2</v>
          </cell>
          <cell r="F148">
            <v>7.194244604316502E-3</v>
          </cell>
          <cell r="G148">
            <v>2.1878335112059721E-2</v>
          </cell>
          <cell r="AG148">
            <v>1.75</v>
          </cell>
          <cell r="AH148">
            <v>1.8037500000000002</v>
          </cell>
          <cell r="AI148">
            <v>1.7920926086956526</v>
          </cell>
          <cell r="AJ148">
            <v>1.7845386956521738</v>
          </cell>
          <cell r="AK148">
            <v>1.7688043478260871</v>
          </cell>
          <cell r="AL148">
            <v>1.7515765217391304</v>
          </cell>
          <cell r="AM148">
            <v>1.7367669565217394</v>
          </cell>
          <cell r="AN148">
            <v>1.7463326086956521</v>
          </cell>
          <cell r="AO148">
            <v>1.8115769565217388</v>
          </cell>
          <cell r="AP148">
            <v>1.7936956521739129</v>
          </cell>
          <cell r="AQ148">
            <v>2.3109130434782612</v>
          </cell>
          <cell r="AR148">
            <v>3.5218260869565214</v>
          </cell>
          <cell r="AS148">
            <v>4.5350652173913053</v>
          </cell>
          <cell r="AT148">
            <v>5.2640000000000002</v>
          </cell>
          <cell r="BU148">
            <v>1.6059565217391307</v>
          </cell>
          <cell r="BV148">
            <v>1.5999999999999999</v>
          </cell>
          <cell r="BW148">
            <v>1.5800434782608692</v>
          </cell>
          <cell r="BX148">
            <v>1.5164086956521741</v>
          </cell>
          <cell r="BY148">
            <v>1.9218826086956522</v>
          </cell>
          <cell r="BZ148">
            <v>2.9977608695652167</v>
          </cell>
          <cell r="CA148">
            <v>4.2714434782608706</v>
          </cell>
          <cell r="CB148">
            <v>5.1146608695652187</v>
          </cell>
          <cell r="CC148">
            <v>114.111</v>
          </cell>
        </row>
        <row r="149">
          <cell r="A149">
            <v>37561</v>
          </cell>
          <cell r="B149">
            <v>181.5</v>
          </cell>
          <cell r="C149">
            <v>140</v>
          </cell>
          <cell r="D149">
            <v>191.9</v>
          </cell>
          <cell r="E149">
            <v>2.2535211267605604E-2</v>
          </cell>
          <cell r="F149">
            <v>1.0830324909747224E-2</v>
          </cell>
          <cell r="G149">
            <v>2.0202020202020332E-2</v>
          </cell>
          <cell r="AG149">
            <v>1.3332999999999999</v>
          </cell>
          <cell r="AH149">
            <v>1.4386909523809521</v>
          </cell>
          <cell r="AI149">
            <v>1.4569942857142859</v>
          </cell>
          <cell r="AJ149">
            <v>1.455878095238095</v>
          </cell>
          <cell r="AK149">
            <v>1.4578580952380953</v>
          </cell>
          <cell r="AL149">
            <v>1.459167619047619</v>
          </cell>
          <cell r="AM149">
            <v>1.4616385714285716</v>
          </cell>
          <cell r="AN149">
            <v>1.5191080952380949</v>
          </cell>
          <cell r="AO149">
            <v>1.6294057142857143</v>
          </cell>
          <cell r="AP149">
            <v>1.62</v>
          </cell>
          <cell r="AQ149">
            <v>2.2693809523809527</v>
          </cell>
          <cell r="AR149">
            <v>3.5229523809523808</v>
          </cell>
          <cell r="AS149">
            <v>4.5272380952380962</v>
          </cell>
          <cell r="AT149">
            <v>5.276190476190477</v>
          </cell>
          <cell r="BU149">
            <v>1.2468571428571429</v>
          </cell>
          <cell r="BV149">
            <v>1.2466190476190477</v>
          </cell>
          <cell r="BW149">
            <v>1.2908095238095236</v>
          </cell>
          <cell r="BX149">
            <v>1.3994333333333333</v>
          </cell>
          <cell r="BY149">
            <v>1.9905904761904765</v>
          </cell>
          <cell r="BZ149">
            <v>3.0841285714285713</v>
          </cell>
          <cell r="CA149">
            <v>4.3681761904761895</v>
          </cell>
          <cell r="CB149">
            <v>5.1459619047619043</v>
          </cell>
          <cell r="CC149">
            <v>112.8412</v>
          </cell>
        </row>
        <row r="150">
          <cell r="A150">
            <v>37591</v>
          </cell>
          <cell r="B150">
            <v>181.8</v>
          </cell>
          <cell r="C150">
            <v>139.69999999999999</v>
          </cell>
          <cell r="D150">
            <v>192.1</v>
          </cell>
          <cell r="E150">
            <v>2.4802705749718212E-2</v>
          </cell>
          <cell r="F150">
            <v>1.2318840579710111E-2</v>
          </cell>
          <cell r="G150">
            <v>1.9639065817409707E-2</v>
          </cell>
          <cell r="AG150">
            <v>1.25</v>
          </cell>
          <cell r="AH150">
            <v>1.4202189999999999</v>
          </cell>
          <cell r="AI150">
            <v>1.4095625000000001</v>
          </cell>
          <cell r="AJ150">
            <v>1.4072499999999997</v>
          </cell>
          <cell r="AK150">
            <v>1.4139374999999996</v>
          </cell>
          <cell r="AL150">
            <v>1.4162189999999995</v>
          </cell>
          <cell r="AM150">
            <v>1.4222195</v>
          </cell>
          <cell r="AN150">
            <v>1.4757509999999998</v>
          </cell>
          <cell r="AO150">
            <v>1.4339500000000003</v>
          </cell>
          <cell r="AP150">
            <v>1.5546590909090909</v>
          </cell>
          <cell r="AQ150">
            <v>2.1565454545454545</v>
          </cell>
          <cell r="AR150">
            <v>3.4540909090909095</v>
          </cell>
          <cell r="AS150">
            <v>4.4692045454545459</v>
          </cell>
          <cell r="AT150">
            <v>5.2144545454545455</v>
          </cell>
          <cell r="BU150">
            <v>1.1785909090909092</v>
          </cell>
          <cell r="BV150">
            <v>1.2004545454545452</v>
          </cell>
          <cell r="BW150">
            <v>1.2569545454545454</v>
          </cell>
          <cell r="BX150">
            <v>1.2737818181818181</v>
          </cell>
          <cell r="BY150">
            <v>1.8745772727272725</v>
          </cell>
          <cell r="BZ150">
            <v>3.045700000000001</v>
          </cell>
          <cell r="CA150">
            <v>4.3488090909090911</v>
          </cell>
          <cell r="CB150">
            <v>5.1085363636363645</v>
          </cell>
          <cell r="CC150">
            <v>112.206</v>
          </cell>
        </row>
        <row r="151">
          <cell r="A151">
            <v>37622</v>
          </cell>
          <cell r="B151">
            <v>182.6</v>
          </cell>
          <cell r="C151">
            <v>141.1</v>
          </cell>
          <cell r="D151">
            <v>192.4</v>
          </cell>
          <cell r="E151">
            <v>2.7574563871693991E-2</v>
          </cell>
          <cell r="F151">
            <v>2.4691358024691468E-2</v>
          </cell>
          <cell r="G151">
            <v>1.9607843137255054E-2</v>
          </cell>
          <cell r="AG151">
            <v>1.25</v>
          </cell>
          <cell r="AH151">
            <v>1.3615340909090907</v>
          </cell>
          <cell r="AI151">
            <v>1.3628699999999998</v>
          </cell>
          <cell r="AJ151">
            <v>1.3660518181818182</v>
          </cell>
          <cell r="AK151">
            <v>1.3669895454545455</v>
          </cell>
          <cell r="AL151">
            <v>1.3695745454545456</v>
          </cell>
          <cell r="AM151">
            <v>1.3729268181818182</v>
          </cell>
          <cell r="AN151">
            <v>1.4021595454545455</v>
          </cell>
          <cell r="AO151">
            <v>1.4173917391304347</v>
          </cell>
          <cell r="AP151">
            <v>1.4679521739130437</v>
          </cell>
          <cell r="AQ151">
            <v>2.027847826086957</v>
          </cell>
          <cell r="AR151">
            <v>3.4160217391304348</v>
          </cell>
          <cell r="AS151">
            <v>4.453239130434782</v>
          </cell>
          <cell r="AT151">
            <v>5.2060652173913047</v>
          </cell>
          <cell r="BU151">
            <v>1.1543478260869562</v>
          </cell>
          <cell r="BV151">
            <v>1.1805652173913046</v>
          </cell>
          <cell r="BW151">
            <v>1.216478260869565</v>
          </cell>
          <cell r="BX151">
            <v>1.2426217391304346</v>
          </cell>
          <cell r="BY151">
            <v>1.7585478260869565</v>
          </cell>
          <cell r="BZ151">
            <v>3.0364173913043482</v>
          </cell>
          <cell r="CA151">
            <v>4.3493695652173923</v>
          </cell>
          <cell r="CB151">
            <v>5.1131043478260878</v>
          </cell>
          <cell r="CC151">
            <v>110.8888</v>
          </cell>
        </row>
        <row r="152">
          <cell r="A152">
            <v>37653</v>
          </cell>
          <cell r="B152">
            <v>183.6</v>
          </cell>
          <cell r="C152">
            <v>142.69999999999999</v>
          </cell>
          <cell r="D152">
            <v>192.5</v>
          </cell>
          <cell r="E152">
            <v>3.1460674157303359E-2</v>
          </cell>
          <cell r="F152">
            <v>3.4057971014492594E-2</v>
          </cell>
          <cell r="G152">
            <v>1.7979904812268632E-2</v>
          </cell>
          <cell r="AG152">
            <v>1.25</v>
          </cell>
          <cell r="AH152">
            <v>1.3389374999999997</v>
          </cell>
          <cell r="AI152">
            <v>1.3399375</v>
          </cell>
          <cell r="AJ152">
            <v>1.3433439999999999</v>
          </cell>
          <cell r="AK152">
            <v>1.3434374999999998</v>
          </cell>
          <cell r="AL152">
            <v>1.343375</v>
          </cell>
          <cell r="AM152">
            <v>1.343375</v>
          </cell>
          <cell r="AN152">
            <v>1.3544065000000003</v>
          </cell>
          <cell r="AO152">
            <v>1.4111875</v>
          </cell>
          <cell r="AP152">
            <v>1.3894399999999998</v>
          </cell>
          <cell r="AQ152">
            <v>1.8892250000000002</v>
          </cell>
          <cell r="AR152">
            <v>3.2761500000000003</v>
          </cell>
          <cell r="AS152">
            <v>4.3160500000000006</v>
          </cell>
          <cell r="AT152">
            <v>5.0710750000000013</v>
          </cell>
          <cell r="BU152">
            <v>1.1779499999999998</v>
          </cell>
          <cell r="BV152">
            <v>1.177</v>
          </cell>
          <cell r="BW152">
            <v>1.1897500000000001</v>
          </cell>
          <cell r="BX152">
            <v>1.1947149999999997</v>
          </cell>
          <cell r="BY152">
            <v>1.6201450000000002</v>
          </cell>
          <cell r="BZ152">
            <v>2.9197700000000002</v>
          </cell>
          <cell r="CA152">
            <v>4.1823949999999996</v>
          </cell>
          <cell r="CB152">
            <v>4.981325</v>
          </cell>
          <cell r="CC152">
            <v>110.9889</v>
          </cell>
        </row>
        <row r="153">
          <cell r="A153">
            <v>37681</v>
          </cell>
          <cell r="B153">
            <v>183.9</v>
          </cell>
          <cell r="C153">
            <v>144</v>
          </cell>
          <cell r="D153">
            <v>192.5</v>
          </cell>
          <cell r="E153">
            <v>3.0252100840336249E-2</v>
          </cell>
          <cell r="F153">
            <v>3.7463976945244948E-2</v>
          </cell>
          <cell r="G153">
            <v>1.744186046511631E-2</v>
          </cell>
          <cell r="AG153">
            <v>1.25</v>
          </cell>
          <cell r="AH153">
            <v>1.3033042857142856</v>
          </cell>
          <cell r="AI153">
            <v>1.2943904761904765</v>
          </cell>
          <cell r="AJ153">
            <v>1.2862357142857139</v>
          </cell>
          <cell r="AK153">
            <v>1.2790190476190477</v>
          </cell>
          <cell r="AL153">
            <v>1.2697776190476193</v>
          </cell>
          <cell r="AM153">
            <v>1.2642861904761906</v>
          </cell>
          <cell r="AN153">
            <v>1.27887</v>
          </cell>
          <cell r="AO153">
            <v>1.3311461904761903</v>
          </cell>
          <cell r="AP153">
            <v>1.3261142857142856</v>
          </cell>
          <cell r="AQ153">
            <v>1.8320238095238093</v>
          </cell>
          <cell r="AR153">
            <v>3.1850476190476193</v>
          </cell>
          <cell r="AS153">
            <v>4.2353333333333332</v>
          </cell>
          <cell r="AT153">
            <v>5.0078571428571426</v>
          </cell>
          <cell r="BU153">
            <v>1.1613333333333333</v>
          </cell>
          <cell r="BV153">
            <v>1.1422857142857143</v>
          </cell>
          <cell r="BW153">
            <v>1.1452380952380952</v>
          </cell>
          <cell r="BX153">
            <v>1.1556047619047622</v>
          </cell>
          <cell r="BY153">
            <v>1.5418999999999996</v>
          </cell>
          <cell r="BZ153">
            <v>2.8085523809523814</v>
          </cell>
          <cell r="CA153">
            <v>4.0460809523809518</v>
          </cell>
          <cell r="CB153">
            <v>4.9254809523809531</v>
          </cell>
          <cell r="CC153">
            <v>110.3985</v>
          </cell>
        </row>
        <row r="154">
          <cell r="A154">
            <v>37712</v>
          </cell>
          <cell r="B154">
            <v>183.2</v>
          </cell>
          <cell r="C154">
            <v>142.19999999999999</v>
          </cell>
          <cell r="D154">
            <v>192.5</v>
          </cell>
          <cell r="E154">
            <v>2.175125488008911E-2</v>
          </cell>
          <cell r="F154">
            <v>2.5234318673395872E-2</v>
          </cell>
          <cell r="G154">
            <v>1.4760147601476037E-2</v>
          </cell>
          <cell r="AG154">
            <v>1.25</v>
          </cell>
          <cell r="AH154">
            <v>1.3127660000000003</v>
          </cell>
          <cell r="AI154">
            <v>1.306063</v>
          </cell>
          <cell r="AJ154">
            <v>1.3004690000000001</v>
          </cell>
          <cell r="AK154">
            <v>1.2917825000000003</v>
          </cell>
          <cell r="AL154">
            <v>1.2833444999999999</v>
          </cell>
          <cell r="AM154">
            <v>1.2793129999999997</v>
          </cell>
          <cell r="AN154">
            <v>1.3001565000000002</v>
          </cell>
          <cell r="AO154">
            <v>1.2376140909090907</v>
          </cell>
          <cell r="AP154">
            <v>1.3477409090909089</v>
          </cell>
          <cell r="AQ154">
            <v>1.8683181818181815</v>
          </cell>
          <cell r="AR154">
            <v>3.2805227272727269</v>
          </cell>
          <cell r="AS154">
            <v>4.3375909090909097</v>
          </cell>
          <cell r="AT154">
            <v>5.0791818181818185</v>
          </cell>
          <cell r="BU154">
            <v>1.1433181818181817</v>
          </cell>
          <cell r="BV154">
            <v>1.1442272727272729</v>
          </cell>
          <cell r="BW154">
            <v>1.1590454545454547</v>
          </cell>
          <cell r="BX154">
            <v>1.1830772727272725</v>
          </cell>
          <cell r="BY154">
            <v>1.606318181818182</v>
          </cell>
          <cell r="BZ154">
            <v>2.9500500000000001</v>
          </cell>
          <cell r="CA154">
            <v>4.2060000000000004</v>
          </cell>
          <cell r="CB154">
            <v>5.0161409090909084</v>
          </cell>
          <cell r="CC154">
            <v>109.1416</v>
          </cell>
        </row>
        <row r="155">
          <cell r="A155">
            <v>37742</v>
          </cell>
          <cell r="B155">
            <v>182.9</v>
          </cell>
          <cell r="C155">
            <v>141.9</v>
          </cell>
          <cell r="D155">
            <v>192.9</v>
          </cell>
          <cell r="E155">
            <v>1.8941504178273005E-2</v>
          </cell>
          <cell r="F155">
            <v>2.5289017341040498E-2</v>
          </cell>
          <cell r="G155">
            <v>1.5263157894736867E-2</v>
          </cell>
          <cell r="AG155">
            <v>1.25</v>
          </cell>
          <cell r="AH155">
            <v>1.3150320000000002</v>
          </cell>
          <cell r="AI155">
            <v>1.2947500000000001</v>
          </cell>
          <cell r="AJ155">
            <v>1.2845000000000002</v>
          </cell>
          <cell r="AK155">
            <v>1.2650319999999999</v>
          </cell>
          <cell r="AL155">
            <v>1.2485314999999999</v>
          </cell>
          <cell r="AM155">
            <v>1.2333440000000002</v>
          </cell>
          <cell r="AN155">
            <v>1.2272499999999995</v>
          </cell>
          <cell r="AO155">
            <v>1.1321309090909091</v>
          </cell>
          <cell r="AP155">
            <v>1.2337590909090907</v>
          </cell>
          <cell r="AQ155">
            <v>1.5779772727272727</v>
          </cell>
          <cell r="AR155">
            <v>2.8052499999999996</v>
          </cell>
          <cell r="AS155">
            <v>3.8832727272727259</v>
          </cell>
          <cell r="AT155">
            <v>4.6763636363636358</v>
          </cell>
          <cell r="BU155">
            <v>1.0596818181818179</v>
          </cell>
          <cell r="BV155">
            <v>1.0779545454545454</v>
          </cell>
          <cell r="BW155">
            <v>1.0974090909090908</v>
          </cell>
          <cell r="BX155">
            <v>1.1207772727272729</v>
          </cell>
          <cell r="BY155">
            <v>1.3706136363636363</v>
          </cell>
          <cell r="BZ155">
            <v>2.5354999999999999</v>
          </cell>
          <cell r="CA155">
            <v>3.7926954545454548</v>
          </cell>
          <cell r="CB155">
            <v>4.6113636363636372</v>
          </cell>
          <cell r="CC155">
            <v>105.21639999999999</v>
          </cell>
        </row>
        <row r="156">
          <cell r="A156">
            <v>37773</v>
          </cell>
          <cell r="B156">
            <v>183.1</v>
          </cell>
          <cell r="C156">
            <v>142.69999999999999</v>
          </cell>
          <cell r="D156">
            <v>193</v>
          </cell>
          <cell r="E156">
            <v>1.9487750556792971E-2</v>
          </cell>
          <cell r="F156">
            <v>2.80979827089336E-2</v>
          </cell>
          <cell r="G156">
            <v>1.4721345951629994E-2</v>
          </cell>
          <cell r="AG156">
            <v>1.2</v>
          </cell>
          <cell r="AH156">
            <v>1.1620238095238096</v>
          </cell>
          <cell r="AI156">
            <v>1.138184761904762</v>
          </cell>
          <cell r="AJ156">
            <v>1.12253</v>
          </cell>
          <cell r="AK156">
            <v>1.1093157142857146</v>
          </cell>
          <cell r="AL156">
            <v>1.0934676190476194</v>
          </cell>
          <cell r="AM156">
            <v>1.0814585714285716</v>
          </cell>
          <cell r="AN156">
            <v>1.0755357142857143</v>
          </cell>
          <cell r="AO156">
            <v>1.0944347619047621</v>
          </cell>
          <cell r="AP156">
            <v>1.0870666666666668</v>
          </cell>
          <cell r="AQ156">
            <v>1.4024047619047617</v>
          </cell>
          <cell r="AR156">
            <v>2.5639761904761897</v>
          </cell>
          <cell r="AS156">
            <v>3.6705714285714288</v>
          </cell>
          <cell r="AT156">
            <v>4.5173809523809521</v>
          </cell>
          <cell r="BU156">
            <v>0.96838095238095245</v>
          </cell>
          <cell r="BV156">
            <v>0.92642857142857149</v>
          </cell>
          <cell r="BW156">
            <v>0.93309523809523809</v>
          </cell>
          <cell r="BX156">
            <v>0.98594761904761918</v>
          </cell>
          <cell r="BY156">
            <v>1.1785952380952385</v>
          </cell>
          <cell r="BZ156">
            <v>2.293938095238095</v>
          </cell>
          <cell r="CA156">
            <v>3.5564190476190474</v>
          </cell>
          <cell r="CB156">
            <v>4.4554761904761895</v>
          </cell>
          <cell r="CC156">
            <v>104.6279</v>
          </cell>
        </row>
        <row r="157">
          <cell r="A157">
            <v>37803</v>
          </cell>
          <cell r="B157">
            <v>183.7</v>
          </cell>
          <cell r="C157">
            <v>142.80000000000001</v>
          </cell>
          <cell r="D157">
            <v>193.4</v>
          </cell>
          <cell r="E157">
            <v>2.0555555555555438E-2</v>
          </cell>
          <cell r="F157">
            <v>3.0303030303030498E-2</v>
          </cell>
          <cell r="G157">
            <v>1.5223097112860851E-2</v>
          </cell>
          <cell r="AG157">
            <v>1</v>
          </cell>
          <cell r="AH157">
            <v>1.1055443478260873</v>
          </cell>
          <cell r="AI157">
            <v>1.1049460869565222</v>
          </cell>
          <cell r="AJ157">
            <v>1.1095386956521738</v>
          </cell>
          <cell r="AK157">
            <v>1.1102178260869564</v>
          </cell>
          <cell r="AL157">
            <v>1.1134517391304348</v>
          </cell>
          <cell r="AM157">
            <v>1.1233152173913041</v>
          </cell>
          <cell r="AN157">
            <v>1.1466852173913042</v>
          </cell>
          <cell r="AO157">
            <v>1.2011691304347827</v>
          </cell>
          <cell r="AP157">
            <v>1.1966956521739129</v>
          </cell>
          <cell r="AQ157">
            <v>1.6799347826086954</v>
          </cell>
          <cell r="AR157">
            <v>3.1739565217391306</v>
          </cell>
          <cell r="AS157">
            <v>4.3395434782608699</v>
          </cell>
          <cell r="AT157">
            <v>5.1124999999999998</v>
          </cell>
          <cell r="BU157">
            <v>0.87221739130434783</v>
          </cell>
          <cell r="BV157">
            <v>0.90352173913043488</v>
          </cell>
          <cell r="BW157">
            <v>0.96347826086956523</v>
          </cell>
          <cell r="BX157">
            <v>1.0909565217391306</v>
          </cell>
          <cell r="BY157">
            <v>1.4044130434782611</v>
          </cell>
          <cell r="BZ157">
            <v>2.8611652173913042</v>
          </cell>
          <cell r="CA157">
            <v>4.1542217391304348</v>
          </cell>
          <cell r="CB157">
            <v>4.9979608695652162</v>
          </cell>
          <cell r="CC157">
            <v>106.033</v>
          </cell>
        </row>
        <row r="158">
          <cell r="A158">
            <v>37834</v>
          </cell>
          <cell r="B158">
            <v>184.5</v>
          </cell>
          <cell r="C158">
            <v>143.69999999999999</v>
          </cell>
          <cell r="D158">
            <v>193.6</v>
          </cell>
          <cell r="E158">
            <v>2.2160664819944609E-2</v>
          </cell>
          <cell r="F158">
            <v>3.6049026676279849E-2</v>
          </cell>
          <cell r="G158">
            <v>1.3082155939298845E-2</v>
          </cell>
          <cell r="AG158">
            <v>1</v>
          </cell>
          <cell r="AH158">
            <v>1.1108439999999997</v>
          </cell>
          <cell r="AI158">
            <v>1.1205940000000003</v>
          </cell>
          <cell r="AJ158">
            <v>1.1348439999999997</v>
          </cell>
          <cell r="AK158">
            <v>1.1554690000000001</v>
          </cell>
          <cell r="AL158">
            <v>1.1774065</v>
          </cell>
          <cell r="AM158">
            <v>1.1952500000000001</v>
          </cell>
          <cell r="AN158">
            <v>1.2794375</v>
          </cell>
          <cell r="AO158">
            <v>1.3404166666666666</v>
          </cell>
          <cell r="AP158">
            <v>1.408466666666667</v>
          </cell>
          <cell r="AQ158">
            <v>2.1401190476190473</v>
          </cell>
          <cell r="AR158">
            <v>3.7987142857142864</v>
          </cell>
          <cell r="AS158">
            <v>4.9178571428571427</v>
          </cell>
          <cell r="AT158">
            <v>5.6096666666666666</v>
          </cell>
          <cell r="BU158">
            <v>0.93366666666666676</v>
          </cell>
          <cell r="BV158">
            <v>0.95919047619047593</v>
          </cell>
          <cell r="BW158">
            <v>1.0419523809523807</v>
          </cell>
          <cell r="BX158">
            <v>1.2975857142857143</v>
          </cell>
          <cell r="BY158">
            <v>1.7887809523809524</v>
          </cell>
          <cell r="BZ158">
            <v>3.361680952380953</v>
          </cell>
          <cell r="CA158">
            <v>4.673171428571429</v>
          </cell>
          <cell r="CB158">
            <v>5.4443333333333319</v>
          </cell>
          <cell r="CC158">
            <v>107.55419999999999</v>
          </cell>
        </row>
        <row r="159">
          <cell r="A159">
            <v>37865</v>
          </cell>
          <cell r="B159">
            <v>185.1</v>
          </cell>
          <cell r="C159">
            <v>144</v>
          </cell>
          <cell r="D159">
            <v>193.7</v>
          </cell>
          <cell r="E159">
            <v>2.3783185840707821E-2</v>
          </cell>
          <cell r="F159">
            <v>3.4482758620689724E-2</v>
          </cell>
          <cell r="G159">
            <v>1.2545739675901668E-2</v>
          </cell>
          <cell r="AG159">
            <v>1</v>
          </cell>
          <cell r="AH159">
            <v>1.1200000000000008</v>
          </cell>
          <cell r="AI159">
            <v>1.1296027272727267</v>
          </cell>
          <cell r="AJ159">
            <v>1.1424577272727277</v>
          </cell>
          <cell r="AK159">
            <v>1.1622445454545458</v>
          </cell>
          <cell r="AL159">
            <v>1.1738359090909094</v>
          </cell>
          <cell r="AM159">
            <v>1.1855686363636362</v>
          </cell>
          <cell r="AN159">
            <v>1.2439490909090909</v>
          </cell>
          <cell r="AO159">
            <v>1.3524722727272729</v>
          </cell>
          <cell r="AP159">
            <v>1.334327272727273</v>
          </cell>
          <cell r="AQ159">
            <v>1.9956590909090908</v>
          </cell>
          <cell r="AR159">
            <v>3.6022045454545459</v>
          </cell>
          <cell r="AS159">
            <v>4.7083409090909081</v>
          </cell>
          <cell r="AT159">
            <v>5.4019772727272732</v>
          </cell>
          <cell r="BU159">
            <v>0.89840909090909093</v>
          </cell>
          <cell r="BV159">
            <v>0.94918181818181824</v>
          </cell>
          <cell r="BW159">
            <v>1.024681818181818</v>
          </cell>
          <cell r="BX159">
            <v>1.1807090909090907</v>
          </cell>
          <cell r="BY159">
            <v>1.6582363636363637</v>
          </cell>
          <cell r="BZ159">
            <v>3.196086363636363</v>
          </cell>
          <cell r="CA159">
            <v>4.5015318181818174</v>
          </cell>
          <cell r="CB159">
            <v>5.2712772727272714</v>
          </cell>
          <cell r="CC159">
            <v>106.42359999999999</v>
          </cell>
        </row>
        <row r="160">
          <cell r="A160">
            <v>37895</v>
          </cell>
          <cell r="B160">
            <v>184.9</v>
          </cell>
          <cell r="C160">
            <v>144.80000000000001</v>
          </cell>
          <cell r="D160">
            <v>194</v>
          </cell>
          <cell r="E160">
            <v>2.0419426048565281E-2</v>
          </cell>
          <cell r="F160">
            <v>3.4285714285714475E-2</v>
          </cell>
          <cell r="G160">
            <v>1.3054830287206221E-2</v>
          </cell>
          <cell r="AG160">
            <v>1</v>
          </cell>
          <cell r="AH160">
            <v>1.1200000000000008</v>
          </cell>
          <cell r="AI160">
            <v>1.1329347826086953</v>
          </cell>
          <cell r="AJ160">
            <v>1.1583704347826089</v>
          </cell>
          <cell r="AK160">
            <v>1.1718208695652172</v>
          </cell>
          <cell r="AL160">
            <v>1.1864134782608693</v>
          </cell>
          <cell r="AM160">
            <v>1.2039947826086959</v>
          </cell>
          <cell r="AN160">
            <v>1.2825278260869566</v>
          </cell>
          <cell r="AO160">
            <v>1.4034243478260873</v>
          </cell>
          <cell r="AP160">
            <v>1.3968260869565214</v>
          </cell>
          <cell r="AQ160">
            <v>2.0747391304347822</v>
          </cell>
          <cell r="AR160">
            <v>3.5961956521739133</v>
          </cell>
          <cell r="AS160">
            <v>4.6951956521739131</v>
          </cell>
          <cell r="AT160">
            <v>5.3944782608695663</v>
          </cell>
          <cell r="BU160">
            <v>0.89226086956521722</v>
          </cell>
          <cell r="BV160">
            <v>0.93069565217391304</v>
          </cell>
          <cell r="BW160">
            <v>1.0139130434782611</v>
          </cell>
          <cell r="BX160">
            <v>1.1946869565217388</v>
          </cell>
          <cell r="BY160">
            <v>1.7142913043478261</v>
          </cell>
          <cell r="BZ160">
            <v>3.2110695652173908</v>
          </cell>
          <cell r="CA160">
            <v>4.4882956521739121</v>
          </cell>
          <cell r="CB160">
            <v>5.2735782608695647</v>
          </cell>
          <cell r="CC160">
            <v>103.9787</v>
          </cell>
        </row>
        <row r="161">
          <cell r="A161">
            <v>37926</v>
          </cell>
          <cell r="B161">
            <v>185</v>
          </cell>
          <cell r="C161">
            <v>144.6</v>
          </cell>
          <cell r="D161">
            <v>194</v>
          </cell>
          <cell r="E161">
            <v>1.9283746556473913E-2</v>
          </cell>
          <cell r="F161">
            <v>3.2857142857142918E-2</v>
          </cell>
          <cell r="G161">
            <v>1.0943199583116181E-2</v>
          </cell>
          <cell r="AG161">
            <v>1</v>
          </cell>
          <cell r="AH161">
            <v>1.1246250000000004</v>
          </cell>
          <cell r="AI161">
            <v>1.1687815000000001</v>
          </cell>
          <cell r="AJ161">
            <v>1.1723445000000006</v>
          </cell>
          <cell r="AK161">
            <v>1.1961875000000002</v>
          </cell>
          <cell r="AL161">
            <v>1.2180000000000002</v>
          </cell>
          <cell r="AM161">
            <v>1.2433125000000003</v>
          </cell>
          <cell r="AN161">
            <v>1.3555005</v>
          </cell>
          <cell r="AO161">
            <v>1.5068755</v>
          </cell>
          <cell r="AP161">
            <v>1.511755</v>
          </cell>
          <cell r="AQ161">
            <v>2.2482500000000001</v>
          </cell>
          <cell r="AR161">
            <v>3.6842000000000006</v>
          </cell>
          <cell r="AS161">
            <v>4.6893250000000002</v>
          </cell>
          <cell r="AT161">
            <v>5.3510749999999998</v>
          </cell>
          <cell r="BU161">
            <v>0.92419999999999991</v>
          </cell>
          <cell r="BV161">
            <v>0.94154999999999966</v>
          </cell>
          <cell r="BW161">
            <v>1.0354999999999996</v>
          </cell>
          <cell r="BX161">
            <v>1.30653</v>
          </cell>
          <cell r="BY161">
            <v>1.9165099999999999</v>
          </cell>
          <cell r="BZ161">
            <v>3.3282750000000001</v>
          </cell>
          <cell r="CA161">
            <v>4.4860449999999998</v>
          </cell>
          <cell r="CB161">
            <v>5.2397449999999992</v>
          </cell>
          <cell r="CC161">
            <v>103.5534</v>
          </cell>
        </row>
        <row r="162">
          <cell r="A162">
            <v>37956</v>
          </cell>
          <cell r="B162">
            <v>185.5</v>
          </cell>
          <cell r="C162">
            <v>145.1</v>
          </cell>
          <cell r="D162">
            <v>194.2</v>
          </cell>
          <cell r="E162">
            <v>2.0352035203520247E-2</v>
          </cell>
          <cell r="F162">
            <v>3.8654259126700063E-2</v>
          </cell>
          <cell r="G162">
            <v>1.0931806350858997E-2</v>
          </cell>
          <cell r="AG162">
            <v>1</v>
          </cell>
          <cell r="AH162">
            <v>1.1531252380952379</v>
          </cell>
          <cell r="AI162">
            <v>1.1613695238095236</v>
          </cell>
          <cell r="AJ162">
            <v>1.1703280952380954</v>
          </cell>
          <cell r="AK162">
            <v>1.1881847619047616</v>
          </cell>
          <cell r="AL162">
            <v>1.209732380952381</v>
          </cell>
          <cell r="AM162">
            <v>1.2350304761904758</v>
          </cell>
          <cell r="AN162">
            <v>1.3464285714285711</v>
          </cell>
          <cell r="AO162">
            <v>1.3658700000000001</v>
          </cell>
          <cell r="AP162">
            <v>1.4935956521739129</v>
          </cell>
          <cell r="AQ162">
            <v>2.2113913043478264</v>
          </cell>
          <cell r="AR162">
            <v>3.648717391304348</v>
          </cell>
          <cell r="AS162">
            <v>4.6406304347826088</v>
          </cell>
          <cell r="AT162">
            <v>5.2965000000000009</v>
          </cell>
          <cell r="BU162">
            <v>0.87778260869565217</v>
          </cell>
          <cell r="BV162">
            <v>0.89947826086956506</v>
          </cell>
          <cell r="BW162">
            <v>1.0013913043478262</v>
          </cell>
          <cell r="BX162">
            <v>1.2705652173913045</v>
          </cell>
          <cell r="BY162">
            <v>1.8815956521739126</v>
          </cell>
          <cell r="BZ162">
            <v>3.2935304347826087</v>
          </cell>
          <cell r="CA162">
            <v>4.4477782608695646</v>
          </cell>
          <cell r="CB162">
            <v>5.1762173913043474</v>
          </cell>
          <cell r="CC162">
            <v>102.10209999999999</v>
          </cell>
        </row>
        <row r="163">
          <cell r="A163">
            <v>37987</v>
          </cell>
          <cell r="B163">
            <v>186.3</v>
          </cell>
          <cell r="C163">
            <v>145.9</v>
          </cell>
          <cell r="D163">
            <v>194.6</v>
          </cell>
          <cell r="E163">
            <v>2.0262869660460092E-2</v>
          </cell>
          <cell r="F163">
            <v>3.4018426647767663E-2</v>
          </cell>
          <cell r="G163">
            <v>1.1434511434511352E-2</v>
          </cell>
          <cell r="AG163">
            <v>1</v>
          </cell>
          <cell r="AH163">
            <v>1.1042857142857148</v>
          </cell>
          <cell r="AI163">
            <v>1.1150895238095235</v>
          </cell>
          <cell r="AJ163">
            <v>1.1281547619047625</v>
          </cell>
          <cell r="AK163">
            <v>1.1430952380952377</v>
          </cell>
          <cell r="AL163">
            <v>1.1648214285714285</v>
          </cell>
          <cell r="AM163">
            <v>1.1880066666666669</v>
          </cell>
          <cell r="AN163">
            <v>1.2774109523809525</v>
          </cell>
          <cell r="AO163">
            <v>1.3430118181818183</v>
          </cell>
          <cell r="AP163">
            <v>1.4060454545454546</v>
          </cell>
          <cell r="AQ163">
            <v>2.0690681818181815</v>
          </cell>
          <cell r="AR163">
            <v>3.4868863636363638</v>
          </cell>
          <cell r="AS163">
            <v>4.5040227272727273</v>
          </cell>
          <cell r="AT163">
            <v>5.1932727272727277</v>
          </cell>
          <cell r="BU163">
            <v>0.82586363636363624</v>
          </cell>
          <cell r="BV163">
            <v>0.89281818181818162</v>
          </cell>
          <cell r="BW163">
            <v>0.98163636363636353</v>
          </cell>
          <cell r="BX163">
            <v>1.124122727272727</v>
          </cell>
          <cell r="BY163">
            <v>1.7301090909090908</v>
          </cell>
          <cell r="BZ163">
            <v>3.1559090909090908</v>
          </cell>
          <cell r="CA163">
            <v>4.3151909090909086</v>
          </cell>
          <cell r="CB163">
            <v>5.085536363636364</v>
          </cell>
          <cell r="CC163">
            <v>100.45350000000001</v>
          </cell>
        </row>
        <row r="164">
          <cell r="A164">
            <v>38018</v>
          </cell>
          <cell r="B164">
            <v>186.7</v>
          </cell>
          <cell r="C164">
            <v>145.80000000000001</v>
          </cell>
          <cell r="D164">
            <v>194.9</v>
          </cell>
          <cell r="E164">
            <v>1.6884531590413809E-2</v>
          </cell>
          <cell r="F164">
            <v>2.1723896285914757E-2</v>
          </cell>
          <cell r="G164">
            <v>1.2467532467532516E-2</v>
          </cell>
          <cell r="AG164">
            <v>1</v>
          </cell>
          <cell r="AH164">
            <v>1.0952190000000002</v>
          </cell>
          <cell r="AI164">
            <v>1.1121879999999997</v>
          </cell>
          <cell r="AJ164">
            <v>1.1240940000000006</v>
          </cell>
          <cell r="AK164">
            <v>1.1421564999999998</v>
          </cell>
          <cell r="AL164">
            <v>1.1643134999999998</v>
          </cell>
          <cell r="AM164">
            <v>1.1857505000000004</v>
          </cell>
          <cell r="AN164">
            <v>1.2743755000000001</v>
          </cell>
          <cell r="AO164">
            <v>1.4021565</v>
          </cell>
          <cell r="AP164">
            <v>1.3981049999999999</v>
          </cell>
          <cell r="AQ164">
            <v>2.0393499999999998</v>
          </cell>
          <cell r="AR164">
            <v>3.4357500000000001</v>
          </cell>
          <cell r="AS164">
            <v>4.4524999999999997</v>
          </cell>
          <cell r="AT164">
            <v>5.1422499999999989</v>
          </cell>
          <cell r="BU164">
            <v>0.89724999999999999</v>
          </cell>
          <cell r="BV164">
            <v>0.93125000000000013</v>
          </cell>
          <cell r="BW164">
            <v>1.0006000000000002</v>
          </cell>
          <cell r="BX164">
            <v>1.0855700000000004</v>
          </cell>
          <cell r="BY164">
            <v>1.7146649999999997</v>
          </cell>
          <cell r="BZ164">
            <v>3.1047850000000001</v>
          </cell>
          <cell r="CA164">
            <v>4.2563350000000009</v>
          </cell>
          <cell r="CB164">
            <v>5.0094050000000001</v>
          </cell>
          <cell r="CC164">
            <v>101.1056</v>
          </cell>
        </row>
        <row r="165">
          <cell r="A165">
            <v>38047</v>
          </cell>
          <cell r="B165">
            <v>187.1</v>
          </cell>
          <cell r="C165">
            <v>146.19999999999999</v>
          </cell>
          <cell r="D165">
            <v>195.5</v>
          </cell>
          <cell r="E165">
            <v>1.7400761283306032E-2</v>
          </cell>
          <cell r="F165">
            <v>1.5277777777777724E-2</v>
          </cell>
          <cell r="G165">
            <v>1.558441558441559E-2</v>
          </cell>
          <cell r="AG165">
            <v>1</v>
          </cell>
          <cell r="AH165">
            <v>1.0922826086956521</v>
          </cell>
          <cell r="AI165">
            <v>1.1023369565217396</v>
          </cell>
          <cell r="AJ165">
            <v>1.112173913043478</v>
          </cell>
          <cell r="AK165">
            <v>1.1234782608695659</v>
          </cell>
          <cell r="AL165">
            <v>1.1397026086956521</v>
          </cell>
          <cell r="AM165">
            <v>1.1585326086956518</v>
          </cell>
          <cell r="AN165">
            <v>1.227771739130435</v>
          </cell>
          <cell r="AO165">
            <v>1.3251365217391304</v>
          </cell>
          <cell r="AP165">
            <v>1.3252999999999997</v>
          </cell>
          <cell r="AQ165">
            <v>1.8606739130434782</v>
          </cell>
          <cell r="AR165">
            <v>3.1537391304347833</v>
          </cell>
          <cell r="AS165">
            <v>4.1901739130434787</v>
          </cell>
          <cell r="AT165">
            <v>4.9300434782608686</v>
          </cell>
          <cell r="BU165">
            <v>0.94926086956521749</v>
          </cell>
          <cell r="BV165">
            <v>0.9452173913043479</v>
          </cell>
          <cell r="BW165">
            <v>0.99747826086956504</v>
          </cell>
          <cell r="BX165">
            <v>1.048582608695652</v>
          </cell>
          <cell r="BY165">
            <v>1.5672608695652173</v>
          </cell>
          <cell r="BZ165">
            <v>2.8474043478260871</v>
          </cell>
          <cell r="CA165">
            <v>4.0062739130434792</v>
          </cell>
          <cell r="CB165">
            <v>4.7961000000000009</v>
          </cell>
          <cell r="CC165">
            <v>102.1284</v>
          </cell>
        </row>
        <row r="166">
          <cell r="A166">
            <v>38078</v>
          </cell>
          <cell r="B166">
            <v>187.4</v>
          </cell>
          <cell r="C166">
            <v>147.19999999999999</v>
          </cell>
          <cell r="D166">
            <v>195.9</v>
          </cell>
          <cell r="E166">
            <v>2.2925764192139875E-2</v>
          </cell>
          <cell r="F166">
            <v>3.5161744022503605E-2</v>
          </cell>
          <cell r="G166">
            <v>1.7662337662337713E-2</v>
          </cell>
          <cell r="AG166">
            <v>1</v>
          </cell>
          <cell r="AH166">
            <v>1.0990000000000002</v>
          </cell>
          <cell r="AI166">
            <v>1.1219999999999999</v>
          </cell>
          <cell r="AJ166">
            <v>1.1519380000000006</v>
          </cell>
          <cell r="AK166">
            <v>1.1930624999999999</v>
          </cell>
          <cell r="AL166">
            <v>1.2352500000000002</v>
          </cell>
          <cell r="AM166">
            <v>1.2802815000000001</v>
          </cell>
          <cell r="AN166">
            <v>1.4416879999999999</v>
          </cell>
          <cell r="AO166">
            <v>1.468409090909091</v>
          </cell>
          <cell r="AP166">
            <v>1.6239818181818182</v>
          </cell>
          <cell r="AQ166">
            <v>2.3803409090909096</v>
          </cell>
          <cell r="AR166">
            <v>3.7882727272727279</v>
          </cell>
          <cell r="AS166">
            <v>4.7570227272727266</v>
          </cell>
          <cell r="AT166">
            <v>5.3981136363636359</v>
          </cell>
          <cell r="BU166">
            <v>0.89904545454545437</v>
          </cell>
          <cell r="BV166">
            <v>0.95172727272727287</v>
          </cell>
          <cell r="BW166">
            <v>1.0956818181818182</v>
          </cell>
          <cell r="BX166">
            <v>1.3337454545454546</v>
          </cell>
          <cell r="BY166">
            <v>2.0688090909090904</v>
          </cell>
          <cell r="BZ166">
            <v>3.4406227272727277</v>
          </cell>
          <cell r="CA166">
            <v>4.5153363636363624</v>
          </cell>
          <cell r="CB166">
            <v>5.2564772727272731</v>
          </cell>
          <cell r="CC166">
            <v>102.88209999999999</v>
          </cell>
        </row>
        <row r="167">
          <cell r="A167">
            <v>38108</v>
          </cell>
          <cell r="B167">
            <v>188.2</v>
          </cell>
          <cell r="C167">
            <v>148.4</v>
          </cell>
          <cell r="D167">
            <v>196.2</v>
          </cell>
          <cell r="E167">
            <v>2.8977583378895444E-2</v>
          </cell>
          <cell r="F167">
            <v>4.5806906272022552E-2</v>
          </cell>
          <cell r="G167">
            <v>1.7107309486780631E-2</v>
          </cell>
          <cell r="AG167">
            <v>1</v>
          </cell>
          <cell r="AH167">
            <v>1.1012499999999998</v>
          </cell>
          <cell r="AI167">
            <v>1.1692105263157895</v>
          </cell>
          <cell r="AJ167">
            <v>1.2533226315789474</v>
          </cell>
          <cell r="AK167">
            <v>1.3424347368421052</v>
          </cell>
          <cell r="AL167">
            <v>1.4349999999999998</v>
          </cell>
          <cell r="AM167">
            <v>1.5214478947368422</v>
          </cell>
          <cell r="AN167">
            <v>1.7773689473684213</v>
          </cell>
          <cell r="AO167">
            <v>1.8311014285714287</v>
          </cell>
          <cell r="AP167">
            <v>2.0408571428571429</v>
          </cell>
          <cell r="AQ167">
            <v>2.9001666666666663</v>
          </cell>
          <cell r="AR167">
            <v>4.3268571428571434</v>
          </cell>
          <cell r="AS167">
            <v>5.2046666666666663</v>
          </cell>
          <cell r="AT167">
            <v>5.7359047619047621</v>
          </cell>
          <cell r="BU167">
            <v>0.88585714285714312</v>
          </cell>
          <cell r="BV167">
            <v>1.0286190476190478</v>
          </cell>
          <cell r="BW167">
            <v>1.3220000000000003</v>
          </cell>
          <cell r="BX167">
            <v>1.759480952380952</v>
          </cell>
          <cell r="BY167">
            <v>2.5503047619047625</v>
          </cell>
          <cell r="BZ167">
            <v>3.9079952380952392</v>
          </cell>
          <cell r="CA167">
            <v>4.9086523809523799</v>
          </cell>
          <cell r="CB167">
            <v>5.5289380952380958</v>
          </cell>
          <cell r="CC167">
            <v>104.7302</v>
          </cell>
        </row>
        <row r="168">
          <cell r="A168">
            <v>38139</v>
          </cell>
          <cell r="B168">
            <v>188.9</v>
          </cell>
          <cell r="C168">
            <v>148.4</v>
          </cell>
          <cell r="D168">
            <v>196.6</v>
          </cell>
          <cell r="E168">
            <v>3.1676679410158393E-2</v>
          </cell>
          <cell r="F168">
            <v>3.9943938332165585E-2</v>
          </cell>
          <cell r="G168">
            <v>1.865284974093262E-2</v>
          </cell>
          <cell r="AG168">
            <v>1.0083</v>
          </cell>
          <cell r="AH168">
            <v>1.2502272727272727</v>
          </cell>
          <cell r="AI168">
            <v>1.3645454545454543</v>
          </cell>
          <cell r="AJ168">
            <v>1.5005972727272729</v>
          </cell>
          <cell r="AK168">
            <v>1.6031536363636365</v>
          </cell>
          <cell r="AL168">
            <v>1.7063640909090909</v>
          </cell>
          <cell r="AM168">
            <v>1.8112222727272722</v>
          </cell>
          <cell r="AN168">
            <v>2.0848300000000002</v>
          </cell>
          <cell r="AO168">
            <v>2.3485518181818184</v>
          </cell>
          <cell r="AP168">
            <v>2.3522681818181819</v>
          </cell>
          <cell r="AQ168">
            <v>3.1562954545454547</v>
          </cell>
          <cell r="AR168">
            <v>4.3888863636363631</v>
          </cell>
          <cell r="AS168">
            <v>5.2118409090909088</v>
          </cell>
          <cell r="AT168">
            <v>5.7362045454545472</v>
          </cell>
          <cell r="BU168">
            <v>1.0107727272727276</v>
          </cell>
          <cell r="BV168">
            <v>1.2640454545454545</v>
          </cell>
          <cell r="BW168">
            <v>1.6218636363636363</v>
          </cell>
          <cell r="BX168">
            <v>2.0140681818181823</v>
          </cell>
          <cell r="BY168">
            <v>2.7784181818181821</v>
          </cell>
          <cell r="BZ168">
            <v>3.999518181818182</v>
          </cell>
          <cell r="CA168">
            <v>4.930331818181819</v>
          </cell>
          <cell r="CB168">
            <v>5.5168818181818189</v>
          </cell>
          <cell r="CC168">
            <v>103.73739999999999</v>
          </cell>
        </row>
        <row r="169">
          <cell r="A169">
            <v>38169</v>
          </cell>
          <cell r="B169">
            <v>189.1</v>
          </cell>
          <cell r="C169">
            <v>148.19999999999999</v>
          </cell>
          <cell r="D169">
            <v>196.8</v>
          </cell>
          <cell r="E169">
            <v>2.9395753946652281E-2</v>
          </cell>
          <cell r="F169">
            <v>3.7815126050420034E-2</v>
          </cell>
          <cell r="G169">
            <v>1.7580144777662898E-2</v>
          </cell>
          <cell r="AG169">
            <v>1.25</v>
          </cell>
          <cell r="AH169">
            <v>1.412274090909091</v>
          </cell>
          <cell r="AI169">
            <v>1.5146590909090909</v>
          </cell>
          <cell r="AJ169">
            <v>1.6280399999999999</v>
          </cell>
          <cell r="AK169">
            <v>1.7128695454545451</v>
          </cell>
          <cell r="AL169">
            <v>1.8032963636363635</v>
          </cell>
          <cell r="AM169">
            <v>1.893806818181818</v>
          </cell>
          <cell r="AN169">
            <v>2.113238636363636</v>
          </cell>
          <cell r="AO169">
            <v>2.3322159090909085</v>
          </cell>
          <cell r="AP169">
            <v>2.3286818181818183</v>
          </cell>
          <cell r="AQ169">
            <v>3.0313636363636358</v>
          </cell>
          <cell r="AR169">
            <v>4.1532045454545452</v>
          </cell>
          <cell r="AS169">
            <v>4.9604772727272728</v>
          </cell>
          <cell r="AT169">
            <v>5.5133863636363634</v>
          </cell>
          <cell r="BU169">
            <v>1.1477272727272729</v>
          </cell>
          <cell r="BV169">
            <v>1.3394545454545457</v>
          </cell>
          <cell r="BW169">
            <v>1.6764999999999999</v>
          </cell>
          <cell r="BX169">
            <v>1.9893681818181823</v>
          </cell>
          <cell r="BY169">
            <v>2.6245454545454545</v>
          </cell>
          <cell r="BZ169">
            <v>3.7480954545454548</v>
          </cell>
          <cell r="CA169">
            <v>4.6734636363636355</v>
          </cell>
          <cell r="CB169">
            <v>5.3034272727272729</v>
          </cell>
          <cell r="CC169">
            <v>102.8788</v>
          </cell>
        </row>
        <row r="170">
          <cell r="A170">
            <v>38200</v>
          </cell>
          <cell r="B170">
            <v>189.2</v>
          </cell>
          <cell r="C170">
            <v>148.6</v>
          </cell>
          <cell r="D170">
            <v>196.9</v>
          </cell>
          <cell r="E170">
            <v>2.5474254742547275E-2</v>
          </cell>
          <cell r="F170">
            <v>3.4098816979819091E-2</v>
          </cell>
          <cell r="G170">
            <v>1.7045454545454586E-2</v>
          </cell>
          <cell r="AG170">
            <v>1.4274</v>
          </cell>
          <cell r="AH170">
            <v>1.5958333333333332</v>
          </cell>
          <cell r="AI170">
            <v>1.6594642857142858</v>
          </cell>
          <cell r="AJ170">
            <v>1.7291666666666663</v>
          </cell>
          <cell r="AK170">
            <v>1.7940476190476193</v>
          </cell>
          <cell r="AL170">
            <v>1.8682142857142858</v>
          </cell>
          <cell r="AM170">
            <v>1.9406547619047618</v>
          </cell>
          <cell r="AN170">
            <v>2.111637142857143</v>
          </cell>
          <cell r="AO170">
            <v>2.1819604545454543</v>
          </cell>
          <cell r="AP170">
            <v>2.2883636363636364</v>
          </cell>
          <cell r="AQ170">
            <v>2.8669318181818184</v>
          </cell>
          <cell r="AR170">
            <v>3.9212272727272723</v>
          </cell>
          <cell r="AS170">
            <v>4.7367499999999998</v>
          </cell>
          <cell r="AT170">
            <v>5.3345227272727263</v>
          </cell>
          <cell r="BU170">
            <v>1.3450454545454544</v>
          </cell>
          <cell r="BV170">
            <v>1.4879090909090911</v>
          </cell>
          <cell r="BW170">
            <v>1.7454090909090909</v>
          </cell>
          <cell r="BX170">
            <v>1.9679454545454549</v>
          </cell>
          <cell r="BY170">
            <v>2.4462636363636365</v>
          </cell>
          <cell r="BZ170">
            <v>3.5404136363636369</v>
          </cell>
          <cell r="CA170">
            <v>4.4540909090909082</v>
          </cell>
          <cell r="CB170">
            <v>5.1414772727272728</v>
          </cell>
          <cell r="CC170">
            <v>102.8424</v>
          </cell>
        </row>
        <row r="171">
          <cell r="A171">
            <v>38231</v>
          </cell>
          <cell r="B171">
            <v>189.8</v>
          </cell>
          <cell r="C171">
            <v>148.80000000000001</v>
          </cell>
          <cell r="D171">
            <v>197.5</v>
          </cell>
          <cell r="E171">
            <v>2.5391680172879516E-2</v>
          </cell>
          <cell r="F171">
            <v>3.3333333333333437E-2</v>
          </cell>
          <cell r="G171">
            <v>1.961796592669085E-2</v>
          </cell>
          <cell r="AG171">
            <v>1.5832999999999999</v>
          </cell>
          <cell r="AH171">
            <v>1.7844318181818186</v>
          </cell>
          <cell r="AI171">
            <v>1.8364772727272729</v>
          </cell>
          <cell r="AJ171">
            <v>1.9038927272727273</v>
          </cell>
          <cell r="AK171">
            <v>1.9639209090909089</v>
          </cell>
          <cell r="AL171">
            <v>2.0218186363636366</v>
          </cell>
          <cell r="AM171">
            <v>2.0871590909090911</v>
          </cell>
          <cell r="AN171">
            <v>2.2321590909090911</v>
          </cell>
          <cell r="AO171">
            <v>2.3671022727272732</v>
          </cell>
          <cell r="AP171">
            <v>2.3805454545454547</v>
          </cell>
          <cell r="AQ171">
            <v>2.8669999999999995</v>
          </cell>
          <cell r="AR171">
            <v>3.7833636363636374</v>
          </cell>
          <cell r="AS171">
            <v>4.5594545454545452</v>
          </cell>
          <cell r="AT171">
            <v>5.1700909090909102</v>
          </cell>
          <cell r="BU171">
            <v>1.5237272727272726</v>
          </cell>
          <cell r="BV171">
            <v>1.6695909090909089</v>
          </cell>
          <cell r="BW171">
            <v>1.9034999999999997</v>
          </cell>
          <cell r="BX171">
            <v>2.0734909090909088</v>
          </cell>
          <cell r="BY171">
            <v>2.4425318181818185</v>
          </cell>
          <cell r="BZ171">
            <v>3.4245045454545457</v>
          </cell>
          <cell r="CA171">
            <v>4.3014090909090905</v>
          </cell>
          <cell r="CB171">
            <v>4.9824954545454538</v>
          </cell>
          <cell r="CC171">
            <v>102.57</v>
          </cell>
        </row>
        <row r="172">
          <cell r="A172">
            <v>38261</v>
          </cell>
          <cell r="B172">
            <v>190.8</v>
          </cell>
          <cell r="C172">
            <v>151.19999999999999</v>
          </cell>
          <cell r="D172">
            <v>197.9</v>
          </cell>
          <cell r="E172">
            <v>3.1909140075716547E-2</v>
          </cell>
          <cell r="F172">
            <v>4.4198895027624197E-2</v>
          </cell>
          <cell r="G172">
            <v>2.0103092783505083E-2</v>
          </cell>
          <cell r="AG172">
            <v>1.75</v>
          </cell>
          <cell r="AH172">
            <v>1.900744285714286</v>
          </cell>
          <cell r="AI172">
            <v>1.9858333333333333</v>
          </cell>
          <cell r="AJ172">
            <v>2.0825004761904764</v>
          </cell>
          <cell r="AK172">
            <v>2.12556619047619</v>
          </cell>
          <cell r="AL172">
            <v>2.1783038095238094</v>
          </cell>
          <cell r="AM172">
            <v>2.2268457142857145</v>
          </cell>
          <cell r="AN172">
            <v>2.3517561904761908</v>
          </cell>
          <cell r="AO172">
            <v>2.4691966666666665</v>
          </cell>
          <cell r="AP172">
            <v>2.4779047619047621</v>
          </cell>
          <cell r="AQ172">
            <v>2.9083095238095238</v>
          </cell>
          <cell r="AR172">
            <v>3.7608571428571427</v>
          </cell>
          <cell r="AS172">
            <v>4.5162380952380943</v>
          </cell>
          <cell r="AT172">
            <v>5.1149047619047625</v>
          </cell>
          <cell r="BU172">
            <v>1.5921428571428573</v>
          </cell>
          <cell r="BV172">
            <v>1.7759523809523814</v>
          </cell>
          <cell r="BW172">
            <v>2.0371904761904758</v>
          </cell>
          <cell r="BX172">
            <v>2.17667619047619</v>
          </cell>
          <cell r="BY172">
            <v>2.5124380952380956</v>
          </cell>
          <cell r="BZ172">
            <v>3.4219952380952376</v>
          </cell>
          <cell r="CA172">
            <v>4.2638904761904755</v>
          </cell>
          <cell r="CB172">
            <v>4.9222190476190484</v>
          </cell>
          <cell r="CC172">
            <v>101.2179</v>
          </cell>
        </row>
        <row r="173">
          <cell r="A173">
            <v>38292</v>
          </cell>
          <cell r="B173">
            <v>191.7</v>
          </cell>
          <cell r="C173">
            <v>152.1</v>
          </cell>
          <cell r="D173">
            <v>198.3</v>
          </cell>
          <cell r="E173">
            <v>3.6216216216216068E-2</v>
          </cell>
          <cell r="F173">
            <v>5.1867219917012486E-2</v>
          </cell>
          <cell r="G173">
            <v>2.2164948453608391E-2</v>
          </cell>
          <cell r="AG173">
            <v>1.925</v>
          </cell>
          <cell r="AH173">
            <v>2.1298018181818184</v>
          </cell>
          <cell r="AI173">
            <v>2.2503700000000002</v>
          </cell>
          <cell r="AJ173">
            <v>2.3061081818181819</v>
          </cell>
          <cell r="AK173">
            <v>2.3637504545454542</v>
          </cell>
          <cell r="AL173">
            <v>2.4297168181818183</v>
          </cell>
          <cell r="AM173">
            <v>2.5001140909090909</v>
          </cell>
          <cell r="AN173">
            <v>2.6646309090909091</v>
          </cell>
          <cell r="AO173">
            <v>2.8038636363636367</v>
          </cell>
          <cell r="AP173">
            <v>2.8252272727272723</v>
          </cell>
          <cell r="AQ173">
            <v>3.2173636363636362</v>
          </cell>
          <cell r="AR173">
            <v>3.9296818181818192</v>
          </cell>
          <cell r="AS173">
            <v>4.6005454545454549</v>
          </cell>
          <cell r="AT173">
            <v>5.1543863636363634</v>
          </cell>
          <cell r="BU173">
            <v>1.8908181818181817</v>
          </cell>
          <cell r="BV173">
            <v>2.0964999999999998</v>
          </cell>
          <cell r="BW173">
            <v>2.3152727272727276</v>
          </cell>
          <cell r="BX173">
            <v>2.4324727272727271</v>
          </cell>
          <cell r="BY173">
            <v>2.8308454545454551</v>
          </cell>
          <cell r="BZ173">
            <v>3.5633863636363641</v>
          </cell>
          <cell r="CA173">
            <v>4.350704545454545</v>
          </cell>
          <cell r="CB173">
            <v>4.9674772727272725</v>
          </cell>
          <cell r="CC173">
            <v>98.768199999999993</v>
          </cell>
        </row>
        <row r="174">
          <cell r="A174">
            <v>38322</v>
          </cell>
          <cell r="B174">
            <v>191.7</v>
          </cell>
          <cell r="C174">
            <v>151.4</v>
          </cell>
          <cell r="D174">
            <v>198.6</v>
          </cell>
          <cell r="E174">
            <v>3.3423180592991875E-2</v>
          </cell>
          <cell r="F174">
            <v>4.341833218470037E-2</v>
          </cell>
          <cell r="G174">
            <v>2.2657054582904346E-2</v>
          </cell>
          <cell r="AG174">
            <v>2.1452</v>
          </cell>
          <cell r="AH174">
            <v>2.389494761904762</v>
          </cell>
          <cell r="AI174">
            <v>2.4355357142857144</v>
          </cell>
          <cell r="AJ174">
            <v>2.4991371428571432</v>
          </cell>
          <cell r="AK174">
            <v>2.5626490476190482</v>
          </cell>
          <cell r="AL174">
            <v>2.6323400000000001</v>
          </cell>
          <cell r="AM174">
            <v>2.7103871428571429</v>
          </cell>
          <cell r="AN174">
            <v>2.8758038095238092</v>
          </cell>
          <cell r="AO174">
            <v>2.7529621739130437</v>
          </cell>
          <cell r="AP174">
            <v>3.0296086956521737</v>
          </cell>
          <cell r="AQ174">
            <v>3.3773478260869561</v>
          </cell>
          <cell r="AR174">
            <v>3.9853260869565226</v>
          </cell>
          <cell r="AS174">
            <v>4.6217173913043474</v>
          </cell>
          <cell r="AT174">
            <v>5.1448260869565221</v>
          </cell>
          <cell r="BU174">
            <v>1.9246521739130433</v>
          </cell>
          <cell r="BV174">
            <v>2.2190000000000003</v>
          </cell>
          <cell r="BW174">
            <v>2.486608695652174</v>
          </cell>
          <cell r="BX174">
            <v>2.6619913043478256</v>
          </cell>
          <cell r="BY174">
            <v>3.0007956521739136</v>
          </cell>
          <cell r="BZ174">
            <v>3.6401739130434776</v>
          </cell>
          <cell r="CA174">
            <v>4.3678086956521733</v>
          </cell>
          <cell r="CB174">
            <v>4.9493652173913052</v>
          </cell>
          <cell r="CC174">
            <v>97.592200000000005</v>
          </cell>
        </row>
        <row r="175">
          <cell r="A175">
            <v>38353</v>
          </cell>
          <cell r="B175">
            <v>191.6</v>
          </cell>
          <cell r="C175">
            <v>151.9</v>
          </cell>
          <cell r="D175">
            <v>199</v>
          </cell>
          <cell r="E175">
            <v>2.8448738593666034E-2</v>
          </cell>
          <cell r="F175">
            <v>4.112405757368065E-2</v>
          </cell>
          <cell r="G175">
            <v>2.2610483042137641E-2</v>
          </cell>
          <cell r="AG175">
            <v>2.25</v>
          </cell>
          <cell r="AH175">
            <v>2.4953440000000002</v>
          </cell>
          <cell r="AI175">
            <v>2.5738194999999999</v>
          </cell>
          <cell r="AJ175">
            <v>2.6667500000000004</v>
          </cell>
          <cell r="AK175">
            <v>2.7370625</v>
          </cell>
          <cell r="AL175">
            <v>2.8130004999999998</v>
          </cell>
          <cell r="AM175">
            <v>2.8911875000000005</v>
          </cell>
          <cell r="AN175">
            <v>3.0661875000000003</v>
          </cell>
          <cell r="AO175">
            <v>3.0655661904761908</v>
          </cell>
          <cell r="AP175">
            <v>3.2207142857142861</v>
          </cell>
          <cell r="AQ175">
            <v>3.5720714285714288</v>
          </cell>
          <cell r="AR175">
            <v>4.0869047619047629</v>
          </cell>
          <cell r="AS175">
            <v>4.5981904761904762</v>
          </cell>
          <cell r="AT175">
            <v>5.0228333333333337</v>
          </cell>
          <cell r="BU175">
            <v>1.9952857142857141</v>
          </cell>
          <cell r="BV175">
            <v>2.3590952380952381</v>
          </cell>
          <cell r="BW175">
            <v>2.6605238095238088</v>
          </cell>
          <cell r="BX175">
            <v>2.8982000000000001</v>
          </cell>
          <cell r="BY175">
            <v>3.2179666666666669</v>
          </cell>
          <cell r="BZ175">
            <v>3.7237047619047612</v>
          </cell>
          <cell r="CA175">
            <v>4.339833333333333</v>
          </cell>
          <cell r="CB175">
            <v>4.8212047619047622</v>
          </cell>
          <cell r="CC175">
            <v>98.107799999999997</v>
          </cell>
        </row>
        <row r="176">
          <cell r="A176">
            <v>38384</v>
          </cell>
          <cell r="B176">
            <v>192.4</v>
          </cell>
          <cell r="C176">
            <v>152.69999999999999</v>
          </cell>
          <cell r="D176">
            <v>199.4</v>
          </cell>
          <cell r="E176">
            <v>3.0530262453133394E-2</v>
          </cell>
          <cell r="F176">
            <v>4.7325102880658276E-2</v>
          </cell>
          <cell r="G176">
            <v>2.308876346844535E-2</v>
          </cell>
          <cell r="AG176">
            <v>2.4874999999999998</v>
          </cell>
          <cell r="AH176">
            <v>2.6116879999999996</v>
          </cell>
          <cell r="AI176">
            <v>2.7198439999999997</v>
          </cell>
          <cell r="AJ176">
            <v>2.8195009999999998</v>
          </cell>
          <cell r="AK176">
            <v>2.8894065000000002</v>
          </cell>
          <cell r="AL176">
            <v>2.9697200000000001</v>
          </cell>
          <cell r="AM176">
            <v>3.0467190000000004</v>
          </cell>
          <cell r="AN176">
            <v>3.2258749999999998</v>
          </cell>
          <cell r="AO176">
            <v>3.3780939999999999</v>
          </cell>
          <cell r="AP176">
            <v>3.3958750000000011</v>
          </cell>
          <cell r="AQ176">
            <v>3.7377000000000002</v>
          </cell>
          <cell r="AR176">
            <v>4.1538750000000011</v>
          </cell>
          <cell r="AS176">
            <v>4.5450999999999997</v>
          </cell>
          <cell r="AT176">
            <v>4.8940999999999999</v>
          </cell>
          <cell r="BU176">
            <v>2.3195499999999996</v>
          </cell>
          <cell r="BV176">
            <v>2.5751500000000003</v>
          </cell>
          <cell r="BW176">
            <v>2.8374999999999999</v>
          </cell>
          <cell r="BX176">
            <v>3.047145</v>
          </cell>
          <cell r="BY176">
            <v>3.3688199999999995</v>
          </cell>
          <cell r="BZ176">
            <v>3.7661799999999999</v>
          </cell>
          <cell r="CA176">
            <v>4.2724999999999991</v>
          </cell>
          <cell r="CB176">
            <v>4.6662600000000003</v>
          </cell>
          <cell r="CC176">
            <v>98.444100000000006</v>
          </cell>
        </row>
        <row r="177">
          <cell r="A177">
            <v>38412</v>
          </cell>
          <cell r="B177">
            <v>193.1</v>
          </cell>
          <cell r="C177">
            <v>153.69999999999999</v>
          </cell>
          <cell r="D177">
            <v>200.1</v>
          </cell>
          <cell r="E177">
            <v>3.2068412613575736E-2</v>
          </cell>
          <cell r="F177">
            <v>5.1299589603283069E-2</v>
          </cell>
          <cell r="G177">
            <v>2.3529411764705799E-2</v>
          </cell>
          <cell r="AG177">
            <v>2.5870000000000002</v>
          </cell>
          <cell r="AH177">
            <v>2.8100300000000002</v>
          </cell>
          <cell r="AI177">
            <v>2.9225004761904758</v>
          </cell>
          <cell r="AJ177">
            <v>3.0235119047619046</v>
          </cell>
          <cell r="AK177">
            <v>3.0982147619047615</v>
          </cell>
          <cell r="AL177">
            <v>3.1908638095238095</v>
          </cell>
          <cell r="AM177">
            <v>3.2815180952380949</v>
          </cell>
          <cell r="AN177">
            <v>3.5023214285714293</v>
          </cell>
          <cell r="AO177">
            <v>3.3639673913043473</v>
          </cell>
          <cell r="AP177">
            <v>3.7056739130434786</v>
          </cell>
          <cell r="AQ177">
            <v>4.1135434782608709</v>
          </cell>
          <cell r="AR177">
            <v>4.5822391304347816</v>
          </cell>
          <cell r="AS177">
            <v>4.9285217391304341</v>
          </cell>
          <cell r="AT177">
            <v>5.2176304347826088</v>
          </cell>
          <cell r="BU177">
            <v>2.6115652173913046</v>
          </cell>
          <cell r="BV177">
            <v>2.7852608695652177</v>
          </cell>
          <cell r="BW177">
            <v>3.0782608695652178</v>
          </cell>
          <cell r="BX177">
            <v>3.3621434782608692</v>
          </cell>
          <cell r="BY177">
            <v>3.7481173913043477</v>
          </cell>
          <cell r="BZ177">
            <v>4.1649391304347834</v>
          </cell>
          <cell r="CA177">
            <v>4.6037695652173909</v>
          </cell>
          <cell r="CB177">
            <v>4.9317695652173912</v>
          </cell>
          <cell r="CC177">
            <v>97.941900000000004</v>
          </cell>
        </row>
        <row r="178">
          <cell r="A178">
            <v>38443</v>
          </cell>
          <cell r="B178">
            <v>193.7</v>
          </cell>
          <cell r="C178">
            <v>154.19999999999999</v>
          </cell>
          <cell r="D178">
            <v>200.2</v>
          </cell>
          <cell r="E178">
            <v>3.3617929562433257E-2</v>
          </cell>
          <cell r="F178">
            <v>4.7554347826086918E-2</v>
          </cell>
          <cell r="G178">
            <v>2.1949974476773715E-2</v>
          </cell>
          <cell r="AG178">
            <v>2.75</v>
          </cell>
          <cell r="AH178">
            <v>2.9766971428571432</v>
          </cell>
          <cell r="AI178">
            <v>3.078899523809524</v>
          </cell>
          <cell r="AJ178">
            <v>3.1532628571428569</v>
          </cell>
          <cell r="AK178">
            <v>3.2245900000000001</v>
          </cell>
          <cell r="AL178">
            <v>3.3040600000000007</v>
          </cell>
          <cell r="AM178">
            <v>3.3836614285714282</v>
          </cell>
          <cell r="AN178">
            <v>3.5778871428571426</v>
          </cell>
          <cell r="AO178">
            <v>3.7255361904761899</v>
          </cell>
          <cell r="AP178">
            <v>3.7234761904761897</v>
          </cell>
          <cell r="AQ178">
            <v>4.0448571428571443</v>
          </cell>
          <cell r="AR178">
            <v>4.4395476190476186</v>
          </cell>
          <cell r="AS178">
            <v>4.7782142857142862</v>
          </cell>
          <cell r="AT178">
            <v>5.0743809523809533</v>
          </cell>
          <cell r="BU178">
            <v>2.6157142857142861</v>
          </cell>
          <cell r="BV178">
            <v>2.824238095238095</v>
          </cell>
          <cell r="BW178">
            <v>3.1304285714285718</v>
          </cell>
          <cell r="BX178">
            <v>3.3658333333333337</v>
          </cell>
          <cell r="BY178">
            <v>3.6550666666666665</v>
          </cell>
          <cell r="BZ178">
            <v>3.9456619047619044</v>
          </cell>
          <cell r="CA178">
            <v>4.4520619047619041</v>
          </cell>
          <cell r="CB178">
            <v>4.7824714285714283</v>
          </cell>
          <cell r="CC178">
            <v>98.971100000000007</v>
          </cell>
        </row>
        <row r="179">
          <cell r="A179">
            <v>38473</v>
          </cell>
          <cell r="B179">
            <v>193.6</v>
          </cell>
          <cell r="C179">
            <v>153.9</v>
          </cell>
          <cell r="D179">
            <v>200.5</v>
          </cell>
          <cell r="E179">
            <v>2.8692879914984148E-2</v>
          </cell>
          <cell r="F179">
            <v>3.7061994609164373E-2</v>
          </cell>
          <cell r="G179">
            <v>2.1916411824668858E-2</v>
          </cell>
          <cell r="AG179">
            <v>2.9885999999999999</v>
          </cell>
          <cell r="AH179">
            <v>3.0936255000000008</v>
          </cell>
          <cell r="AI179">
            <v>3.1914694999999997</v>
          </cell>
          <cell r="AJ179">
            <v>3.2740195000000001</v>
          </cell>
          <cell r="AK179">
            <v>3.3406875</v>
          </cell>
          <cell r="AL179">
            <v>3.4111064999999998</v>
          </cell>
          <cell r="AM179">
            <v>3.4859064999999996</v>
          </cell>
          <cell r="AN179">
            <v>3.6387500000000004</v>
          </cell>
          <cell r="AO179">
            <v>3.4116940909090916</v>
          </cell>
          <cell r="AP179">
            <v>3.7620909090909098</v>
          </cell>
          <cell r="AQ179">
            <v>4.0014090909090916</v>
          </cell>
          <cell r="AR179">
            <v>4.2855909090909083</v>
          </cell>
          <cell r="AS179">
            <v>4.5739545454545452</v>
          </cell>
          <cell r="AT179">
            <v>4.8674545454545459</v>
          </cell>
          <cell r="BU179">
            <v>2.5966363636363639</v>
          </cell>
          <cell r="BV179">
            <v>2.8824090909090909</v>
          </cell>
          <cell r="BW179">
            <v>3.1563181818181816</v>
          </cell>
          <cell r="BX179">
            <v>3.3879636363636361</v>
          </cell>
          <cell r="BY179">
            <v>3.6548227272727272</v>
          </cell>
          <cell r="BZ179">
            <v>3.8343363636363632</v>
          </cell>
          <cell r="CA179">
            <v>4.2260681818181824</v>
          </cell>
          <cell r="CB179">
            <v>4.5887772727272722</v>
          </cell>
          <cell r="CC179">
            <v>99.335800000000006</v>
          </cell>
        </row>
        <row r="180">
          <cell r="A180">
            <v>38504</v>
          </cell>
          <cell r="B180">
            <v>193.7</v>
          </cell>
          <cell r="C180">
            <v>153.9</v>
          </cell>
          <cell r="D180">
            <v>200.6</v>
          </cell>
          <cell r="E180">
            <v>2.541026998411855E-2</v>
          </cell>
          <cell r="F180">
            <v>3.7061994609164373E-2</v>
          </cell>
          <cell r="G180">
            <v>2.0345879959308144E-2</v>
          </cell>
          <cell r="AG180">
            <v>3.0114000000000001</v>
          </cell>
          <cell r="AH180">
            <v>3.2498300000000002</v>
          </cell>
          <cell r="AI180">
            <v>3.3407113636363643</v>
          </cell>
          <cell r="AJ180">
            <v>3.4262513636363634</v>
          </cell>
          <cell r="AK180">
            <v>3.4841377272727274</v>
          </cell>
          <cell r="AL180">
            <v>3.5453531818181814</v>
          </cell>
          <cell r="AM180">
            <v>3.6130686363636357</v>
          </cell>
          <cell r="AN180">
            <v>3.7275290909090915</v>
          </cell>
          <cell r="AO180">
            <v>3.8135236363636356</v>
          </cell>
          <cell r="AP180">
            <v>3.8242727272727279</v>
          </cell>
          <cell r="AQ180">
            <v>3.9719772727272722</v>
          </cell>
          <cell r="AR180">
            <v>4.1677954545454545</v>
          </cell>
          <cell r="AS180">
            <v>4.3955227272727271</v>
          </cell>
          <cell r="AT180">
            <v>4.6599318181818186</v>
          </cell>
          <cell r="BU180">
            <v>2.800863636363637</v>
          </cell>
          <cell r="BV180">
            <v>3.0228636363636365</v>
          </cell>
          <cell r="BW180">
            <v>3.2115454545454551</v>
          </cell>
          <cell r="BX180">
            <v>3.4416181818181828</v>
          </cell>
          <cell r="BY180">
            <v>3.6311318181818177</v>
          </cell>
          <cell r="BZ180">
            <v>3.7476681818181818</v>
          </cell>
          <cell r="CA180">
            <v>4.0750954545454539</v>
          </cell>
          <cell r="CB180">
            <v>4.3864909090909094</v>
          </cell>
          <cell r="CC180">
            <v>100.22920000000001</v>
          </cell>
        </row>
        <row r="181">
          <cell r="A181">
            <v>38534</v>
          </cell>
          <cell r="B181">
            <v>194.9</v>
          </cell>
          <cell r="C181">
            <v>155</v>
          </cell>
          <cell r="D181">
            <v>200.9</v>
          </cell>
          <cell r="E181">
            <v>3.0671602326811209E-2</v>
          </cell>
          <cell r="F181">
            <v>4.5883940620782715E-2</v>
          </cell>
          <cell r="G181">
            <v>2.0833333333333259E-2</v>
          </cell>
          <cell r="AG181">
            <v>3.25</v>
          </cell>
          <cell r="AH181">
            <v>3.4165780952380951</v>
          </cell>
          <cell r="AI181">
            <v>3.522730476190477</v>
          </cell>
          <cell r="AJ181">
            <v>3.6130247619047626</v>
          </cell>
          <cell r="AK181">
            <v>3.6861133333333336</v>
          </cell>
          <cell r="AL181">
            <v>3.7564214285714286</v>
          </cell>
          <cell r="AM181">
            <v>3.8332966666666657</v>
          </cell>
          <cell r="AN181">
            <v>3.9594909523809529</v>
          </cell>
          <cell r="AO181">
            <v>4.0512099999999993</v>
          </cell>
          <cell r="AP181">
            <v>4.0808095238095241</v>
          </cell>
          <cell r="AQ181">
            <v>4.2226666666666661</v>
          </cell>
          <cell r="AR181">
            <v>4.4038095238095245</v>
          </cell>
          <cell r="AS181">
            <v>4.5960238095238095</v>
          </cell>
          <cell r="AT181">
            <v>4.8244047619047628</v>
          </cell>
          <cell r="BU181">
            <v>3.0525714285714285</v>
          </cell>
          <cell r="BV181">
            <v>3.2659999999999991</v>
          </cell>
          <cell r="BW181">
            <v>3.5041904761904767</v>
          </cell>
          <cell r="BX181">
            <v>3.7142190476190473</v>
          </cell>
          <cell r="BY181">
            <v>3.8025857142857142</v>
          </cell>
          <cell r="BZ181">
            <v>3.9218714285714289</v>
          </cell>
          <cell r="CA181">
            <v>4.2631380952380953</v>
          </cell>
          <cell r="CB181">
            <v>4.5064714285714285</v>
          </cell>
          <cell r="CC181">
            <v>100.9348</v>
          </cell>
        </row>
        <row r="182">
          <cell r="A182">
            <v>38565</v>
          </cell>
          <cell r="B182">
            <v>196.1</v>
          </cell>
          <cell r="C182">
            <v>156.30000000000001</v>
          </cell>
          <cell r="D182">
            <v>201.1</v>
          </cell>
          <cell r="E182">
            <v>3.6469344608879517E-2</v>
          </cell>
          <cell r="F182">
            <v>5.1816958277254521E-2</v>
          </cell>
          <cell r="G182">
            <v>2.1330624682579957E-2</v>
          </cell>
          <cell r="AG182">
            <v>3.4348000000000001</v>
          </cell>
          <cell r="AH182">
            <v>3.601876363636364</v>
          </cell>
          <cell r="AI182">
            <v>3.7056713636363638</v>
          </cell>
          <cell r="AJ182">
            <v>3.7990240909090915</v>
          </cell>
          <cell r="AK182">
            <v>3.8730518181818185</v>
          </cell>
          <cell r="AL182">
            <v>3.9564109090909083</v>
          </cell>
          <cell r="AM182">
            <v>4.0230295454545448</v>
          </cell>
          <cell r="AN182">
            <v>4.1629831818181824</v>
          </cell>
          <cell r="AO182">
            <v>4.0817669565217392</v>
          </cell>
          <cell r="AP182">
            <v>4.2668434782608697</v>
          </cell>
          <cell r="AQ182">
            <v>4.4079565217391306</v>
          </cell>
          <cell r="AR182">
            <v>4.5486521739130428</v>
          </cell>
          <cell r="AS182">
            <v>4.6966739130434778</v>
          </cell>
          <cell r="AT182">
            <v>4.8816956521739119</v>
          </cell>
          <cell r="BU182">
            <v>3.3124782608695651</v>
          </cell>
          <cell r="BV182">
            <v>3.5027826086956533</v>
          </cell>
          <cell r="BW182">
            <v>3.7684347826086961</v>
          </cell>
          <cell r="BX182">
            <v>3.9308826086956516</v>
          </cell>
          <cell r="BY182">
            <v>4.0070260869565217</v>
          </cell>
          <cell r="BZ182">
            <v>4.0629086956521743</v>
          </cell>
          <cell r="CA182">
            <v>4.3707130434782622</v>
          </cell>
          <cell r="CB182">
            <v>4.5525043478260869</v>
          </cell>
          <cell r="CC182">
            <v>100.0411</v>
          </cell>
        </row>
        <row r="183">
          <cell r="A183">
            <v>38596</v>
          </cell>
          <cell r="B183">
            <v>198.8</v>
          </cell>
          <cell r="C183">
            <v>158.80000000000001</v>
          </cell>
          <cell r="D183">
            <v>201.3</v>
          </cell>
          <cell r="E183">
            <v>4.7418335089568053E-2</v>
          </cell>
          <cell r="F183">
            <v>6.7204301075268758E-2</v>
          </cell>
          <cell r="G183">
            <v>1.9240506329113893E-2</v>
          </cell>
          <cell r="AG183">
            <v>3.6023000000000001</v>
          </cell>
          <cell r="AH183">
            <v>3.7817631818181821</v>
          </cell>
          <cell r="AI183">
            <v>3.8417340909090907</v>
          </cell>
          <cell r="AJ183">
            <v>3.9057177272727275</v>
          </cell>
          <cell r="AK183">
            <v>3.9538813636363632</v>
          </cell>
          <cell r="AL183">
            <v>4.0007854545454542</v>
          </cell>
          <cell r="AM183">
            <v>4.0451154545454555</v>
          </cell>
          <cell r="AN183">
            <v>4.1377295454545457</v>
          </cell>
          <cell r="AO183">
            <v>4.2062513636363654</v>
          </cell>
          <cell r="AP183">
            <v>4.2238954545454552</v>
          </cell>
          <cell r="AQ183">
            <v>4.3173409090909081</v>
          </cell>
          <cell r="AR183">
            <v>4.441113636363637</v>
          </cell>
          <cell r="AS183">
            <v>4.626681818181817</v>
          </cell>
          <cell r="AT183">
            <v>4.8539318181818185</v>
          </cell>
          <cell r="BU183">
            <v>3.1863181818181818</v>
          </cell>
          <cell r="BV183">
            <v>3.4764090909090921</v>
          </cell>
          <cell r="BW183">
            <v>3.7736363636363639</v>
          </cell>
          <cell r="BX183">
            <v>3.8567454545454538</v>
          </cell>
          <cell r="BY183">
            <v>3.8812590909090905</v>
          </cell>
          <cell r="BZ183">
            <v>3.9779409090909086</v>
          </cell>
          <cell r="CA183">
            <v>4.2920272727272737</v>
          </cell>
          <cell r="CB183">
            <v>4.5384136363636358</v>
          </cell>
          <cell r="CC183">
            <v>100.86620000000001</v>
          </cell>
        </row>
        <row r="184">
          <cell r="A184">
            <v>38626</v>
          </cell>
          <cell r="B184">
            <v>199.1</v>
          </cell>
          <cell r="C184">
            <v>160.5</v>
          </cell>
          <cell r="D184">
            <v>202</v>
          </cell>
          <cell r="E184">
            <v>4.3501048218029359E-2</v>
          </cell>
          <cell r="F184">
            <v>6.1507936507936511E-2</v>
          </cell>
          <cell r="G184">
            <v>2.0717534108135371E-2</v>
          </cell>
          <cell r="AG184">
            <v>3.75</v>
          </cell>
          <cell r="AH184">
            <v>3.9915366666666676</v>
          </cell>
          <cell r="AI184">
            <v>4.0746152380952374</v>
          </cell>
          <cell r="AJ184">
            <v>4.167400476190477</v>
          </cell>
          <cell r="AK184">
            <v>4.2307099999999993</v>
          </cell>
          <cell r="AL184">
            <v>4.2891023809523805</v>
          </cell>
          <cell r="AM184">
            <v>4.3530076190476201</v>
          </cell>
          <cell r="AN184">
            <v>4.4816566666666668</v>
          </cell>
          <cell r="AO184">
            <v>4.5737990476190484</v>
          </cell>
          <cell r="AP184">
            <v>4.5843333333333325</v>
          </cell>
          <cell r="AQ184">
            <v>4.6764047619047613</v>
          </cell>
          <cell r="AR184">
            <v>4.7918809523809518</v>
          </cell>
          <cell r="AS184">
            <v>4.9339999999999993</v>
          </cell>
          <cell r="AT184">
            <v>5.1175952380952383</v>
          </cell>
          <cell r="BU184">
            <v>3.414714285714286</v>
          </cell>
          <cell r="BV184">
            <v>3.7585238095238092</v>
          </cell>
          <cell r="BW184">
            <v>4.1011904761904754</v>
          </cell>
          <cell r="BX184">
            <v>4.2014190476190469</v>
          </cell>
          <cell r="BY184">
            <v>4.226866666666667</v>
          </cell>
          <cell r="BZ184">
            <v>4.2979285714285718</v>
          </cell>
          <cell r="CA184">
            <v>4.5690904761904756</v>
          </cell>
          <cell r="CB184">
            <v>4.7661238095238092</v>
          </cell>
          <cell r="CC184">
            <v>101.8801</v>
          </cell>
        </row>
        <row r="185">
          <cell r="A185">
            <v>38657</v>
          </cell>
          <cell r="B185">
            <v>198.1</v>
          </cell>
          <cell r="C185">
            <v>158.69999999999999</v>
          </cell>
          <cell r="D185">
            <v>202.5</v>
          </cell>
          <cell r="E185">
            <v>3.3385498174230532E-2</v>
          </cell>
          <cell r="F185">
            <v>4.3392504930966469E-2</v>
          </cell>
          <cell r="G185">
            <v>2.1180030257186067E-2</v>
          </cell>
          <cell r="AG185">
            <v>4</v>
          </cell>
          <cell r="AH185">
            <v>4.1542904545454542</v>
          </cell>
          <cell r="AI185">
            <v>4.2863636363636362</v>
          </cell>
          <cell r="AJ185">
            <v>4.3522340909090911</v>
          </cell>
          <cell r="AK185">
            <v>4.4163131818181816</v>
          </cell>
          <cell r="AL185">
            <v>4.4845181818181823</v>
          </cell>
          <cell r="AM185">
            <v>4.554915454545454</v>
          </cell>
          <cell r="AN185">
            <v>4.693030454545454</v>
          </cell>
          <cell r="AO185">
            <v>4.7826322727272732</v>
          </cell>
          <cell r="AP185">
            <v>4.7831136363636366</v>
          </cell>
          <cell r="AQ185">
            <v>4.8436590909090915</v>
          </cell>
          <cell r="AR185">
            <v>4.9405454545454539</v>
          </cell>
          <cell r="AS185">
            <v>5.0719545454545463</v>
          </cell>
          <cell r="AT185">
            <v>5.2359545454545451</v>
          </cell>
          <cell r="BU185">
            <v>3.8741818181818175</v>
          </cell>
          <cell r="BV185">
            <v>3.9592727272727264</v>
          </cell>
          <cell r="BW185">
            <v>4.2812272727272731</v>
          </cell>
          <cell r="BX185">
            <v>4.3906818181818172</v>
          </cell>
          <cell r="BY185">
            <v>4.3862045454545457</v>
          </cell>
          <cell r="BZ185">
            <v>4.4417363636363651</v>
          </cell>
          <cell r="CA185">
            <v>4.67965909090909</v>
          </cell>
          <cell r="CB185">
            <v>4.8566181818181811</v>
          </cell>
          <cell r="CC185">
            <v>102.07080000000001</v>
          </cell>
        </row>
        <row r="186">
          <cell r="A186">
            <v>38687</v>
          </cell>
          <cell r="B186">
            <v>198.1</v>
          </cell>
          <cell r="C186">
            <v>159.6</v>
          </cell>
          <cell r="D186">
            <v>202.8</v>
          </cell>
          <cell r="E186">
            <v>3.3385498174230532E-2</v>
          </cell>
          <cell r="F186">
            <v>5.4161162483487457E-2</v>
          </cell>
          <cell r="G186">
            <v>2.1148036253776592E-2</v>
          </cell>
          <cell r="AG186">
            <v>4.1590999999999996</v>
          </cell>
          <cell r="AH186">
            <v>4.3621569999999998</v>
          </cell>
          <cell r="AI186">
            <v>4.4376259999999998</v>
          </cell>
          <cell r="AJ186">
            <v>4.4910015000000003</v>
          </cell>
          <cell r="AK186">
            <v>4.5462639999999999</v>
          </cell>
          <cell r="AL186">
            <v>4.604845000000001</v>
          </cell>
          <cell r="AM186">
            <v>4.666189000000001</v>
          </cell>
          <cell r="AN186">
            <v>4.7702709999999993</v>
          </cell>
          <cell r="AO186">
            <v>4.396109090909091</v>
          </cell>
          <cell r="AP186">
            <v>4.8337727272727271</v>
          </cell>
          <cell r="AQ186">
            <v>4.8487272727272739</v>
          </cell>
          <cell r="AR186">
            <v>4.91</v>
          </cell>
          <cell r="AS186">
            <v>5.0100227272727276</v>
          </cell>
          <cell r="AT186">
            <v>5.155181818181819</v>
          </cell>
          <cell r="BU186">
            <v>3.6709047619047617</v>
          </cell>
          <cell r="BV186">
            <v>3.967714285714286</v>
          </cell>
          <cell r="BW186">
            <v>4.313523809523808</v>
          </cell>
          <cell r="BX186">
            <v>4.4026090909090909</v>
          </cell>
          <cell r="BY186">
            <v>4.3795681818181817</v>
          </cell>
          <cell r="BZ186">
            <v>4.3512818181818185</v>
          </cell>
          <cell r="CA186">
            <v>4.6239136363636373</v>
          </cell>
          <cell r="CB186">
            <v>4.7535727272727275</v>
          </cell>
          <cell r="CC186">
            <v>101.196</v>
          </cell>
        </row>
        <row r="187">
          <cell r="A187">
            <v>38718</v>
          </cell>
          <cell r="B187">
            <v>199.3</v>
          </cell>
          <cell r="C187">
            <v>160.5</v>
          </cell>
          <cell r="D187">
            <v>203.2</v>
          </cell>
          <cell r="E187">
            <v>4.0187891440501167E-2</v>
          </cell>
          <cell r="F187">
            <v>5.6616194865042768E-2</v>
          </cell>
          <cell r="G187">
            <v>2.1105527638190846E-2</v>
          </cell>
          <cell r="AG187">
            <v>4.2614000000000001</v>
          </cell>
          <cell r="AH187">
            <v>4.4880547619047615</v>
          </cell>
          <cell r="AI187">
            <v>4.5441390476190469</v>
          </cell>
          <cell r="AJ187">
            <v>4.6052685714285717</v>
          </cell>
          <cell r="AK187">
            <v>4.6478052380952377</v>
          </cell>
          <cell r="AL187">
            <v>4.6886328571428564</v>
          </cell>
          <cell r="AM187">
            <v>4.7325900000000001</v>
          </cell>
          <cell r="AN187">
            <v>4.8000314285714278</v>
          </cell>
          <cell r="AO187">
            <v>4.6225468181818181</v>
          </cell>
          <cell r="AP187">
            <v>4.8452727272727278</v>
          </cell>
          <cell r="AQ187">
            <v>4.8055454545454541</v>
          </cell>
          <cell r="AR187">
            <v>4.8311818181818191</v>
          </cell>
          <cell r="AS187">
            <v>4.9185909090909083</v>
          </cell>
          <cell r="AT187">
            <v>5.0491363636363635</v>
          </cell>
          <cell r="BU187">
            <v>4.0587727272727268</v>
          </cell>
          <cell r="BV187">
            <v>4.3126818181818187</v>
          </cell>
          <cell r="BW187">
            <v>4.4484090909090908</v>
          </cell>
          <cell r="BX187">
            <v>4.4522590909090916</v>
          </cell>
          <cell r="BY187">
            <v>4.3821909090909088</v>
          </cell>
          <cell r="BZ187">
            <v>4.3088909090909091</v>
          </cell>
          <cell r="CA187">
            <v>4.5178954545454548</v>
          </cell>
          <cell r="CB187">
            <v>4.6692227272727269</v>
          </cell>
          <cell r="CC187">
            <v>100</v>
          </cell>
        </row>
        <row r="188">
          <cell r="A188">
            <v>38749</v>
          </cell>
          <cell r="B188">
            <v>199.4</v>
          </cell>
          <cell r="C188">
            <v>158.69999999999999</v>
          </cell>
          <cell r="D188">
            <v>203.6</v>
          </cell>
          <cell r="E188">
            <v>3.6382536382536301E-2</v>
          </cell>
          <cell r="F188">
            <v>3.9292730844793677E-2</v>
          </cell>
          <cell r="G188">
            <v>2.106318956870612E-2</v>
          </cell>
          <cell r="AG188">
            <v>4.5</v>
          </cell>
          <cell r="AH188">
            <v>4.578551</v>
          </cell>
          <cell r="AI188">
            <v>4.6797190000000013</v>
          </cell>
          <cell r="AJ188">
            <v>4.7555470000000009</v>
          </cell>
          <cell r="AK188">
            <v>4.8173325</v>
          </cell>
          <cell r="AL188">
            <v>4.8693580000000001</v>
          </cell>
          <cell r="AM188">
            <v>4.9227505000000003</v>
          </cell>
          <cell r="AN188">
            <v>5.0197385000000008</v>
          </cell>
          <cell r="AO188">
            <v>5.0783140000000007</v>
          </cell>
          <cell r="AP188">
            <v>5.0846500000000008</v>
          </cell>
          <cell r="AQ188">
            <v>5.0635500000000002</v>
          </cell>
          <cell r="AR188">
            <v>5.067124999999999</v>
          </cell>
          <cell r="AS188">
            <v>5.0905750000000012</v>
          </cell>
          <cell r="AT188">
            <v>5.1369999999999996</v>
          </cell>
          <cell r="BU188">
            <v>4.3593500000000001</v>
          </cell>
          <cell r="BV188">
            <v>4.5359499999999988</v>
          </cell>
          <cell r="BW188">
            <v>4.6762499999999987</v>
          </cell>
          <cell r="BX188">
            <v>4.6741600000000005</v>
          </cell>
          <cell r="BY188">
            <v>4.6522749999999995</v>
          </cell>
          <cell r="BZ188">
            <v>4.5656249999999989</v>
          </cell>
          <cell r="CA188">
            <v>4.6599199999999996</v>
          </cell>
          <cell r="CB188">
            <v>4.7496499999999999</v>
          </cell>
          <cell r="CC188">
            <v>100.2398</v>
          </cell>
        </row>
        <row r="189">
          <cell r="A189">
            <v>38777</v>
          </cell>
          <cell r="B189">
            <v>199.7</v>
          </cell>
          <cell r="C189">
            <v>159.30000000000001</v>
          </cell>
          <cell r="D189">
            <v>204.3</v>
          </cell>
          <cell r="E189">
            <v>3.4179181771103018E-2</v>
          </cell>
          <cell r="F189">
            <v>3.6434612882238371E-2</v>
          </cell>
          <cell r="G189">
            <v>2.0989505247376306E-2</v>
          </cell>
          <cell r="AG189">
            <v>4.5434999999999999</v>
          </cell>
          <cell r="AH189">
            <v>4.7603686956521747</v>
          </cell>
          <cell r="AI189">
            <v>4.8394991304347839</v>
          </cell>
          <cell r="AJ189">
            <v>4.9202913043478249</v>
          </cell>
          <cell r="AK189">
            <v>4.964174782608695</v>
          </cell>
          <cell r="AL189">
            <v>5.009054782608696</v>
          </cell>
          <cell r="AM189">
            <v>5.0527460869565211</v>
          </cell>
          <cell r="AN189">
            <v>5.1359686956521742</v>
          </cell>
          <cell r="AO189">
            <v>5.1867021739130434</v>
          </cell>
          <cell r="AP189">
            <v>5.1889347826086958</v>
          </cell>
          <cell r="AQ189">
            <v>5.1723913043478271</v>
          </cell>
          <cell r="AR189">
            <v>5.1959347826086963</v>
          </cell>
          <cell r="AS189">
            <v>5.2595434782608699</v>
          </cell>
          <cell r="AT189">
            <v>5.3239347826086956</v>
          </cell>
          <cell r="BU189">
            <v>4.5203478260869581</v>
          </cell>
          <cell r="BV189">
            <v>4.6150434782608691</v>
          </cell>
          <cell r="BW189">
            <v>4.7824347826086964</v>
          </cell>
          <cell r="BX189">
            <v>4.7767913043478254</v>
          </cell>
          <cell r="BY189">
            <v>4.7441478260869578</v>
          </cell>
          <cell r="BZ189">
            <v>4.6986086956521742</v>
          </cell>
          <cell r="CA189">
            <v>4.8555130434782603</v>
          </cell>
          <cell r="CB189">
            <v>4.9354652173913047</v>
          </cell>
          <cell r="CC189">
            <v>100.533</v>
          </cell>
        </row>
        <row r="190">
          <cell r="A190">
            <v>38808</v>
          </cell>
          <cell r="B190">
            <v>200.7</v>
          </cell>
          <cell r="C190">
            <v>160.6</v>
          </cell>
          <cell r="D190">
            <v>204.8</v>
          </cell>
          <cell r="E190">
            <v>3.6138358286009309E-2</v>
          </cell>
          <cell r="F190">
            <v>4.1504539559014342E-2</v>
          </cell>
          <cell r="G190">
            <v>2.2977022977023198E-2</v>
          </cell>
          <cell r="AG190">
            <v>4.75</v>
          </cell>
          <cell r="AH190">
            <v>4.9190288888888887</v>
          </cell>
          <cell r="AI190">
            <v>5.0042722222222222</v>
          </cell>
          <cell r="AJ190">
            <v>5.0711538888888885</v>
          </cell>
          <cell r="AK190">
            <v>5.1146977777777769</v>
          </cell>
          <cell r="AL190">
            <v>5.1592288888888893</v>
          </cell>
          <cell r="AM190">
            <v>5.2047238888888883</v>
          </cell>
          <cell r="AN190">
            <v>5.2840650000000009</v>
          </cell>
          <cell r="AO190">
            <v>4.7959709999999998</v>
          </cell>
          <cell r="AP190">
            <v>5.3336499999999987</v>
          </cell>
          <cell r="AQ190">
            <v>5.3235750000000008</v>
          </cell>
          <cell r="AR190">
            <v>5.3918249999999999</v>
          </cell>
          <cell r="AS190">
            <v>5.5213999999999999</v>
          </cell>
          <cell r="AT190">
            <v>5.6416000000000013</v>
          </cell>
          <cell r="BU190">
            <v>4.58805</v>
          </cell>
          <cell r="BV190">
            <v>4.7096</v>
          </cell>
          <cell r="BW190">
            <v>4.8936000000000002</v>
          </cell>
          <cell r="BX190">
            <v>4.9256250000000001</v>
          </cell>
          <cell r="BY190">
            <v>4.9099899999999996</v>
          </cell>
          <cell r="BZ190">
            <v>4.8935149999999989</v>
          </cell>
          <cell r="CA190">
            <v>5.10846</v>
          </cell>
          <cell r="CB190">
            <v>5.24925</v>
          </cell>
          <cell r="CC190">
            <v>100.0359</v>
          </cell>
        </row>
        <row r="191">
          <cell r="A191">
            <v>38838</v>
          </cell>
          <cell r="B191">
            <v>201.3</v>
          </cell>
          <cell r="C191">
            <v>160.6</v>
          </cell>
          <cell r="D191">
            <v>205.4</v>
          </cell>
          <cell r="E191">
            <v>3.9772727272727293E-2</v>
          </cell>
          <cell r="F191">
            <v>4.3534762833008278E-2</v>
          </cell>
          <cell r="G191">
            <v>2.4438902743142199E-2</v>
          </cell>
          <cell r="AG191">
            <v>4.9238999999999997</v>
          </cell>
          <cell r="AH191">
            <v>5.08116619047619</v>
          </cell>
          <cell r="AI191">
            <v>5.1356447619047634</v>
          </cell>
          <cell r="AJ191">
            <v>5.1855109523809517</v>
          </cell>
          <cell r="AK191">
            <v>5.2228461904761918</v>
          </cell>
          <cell r="AL191">
            <v>5.2581323809523806</v>
          </cell>
          <cell r="AM191">
            <v>5.2887366666666669</v>
          </cell>
          <cell r="AN191">
            <v>5.3574014285714275</v>
          </cell>
          <cell r="AO191">
            <v>4.9325043478260868</v>
          </cell>
          <cell r="AP191">
            <v>5.4044565217391316</v>
          </cell>
          <cell r="AQ191">
            <v>5.4056086956521732</v>
          </cell>
          <cell r="AR191">
            <v>5.4840652173913051</v>
          </cell>
          <cell r="AS191">
            <v>5.6327391304347829</v>
          </cell>
          <cell r="AT191">
            <v>5.7581739130434775</v>
          </cell>
          <cell r="BU191">
            <v>4.6686956521739136</v>
          </cell>
          <cell r="BV191">
            <v>4.8210434782608687</v>
          </cell>
          <cell r="BW191">
            <v>4.9947826086956519</v>
          </cell>
          <cell r="BX191">
            <v>4.986313043478261</v>
          </cell>
          <cell r="BY191">
            <v>4.9815565217391296</v>
          </cell>
          <cell r="BZ191">
            <v>4.9732652173913046</v>
          </cell>
          <cell r="CA191">
            <v>5.2143260869565209</v>
          </cell>
          <cell r="CB191">
            <v>5.3576347826086961</v>
          </cell>
          <cell r="CC191">
            <v>97.853099999999998</v>
          </cell>
        </row>
        <row r="192">
          <cell r="A192">
            <v>38869</v>
          </cell>
          <cell r="B192">
            <v>201.8</v>
          </cell>
          <cell r="C192">
            <v>161.4</v>
          </cell>
          <cell r="D192">
            <v>205.9</v>
          </cell>
          <cell r="E192">
            <v>4.1817243159525175E-2</v>
          </cell>
          <cell r="F192">
            <v>4.8732943469785628E-2</v>
          </cell>
          <cell r="G192">
            <v>2.6420737786640114E-2</v>
          </cell>
          <cell r="AG192">
            <v>5.0227000000000004</v>
          </cell>
          <cell r="AH192">
            <v>5.2455445454545453</v>
          </cell>
          <cell r="AI192">
            <v>5.3219045454545455</v>
          </cell>
          <cell r="AJ192">
            <v>5.3848031818181816</v>
          </cell>
          <cell r="AK192">
            <v>5.4200836363636364</v>
          </cell>
          <cell r="AL192">
            <v>5.4568368181818183</v>
          </cell>
          <cell r="AM192">
            <v>5.4949454545454541</v>
          </cell>
          <cell r="AN192">
            <v>5.5578431818181819</v>
          </cell>
          <cell r="AO192">
            <v>5.5984172727272723</v>
          </cell>
          <cell r="AP192">
            <v>5.600522727272728</v>
          </cell>
          <cell r="AQ192">
            <v>5.5674090909090914</v>
          </cell>
          <cell r="AR192">
            <v>5.5910227272727289</v>
          </cell>
          <cell r="AS192">
            <v>5.6735454545454544</v>
          </cell>
          <cell r="AT192">
            <v>5.7596136363636363</v>
          </cell>
          <cell r="BU192">
            <v>4.6723181818181834</v>
          </cell>
          <cell r="BV192">
            <v>4.9006363636363632</v>
          </cell>
          <cell r="BW192">
            <v>5.1597272727272729</v>
          </cell>
          <cell r="BX192">
            <v>5.1781818181818187</v>
          </cell>
          <cell r="BY192">
            <v>5.1365954545454553</v>
          </cell>
          <cell r="BZ192">
            <v>5.0330045454545465</v>
          </cell>
          <cell r="CA192">
            <v>5.2063590909090909</v>
          </cell>
          <cell r="CB192">
            <v>5.3001909090909098</v>
          </cell>
          <cell r="CC192">
            <v>99.186300000000003</v>
          </cell>
        </row>
        <row r="193">
          <cell r="A193">
            <v>38899</v>
          </cell>
          <cell r="B193">
            <v>202.9</v>
          </cell>
          <cell r="C193">
            <v>161</v>
          </cell>
          <cell r="D193">
            <v>206.3</v>
          </cell>
          <cell r="E193">
            <v>4.1046690610569536E-2</v>
          </cell>
          <cell r="F193">
            <v>3.8709677419354938E-2</v>
          </cell>
          <cell r="G193">
            <v>2.6879044300647026E-2</v>
          </cell>
          <cell r="AG193">
            <v>5.25</v>
          </cell>
          <cell r="AH193">
            <v>5.3721333333333341</v>
          </cell>
          <cell r="AI193">
            <v>5.4415790476190473</v>
          </cell>
          <cell r="AJ193">
            <v>5.4953285714285709</v>
          </cell>
          <cell r="AK193">
            <v>5.525352857142857</v>
          </cell>
          <cell r="AL193">
            <v>5.5558342857142851</v>
          </cell>
          <cell r="AM193">
            <v>5.5822523809523821</v>
          </cell>
          <cell r="AN193">
            <v>5.6298823809523801</v>
          </cell>
          <cell r="AO193">
            <v>5.6612109523809515</v>
          </cell>
          <cell r="AP193">
            <v>5.6486190476190483</v>
          </cell>
          <cell r="AQ193">
            <v>5.5794285714285721</v>
          </cell>
          <cell r="AR193">
            <v>5.590928571428571</v>
          </cell>
          <cell r="AS193">
            <v>5.678761904761906</v>
          </cell>
          <cell r="AT193">
            <v>5.7599761904761904</v>
          </cell>
          <cell r="BU193">
            <v>4.8265238095238097</v>
          </cell>
          <cell r="BV193">
            <v>5.062904761904762</v>
          </cell>
          <cell r="BW193">
            <v>5.253619047619047</v>
          </cell>
          <cell r="BX193">
            <v>5.2424238095238094</v>
          </cell>
          <cell r="BY193">
            <v>5.1420095238095236</v>
          </cell>
          <cell r="BZ193">
            <v>5.0136190476190468</v>
          </cell>
          <cell r="CA193">
            <v>5.1871238095238104</v>
          </cell>
          <cell r="CB193">
            <v>5.2669333333333332</v>
          </cell>
          <cell r="CC193">
            <v>99.3613</v>
          </cell>
        </row>
        <row r="194">
          <cell r="A194">
            <v>38930</v>
          </cell>
          <cell r="B194">
            <v>203.8</v>
          </cell>
          <cell r="C194">
            <v>162.1</v>
          </cell>
          <cell r="D194">
            <v>206.8</v>
          </cell>
          <cell r="E194">
            <v>3.9265680775114831E-2</v>
          </cell>
          <cell r="F194">
            <v>3.7108125399871961E-2</v>
          </cell>
          <cell r="G194">
            <v>2.8344107409249197E-2</v>
          </cell>
          <cell r="AG194">
            <v>5.25</v>
          </cell>
          <cell r="AH194">
            <v>5.3455981818181817</v>
          </cell>
          <cell r="AI194">
            <v>5.3828704545454542</v>
          </cell>
          <cell r="AJ194">
            <v>5.4206972727272733</v>
          </cell>
          <cell r="AK194">
            <v>5.4415395454545461</v>
          </cell>
          <cell r="AL194">
            <v>5.4609963636363625</v>
          </cell>
          <cell r="AM194">
            <v>5.4792627272727268</v>
          </cell>
          <cell r="AN194">
            <v>5.4959109090909095</v>
          </cell>
          <cell r="AO194">
            <v>5.256169565217391</v>
          </cell>
          <cell r="AP194">
            <v>5.4861086956521739</v>
          </cell>
          <cell r="AQ194">
            <v>5.3373478260869565</v>
          </cell>
          <cell r="AR194">
            <v>5.3198695652173917</v>
          </cell>
          <cell r="AS194">
            <v>5.4216304347826085</v>
          </cell>
          <cell r="AT194">
            <v>5.5328695652173909</v>
          </cell>
          <cell r="BU194">
            <v>5.1505217391304345</v>
          </cell>
          <cell r="BV194">
            <v>5.082521739130434</v>
          </cell>
          <cell r="BW194">
            <v>5.1637391304347835</v>
          </cell>
          <cell r="BX194">
            <v>5.0521869565217381</v>
          </cell>
          <cell r="BY194">
            <v>4.9138739130434796</v>
          </cell>
          <cell r="BZ194">
            <v>4.7803130434782606</v>
          </cell>
          <cell r="CA194">
            <v>4.9600304347826087</v>
          </cell>
          <cell r="CB194">
            <v>5.0805608695652182</v>
          </cell>
          <cell r="CC194">
            <v>98.820499999999996</v>
          </cell>
        </row>
        <row r="195">
          <cell r="A195">
            <v>38961</v>
          </cell>
          <cell r="B195">
            <v>202.8</v>
          </cell>
          <cell r="C195">
            <v>160.19999999999999</v>
          </cell>
          <cell r="D195">
            <v>207.2</v>
          </cell>
          <cell r="E195">
            <v>2.0120724346076369E-2</v>
          </cell>
          <cell r="F195">
            <v>8.8161209068009505E-3</v>
          </cell>
          <cell r="G195">
            <v>2.9309488325881761E-2</v>
          </cell>
          <cell r="AG195">
            <v>5.25</v>
          </cell>
          <cell r="AH195">
            <v>5.3283219047619044</v>
          </cell>
          <cell r="AI195">
            <v>5.3570238095238079</v>
          </cell>
          <cell r="AJ195">
            <v>5.383664761904762</v>
          </cell>
          <cell r="AK195">
            <v>5.3943290476190482</v>
          </cell>
          <cell r="AL195">
            <v>5.4021390476190483</v>
          </cell>
          <cell r="AM195">
            <v>5.4091533333333341</v>
          </cell>
          <cell r="AN195">
            <v>5.4004923809523806</v>
          </cell>
          <cell r="AO195">
            <v>5.3777100000000004</v>
          </cell>
          <cell r="AP195">
            <v>5.3722380952380959</v>
          </cell>
          <cell r="AQ195">
            <v>5.1851904761904768</v>
          </cell>
          <cell r="AR195">
            <v>5.1501428571428569</v>
          </cell>
          <cell r="AS195">
            <v>5.2506428571428572</v>
          </cell>
          <cell r="AT195">
            <v>5.3608333333333347</v>
          </cell>
          <cell r="BU195">
            <v>4.77204761904762</v>
          </cell>
          <cell r="BV195">
            <v>4.9280476190476188</v>
          </cell>
          <cell r="BW195">
            <v>5.0683809523809522</v>
          </cell>
          <cell r="BX195">
            <v>4.9448238095238084</v>
          </cell>
          <cell r="BY195">
            <v>4.7830904761904769</v>
          </cell>
          <cell r="BZ195">
            <v>4.6293666666666669</v>
          </cell>
          <cell r="CA195">
            <v>4.804380952380952</v>
          </cell>
          <cell r="CB195">
            <v>4.9346904761904762</v>
          </cell>
          <cell r="CC195">
            <v>98.553799999999995</v>
          </cell>
        </row>
        <row r="196">
          <cell r="A196">
            <v>38991</v>
          </cell>
          <cell r="B196">
            <v>201.9</v>
          </cell>
          <cell r="C196">
            <v>158.69999999999999</v>
          </cell>
          <cell r="D196">
            <v>207.6</v>
          </cell>
          <cell r="E196">
            <v>1.4063284781516971E-2</v>
          </cell>
          <cell r="F196">
            <v>-1.1214953271028061E-2</v>
          </cell>
          <cell r="G196">
            <v>2.7722772277227747E-2</v>
          </cell>
          <cell r="AG196">
            <v>5.25</v>
          </cell>
          <cell r="AH196">
            <v>5.3201704545454529</v>
          </cell>
          <cell r="AI196">
            <v>5.3508809090909075</v>
          </cell>
          <cell r="AJ196">
            <v>5.3733399999999998</v>
          </cell>
          <cell r="AK196">
            <v>5.3825304545454546</v>
          </cell>
          <cell r="AL196">
            <v>5.3897177272727284</v>
          </cell>
          <cell r="AM196">
            <v>5.3948027272727286</v>
          </cell>
          <cell r="AN196">
            <v>5.3836090909090908</v>
          </cell>
          <cell r="AO196">
            <v>5.3593200000000003</v>
          </cell>
          <cell r="AP196">
            <v>5.3604545454545454</v>
          </cell>
          <cell r="AQ196">
            <v>5.1898318181818164</v>
          </cell>
          <cell r="AR196">
            <v>5.1638318181818184</v>
          </cell>
          <cell r="AS196">
            <v>5.2608636363636361</v>
          </cell>
          <cell r="AT196">
            <v>5.3835727272727283</v>
          </cell>
          <cell r="BU196">
            <v>4.9243636363636369</v>
          </cell>
          <cell r="BV196">
            <v>5.0322272727272725</v>
          </cell>
          <cell r="BW196">
            <v>5.1022727272727266</v>
          </cell>
          <cell r="BX196">
            <v>4.9430772727272725</v>
          </cell>
          <cell r="BY196">
            <v>4.7848818181818169</v>
          </cell>
          <cell r="BZ196">
            <v>4.6593636363636364</v>
          </cell>
          <cell r="CA196">
            <v>4.7891681818181819</v>
          </cell>
          <cell r="CB196">
            <v>4.9522636363636376</v>
          </cell>
          <cell r="CC196">
            <v>98.341200000000001</v>
          </cell>
        </row>
        <row r="197">
          <cell r="A197">
            <v>39022</v>
          </cell>
          <cell r="B197">
            <v>202</v>
          </cell>
          <cell r="C197">
            <v>160</v>
          </cell>
          <cell r="D197">
            <v>207.8</v>
          </cell>
          <cell r="E197">
            <v>1.9687026754164672E-2</v>
          </cell>
          <cell r="F197">
            <v>8.1915563957153381E-3</v>
          </cell>
          <cell r="G197">
            <v>2.6172839506172885E-2</v>
          </cell>
          <cell r="AG197">
            <v>5.25</v>
          </cell>
          <cell r="AH197">
            <v>5.3226990909090883</v>
          </cell>
          <cell r="AI197">
            <v>5.36</v>
          </cell>
          <cell r="AJ197">
            <v>5.3720786363636384</v>
          </cell>
          <cell r="AK197">
            <v>5.3730972727272741</v>
          </cell>
          <cell r="AL197">
            <v>5.3734677272727289</v>
          </cell>
          <cell r="AM197">
            <v>5.3729568181818186</v>
          </cell>
          <cell r="AN197">
            <v>5.3443486363636374</v>
          </cell>
          <cell r="AO197">
            <v>5.3035527272727263</v>
          </cell>
          <cell r="AP197">
            <v>5.3026818181818172</v>
          </cell>
          <cell r="AQ197">
            <v>5.0904727272727266</v>
          </cell>
          <cell r="AR197">
            <v>5.0152590909090913</v>
          </cell>
          <cell r="AS197">
            <v>5.0999818181818179</v>
          </cell>
          <cell r="AT197">
            <v>5.2151954545454551</v>
          </cell>
          <cell r="BU197">
            <v>5.202318181818181</v>
          </cell>
          <cell r="BV197">
            <v>5.0657727272727264</v>
          </cell>
          <cell r="BW197">
            <v>5.1375909090909069</v>
          </cell>
          <cell r="BX197">
            <v>4.9092590909090905</v>
          </cell>
          <cell r="BY197">
            <v>4.7232363636363637</v>
          </cell>
          <cell r="BZ197">
            <v>4.5588772727272735</v>
          </cell>
          <cell r="CA197">
            <v>4.6572772727272733</v>
          </cell>
          <cell r="CB197">
            <v>4.7957045454545444</v>
          </cell>
          <cell r="CC197">
            <v>97.353099999999998</v>
          </cell>
        </row>
        <row r="198">
          <cell r="A198">
            <v>39052</v>
          </cell>
          <cell r="B198">
            <v>203.1</v>
          </cell>
          <cell r="C198">
            <v>161.1</v>
          </cell>
          <cell r="D198">
            <v>208.1</v>
          </cell>
          <cell r="E198">
            <v>2.5239777889954462E-2</v>
          </cell>
          <cell r="F198">
            <v>9.3984962406015171E-3</v>
          </cell>
          <cell r="G198">
            <v>2.6134122287968298E-2</v>
          </cell>
          <cell r="AG198">
            <v>5.25</v>
          </cell>
          <cell r="AH198">
            <v>5.3472373684210508</v>
          </cell>
          <cell r="AI198">
            <v>5.3502142105263149</v>
          </cell>
          <cell r="AJ198">
            <v>5.3599684210526304</v>
          </cell>
          <cell r="AK198">
            <v>5.3567778947368412</v>
          </cell>
          <cell r="AL198">
            <v>5.3533178947368434</v>
          </cell>
          <cell r="AM198">
            <v>5.3482584210526323</v>
          </cell>
          <cell r="AN198">
            <v>5.2981931578947368</v>
          </cell>
          <cell r="AO198">
            <v>4.7395257142857146</v>
          </cell>
          <cell r="AP198">
            <v>5.2559285714285719</v>
          </cell>
          <cell r="AQ198">
            <v>5.0247190476190475</v>
          </cell>
          <cell r="AR198">
            <v>4.9452000000000007</v>
          </cell>
          <cell r="AS198">
            <v>5.0410476190476192</v>
          </cell>
          <cell r="AT198">
            <v>5.1745047619047622</v>
          </cell>
          <cell r="BU198">
            <v>4.8707619047619044</v>
          </cell>
          <cell r="BV198">
            <v>4.9655714285714287</v>
          </cell>
          <cell r="BW198">
            <v>5.0648571428571429</v>
          </cell>
          <cell r="BX198">
            <v>4.8643333333333327</v>
          </cell>
          <cell r="BY198">
            <v>4.666842857142858</v>
          </cell>
          <cell r="BZ198">
            <v>4.4970952380952376</v>
          </cell>
          <cell r="CA198">
            <v>4.6334857142857153</v>
          </cell>
          <cell r="CB198">
            <v>4.7967285714285719</v>
          </cell>
          <cell r="CC198">
            <v>96.770799999999994</v>
          </cell>
        </row>
        <row r="199">
          <cell r="A199">
            <v>39083</v>
          </cell>
          <cell r="B199">
            <v>203.43700000000001</v>
          </cell>
          <cell r="C199">
            <v>160.9</v>
          </cell>
          <cell r="D199">
            <v>208.6</v>
          </cell>
          <cell r="E199">
            <v>2.0757651781234232E-2</v>
          </cell>
          <cell r="F199">
            <v>2.4922118380061864E-3</v>
          </cell>
          <cell r="G199">
            <v>2.6574803149606252E-2</v>
          </cell>
          <cell r="AG199">
            <v>5.25</v>
          </cell>
          <cell r="AH199">
            <v>5.3200286363636335</v>
          </cell>
          <cell r="AI199">
            <v>5.3448595454545451</v>
          </cell>
          <cell r="AJ199">
            <v>5.3600113636363638</v>
          </cell>
          <cell r="AK199">
            <v>5.3674677272727287</v>
          </cell>
          <cell r="AL199">
            <v>5.3765468181818168</v>
          </cell>
          <cell r="AM199">
            <v>5.3839231818181839</v>
          </cell>
          <cell r="AN199">
            <v>5.3838650000000001</v>
          </cell>
          <cell r="AO199">
            <v>5.1377195652173917</v>
          </cell>
          <cell r="AP199">
            <v>5.3741739130434789</v>
          </cell>
          <cell r="AQ199">
            <v>5.2259347826086966</v>
          </cell>
          <cell r="AR199">
            <v>5.1578652173913042</v>
          </cell>
          <cell r="AS199">
            <v>5.2410913043478278</v>
          </cell>
          <cell r="AT199">
            <v>5.3584739130434782</v>
          </cell>
          <cell r="BU199">
            <v>4.8876086956521743</v>
          </cell>
          <cell r="BV199">
            <v>5.0927826086956536</v>
          </cell>
          <cell r="BW199">
            <v>5.1327391304347838</v>
          </cell>
          <cell r="BX199">
            <v>5.0032869565217384</v>
          </cell>
          <cell r="BY199">
            <v>4.8752999999999993</v>
          </cell>
          <cell r="BZ199">
            <v>4.7057913043478266</v>
          </cell>
          <cell r="CA199">
            <v>4.8279826086956517</v>
          </cell>
          <cell r="CB199">
            <v>4.9637130434782604</v>
          </cell>
          <cell r="CC199">
            <v>97.799199999999999</v>
          </cell>
        </row>
        <row r="200">
          <cell r="A200">
            <v>39114</v>
          </cell>
          <cell r="B200">
            <v>204.226</v>
          </cell>
          <cell r="C200">
            <v>162.69999999999999</v>
          </cell>
          <cell r="D200">
            <v>209.13499999999999</v>
          </cell>
          <cell r="E200">
            <v>2.4202607823470279E-2</v>
          </cell>
          <cell r="F200">
            <v>2.5204788909892972E-2</v>
          </cell>
          <cell r="G200">
            <v>2.7185658153241699E-2</v>
          </cell>
          <cell r="AG200">
            <v>5.25</v>
          </cell>
          <cell r="AH200">
            <v>5.3199999999999976</v>
          </cell>
          <cell r="AI200">
            <v>5.3446564999999993</v>
          </cell>
          <cell r="AJ200">
            <v>5.3594065000000004</v>
          </cell>
          <cell r="AK200">
            <v>5.3686255000000012</v>
          </cell>
          <cell r="AL200">
            <v>5.3820439999999996</v>
          </cell>
          <cell r="AM200">
            <v>5.3893135000000001</v>
          </cell>
          <cell r="AN200">
            <v>5.3940334999999999</v>
          </cell>
          <cell r="AO200">
            <v>5.3817369999999993</v>
          </cell>
          <cell r="AP200">
            <v>5.3747999999999987</v>
          </cell>
          <cell r="AQ200">
            <v>5.2085650000000001</v>
          </cell>
          <cell r="AR200">
            <v>5.1370399999999998</v>
          </cell>
          <cell r="AS200">
            <v>5.2318749999999987</v>
          </cell>
          <cell r="AT200">
            <v>5.3547050000000009</v>
          </cell>
          <cell r="BU200">
            <v>5.15815</v>
          </cell>
          <cell r="BV200">
            <v>5.152400000000001</v>
          </cell>
          <cell r="BW200">
            <v>5.1456500000000007</v>
          </cell>
          <cell r="BX200">
            <v>5.0074950000000005</v>
          </cell>
          <cell r="BY200">
            <v>4.8375600000000007</v>
          </cell>
          <cell r="BZ200">
            <v>4.6660750000000002</v>
          </cell>
          <cell r="CA200">
            <v>4.79697</v>
          </cell>
          <cell r="CB200">
            <v>4.9505650000000001</v>
          </cell>
          <cell r="CC200">
            <v>97.682599999999994</v>
          </cell>
        </row>
        <row r="201">
          <cell r="A201">
            <v>39142</v>
          </cell>
          <cell r="B201">
            <v>205.28800000000001</v>
          </cell>
          <cell r="C201">
            <v>164.1</v>
          </cell>
          <cell r="D201">
            <v>209.41800000000001</v>
          </cell>
          <cell r="E201">
            <v>2.7981972959439272E-2</v>
          </cell>
          <cell r="F201">
            <v>3.0131826741996104E-2</v>
          </cell>
          <cell r="G201">
            <v>2.5051395007342103E-2</v>
          </cell>
          <cell r="AG201">
            <v>5.25</v>
          </cell>
          <cell r="AH201">
            <v>5.319960454545452</v>
          </cell>
          <cell r="AI201">
            <v>5.3370631818181824</v>
          </cell>
          <cell r="AJ201">
            <v>5.347145454545454</v>
          </cell>
          <cell r="AK201">
            <v>5.3363218181818191</v>
          </cell>
          <cell r="AL201">
            <v>5.3252740909090903</v>
          </cell>
          <cell r="AM201">
            <v>5.316495909090909</v>
          </cell>
          <cell r="AN201">
            <v>5.2590250000000003</v>
          </cell>
          <cell r="AO201">
            <v>5.2010263636363643</v>
          </cell>
          <cell r="AP201">
            <v>5.2214090909090904</v>
          </cell>
          <cell r="AQ201">
            <v>4.9837045454545468</v>
          </cell>
          <cell r="AR201">
            <v>4.9479545454545439</v>
          </cell>
          <cell r="AS201">
            <v>5.0969318181818188</v>
          </cell>
          <cell r="AT201">
            <v>5.262090909090908</v>
          </cell>
          <cell r="BU201">
            <v>5.1942727272727272</v>
          </cell>
          <cell r="BV201">
            <v>5.0621363636363643</v>
          </cell>
          <cell r="BW201">
            <v>5.0877727272727276</v>
          </cell>
          <cell r="BX201">
            <v>4.8377772727272728</v>
          </cell>
          <cell r="BY201">
            <v>4.566863636363637</v>
          </cell>
          <cell r="BZ201">
            <v>4.4412636363636366</v>
          </cell>
          <cell r="CA201">
            <v>4.6566090909090914</v>
          </cell>
          <cell r="CB201">
            <v>4.8323590909090912</v>
          </cell>
          <cell r="CC201">
            <v>97.425899999999999</v>
          </cell>
        </row>
        <row r="202">
          <cell r="A202">
            <v>39173</v>
          </cell>
          <cell r="B202">
            <v>205.904</v>
          </cell>
          <cell r="C202">
            <v>165.3</v>
          </cell>
          <cell r="D202">
            <v>209.74700000000001</v>
          </cell>
          <cell r="E202">
            <v>2.5929247633283525E-2</v>
          </cell>
          <cell r="F202">
            <v>2.926525529265267E-2</v>
          </cell>
          <cell r="G202">
            <v>2.4155273437499902E-2</v>
          </cell>
          <cell r="AG202">
            <v>5.25</v>
          </cell>
          <cell r="AH202">
            <v>5.3199999999999976</v>
          </cell>
          <cell r="AI202">
            <v>5.3400000000000016</v>
          </cell>
          <cell r="AJ202">
            <v>5.3547642105263176</v>
          </cell>
          <cell r="AK202">
            <v>5.3550700000000013</v>
          </cell>
          <cell r="AL202">
            <v>5.3548657894736849</v>
          </cell>
          <cell r="AM202">
            <v>5.3546400000000007</v>
          </cell>
          <cell r="AN202">
            <v>5.3286378947368407</v>
          </cell>
          <cell r="AO202">
            <v>4.7776357142857151</v>
          </cell>
          <cell r="AP202">
            <v>5.3050238095238109</v>
          </cell>
          <cell r="AQ202">
            <v>5.0679047619047619</v>
          </cell>
          <cell r="AR202">
            <v>5.053166666666665</v>
          </cell>
          <cell r="AS202">
            <v>5.2201428571428572</v>
          </cell>
          <cell r="AT202">
            <v>5.4031904761904768</v>
          </cell>
          <cell r="BU202">
            <v>4.9684285714285714</v>
          </cell>
          <cell r="BV202">
            <v>4.9860476190476186</v>
          </cell>
          <cell r="BW202">
            <v>5.0568571428571429</v>
          </cell>
          <cell r="BX202">
            <v>4.9118142857142866</v>
          </cell>
          <cell r="BY202">
            <v>4.6614333333333331</v>
          </cell>
          <cell r="BZ202">
            <v>4.5525142857142855</v>
          </cell>
          <cell r="CA202">
            <v>4.7970952380952383</v>
          </cell>
          <cell r="CB202">
            <v>4.9722761904761894</v>
          </cell>
          <cell r="CC202">
            <v>96.117900000000006</v>
          </cell>
        </row>
        <row r="203">
          <cell r="A203">
            <v>39203</v>
          </cell>
          <cell r="B203">
            <v>206.755</v>
          </cell>
          <cell r="C203">
            <v>166</v>
          </cell>
          <cell r="D203">
            <v>210.05799999999999</v>
          </cell>
          <cell r="E203">
            <v>2.7098857426726131E-2</v>
          </cell>
          <cell r="F203">
            <v>3.3623910336239238E-2</v>
          </cell>
          <cell r="G203">
            <v>2.2677702044790582E-2</v>
          </cell>
          <cell r="AG203">
            <v>5.25</v>
          </cell>
          <cell r="AH203">
            <v>5.3199999999999976</v>
          </cell>
          <cell r="AI203">
            <v>5.3400000000000016</v>
          </cell>
          <cell r="AJ203">
            <v>5.3589142857142855</v>
          </cell>
          <cell r="AK203">
            <v>5.3635428571428578</v>
          </cell>
          <cell r="AL203">
            <v>5.3669652380952382</v>
          </cell>
          <cell r="AM203">
            <v>5.3691442857142855</v>
          </cell>
          <cell r="AN203">
            <v>5.3581704761904758</v>
          </cell>
          <cell r="AO203">
            <v>4.8699926086956529</v>
          </cell>
          <cell r="AP203">
            <v>5.3597608695652186</v>
          </cell>
          <cell r="AQ203">
            <v>5.1804565217391305</v>
          </cell>
          <cell r="AR203">
            <v>5.1532608695652167</v>
          </cell>
          <cell r="AS203">
            <v>5.2948695652173914</v>
          </cell>
          <cell r="AT203">
            <v>5.4655434782608703</v>
          </cell>
          <cell r="BU203">
            <v>4.7793478260869566</v>
          </cell>
          <cell r="BV203">
            <v>4.8401304347826075</v>
          </cell>
          <cell r="BW203">
            <v>4.9597391304347829</v>
          </cell>
          <cell r="BX203">
            <v>4.9764043478260875</v>
          </cell>
          <cell r="BY203">
            <v>4.7448260869565217</v>
          </cell>
          <cell r="BZ203">
            <v>4.6397913043478258</v>
          </cell>
          <cell r="CA203">
            <v>4.8486565217391311</v>
          </cell>
          <cell r="CB203">
            <v>5.0079434782608692</v>
          </cell>
          <cell r="CC203">
            <v>95.388499999999993</v>
          </cell>
        </row>
        <row r="204">
          <cell r="A204">
            <v>39234</v>
          </cell>
          <cell r="B204">
            <v>207.23400000000001</v>
          </cell>
          <cell r="C204">
            <v>166.1</v>
          </cell>
          <cell r="D204">
            <v>210.392</v>
          </cell>
          <cell r="E204">
            <v>2.692765113974227E-2</v>
          </cell>
          <cell r="F204">
            <v>2.9120198265179642E-2</v>
          </cell>
          <cell r="G204">
            <v>2.181641573579407E-2</v>
          </cell>
          <cell r="AG204">
            <v>5.25</v>
          </cell>
          <cell r="AH204">
            <v>5.3199999999999976</v>
          </cell>
          <cell r="AI204">
            <v>5.3400000000000016</v>
          </cell>
          <cell r="AJ204">
            <v>5.36</v>
          </cell>
          <cell r="AK204">
            <v>5.3725842857142867</v>
          </cell>
          <cell r="AL204">
            <v>5.3820719047619061</v>
          </cell>
          <cell r="AM204">
            <v>5.3929923809523803</v>
          </cell>
          <cell r="AN204">
            <v>5.4235371428571426</v>
          </cell>
          <cell r="AO204">
            <v>5.4478109523809533</v>
          </cell>
          <cell r="AP204">
            <v>5.4590000000000005</v>
          </cell>
          <cell r="AQ204">
            <v>5.4346428571428582</v>
          </cell>
          <cell r="AR204">
            <v>5.5508571428571418</v>
          </cell>
          <cell r="AS204">
            <v>5.7096428571428568</v>
          </cell>
          <cell r="AT204">
            <v>5.8504047619047599</v>
          </cell>
          <cell r="BU204">
            <v>4.4834285714285711</v>
          </cell>
          <cell r="BV204">
            <v>4.7282380952380949</v>
          </cell>
          <cell r="BW204">
            <v>4.9398095238095232</v>
          </cell>
          <cell r="BX204">
            <v>5.0393142857142879</v>
          </cell>
          <cell r="BY204">
            <v>4.9767714285714293</v>
          </cell>
          <cell r="BZ204">
            <v>4.9903238095238098</v>
          </cell>
          <cell r="CA204">
            <v>5.2098380952380943</v>
          </cell>
          <cell r="CB204">
            <v>5.3133714285714282</v>
          </cell>
          <cell r="CC204">
            <v>95.121799999999993</v>
          </cell>
        </row>
        <row r="205">
          <cell r="A205">
            <v>39264</v>
          </cell>
          <cell r="B205">
            <v>207.60300000000001</v>
          </cell>
          <cell r="C205">
            <v>167.2</v>
          </cell>
          <cell r="D205">
            <v>210.773</v>
          </cell>
          <cell r="E205">
            <v>2.3178905864958077E-2</v>
          </cell>
          <cell r="F205">
            <v>3.8509316770186208E-2</v>
          </cell>
          <cell r="G205">
            <v>2.1682016480853106E-2</v>
          </cell>
          <cell r="AG205">
            <v>5.25</v>
          </cell>
          <cell r="AH205">
            <v>5.3199999999999967</v>
          </cell>
          <cell r="AI205">
            <v>5.3400000000000025</v>
          </cell>
          <cell r="AJ205">
            <v>5.3596550000000001</v>
          </cell>
          <cell r="AK205">
            <v>5.3644213636363611</v>
          </cell>
          <cell r="AL205">
            <v>5.3693954545454536</v>
          </cell>
          <cell r="AM205">
            <v>5.3742459090909103</v>
          </cell>
          <cell r="AN205">
            <v>5.3806118181818183</v>
          </cell>
          <cell r="AO205">
            <v>5.3832118181818176</v>
          </cell>
          <cell r="AP205">
            <v>5.3892727272727265</v>
          </cell>
          <cell r="AQ205">
            <v>5.3186590909090912</v>
          </cell>
          <cell r="AR205">
            <v>5.4707954545454545</v>
          </cell>
          <cell r="AS205">
            <v>5.6683409090909098</v>
          </cell>
          <cell r="AT205">
            <v>5.81856818181818</v>
          </cell>
          <cell r="BU205">
            <v>4.7421818181818169</v>
          </cell>
          <cell r="BV205">
            <v>4.9428636363636356</v>
          </cell>
          <cell r="BW205">
            <v>5.0197272727272724</v>
          </cell>
          <cell r="BX205">
            <v>4.9421318181818181</v>
          </cell>
          <cell r="BY205">
            <v>4.818918181818181</v>
          </cell>
          <cell r="BZ205">
            <v>4.8514636363636354</v>
          </cell>
          <cell r="CA205">
            <v>5.1012590909090925</v>
          </cell>
          <cell r="CB205">
            <v>5.2077227272727278</v>
          </cell>
          <cell r="CC205">
            <v>93.718199999999996</v>
          </cell>
        </row>
        <row r="206">
          <cell r="A206">
            <v>39295</v>
          </cell>
          <cell r="B206">
            <v>207.667</v>
          </cell>
          <cell r="C206">
            <v>166</v>
          </cell>
          <cell r="D206">
            <v>211.119</v>
          </cell>
          <cell r="E206">
            <v>1.8974484789008761E-2</v>
          </cell>
          <cell r="F206">
            <v>2.4059222702035754E-2</v>
          </cell>
          <cell r="G206">
            <v>2.0884912959380886E-2</v>
          </cell>
          <cell r="AG206">
            <v>5.25</v>
          </cell>
          <cell r="AH206">
            <v>5.497301363636363</v>
          </cell>
          <cell r="AI206">
            <v>5.4875690909090906</v>
          </cell>
          <cell r="AJ206">
            <v>5.482706363636364</v>
          </cell>
          <cell r="AK206">
            <v>5.4422172727272731</v>
          </cell>
          <cell r="AL206">
            <v>5.4078427272727287</v>
          </cell>
          <cell r="AM206">
            <v>5.3757681818181817</v>
          </cell>
          <cell r="AN206">
            <v>5.2530690909090918</v>
          </cell>
          <cell r="AO206">
            <v>4.9599191304347841</v>
          </cell>
          <cell r="AP206">
            <v>5.0744782608695642</v>
          </cell>
          <cell r="AQ206">
            <v>4.9685434782608695</v>
          </cell>
          <cell r="AR206">
            <v>5.1296521739130432</v>
          </cell>
          <cell r="AS206">
            <v>5.3936739130434779</v>
          </cell>
          <cell r="AT206">
            <v>5.5987391304347822</v>
          </cell>
          <cell r="BU206">
            <v>4.129956521739131</v>
          </cell>
          <cell r="BV206">
            <v>4.3016521739130438</v>
          </cell>
          <cell r="BW206">
            <v>4.5293043478260868</v>
          </cell>
          <cell r="BX206">
            <v>4.5022478260869576</v>
          </cell>
          <cell r="BY206">
            <v>4.3382130434782615</v>
          </cell>
          <cell r="BZ206">
            <v>4.4119217391304355</v>
          </cell>
          <cell r="CA206">
            <v>4.8354739130434785</v>
          </cell>
          <cell r="CB206">
            <v>5.0284565217391304</v>
          </cell>
          <cell r="CC206">
            <v>94.055999999999997</v>
          </cell>
        </row>
        <row r="207">
          <cell r="A207">
            <v>39326</v>
          </cell>
          <cell r="B207">
            <v>208.547</v>
          </cell>
          <cell r="C207">
            <v>167.6</v>
          </cell>
          <cell r="D207">
            <v>211.554</v>
          </cell>
          <cell r="E207">
            <v>2.8338264299802685E-2</v>
          </cell>
          <cell r="F207">
            <v>4.6192259675405856E-2</v>
          </cell>
          <cell r="G207">
            <v>2.101351351351366E-2</v>
          </cell>
          <cell r="AG207">
            <v>5.0250000000000004</v>
          </cell>
          <cell r="AH207">
            <v>5.4926564999999989</v>
          </cell>
          <cell r="AI207">
            <v>5.4865945000000007</v>
          </cell>
          <cell r="AJ207">
            <v>5.493939000000001</v>
          </cell>
          <cell r="AK207">
            <v>5.4436830000000009</v>
          </cell>
          <cell r="AL207">
            <v>5.3998450000000009</v>
          </cell>
          <cell r="AM207">
            <v>5.3538444999999992</v>
          </cell>
          <cell r="AN207">
            <v>5.1655005000000003</v>
          </cell>
          <cell r="AO207">
            <v>5.0618444999999994</v>
          </cell>
          <cell r="AP207">
            <v>4.9147750000000006</v>
          </cell>
          <cell r="AQ207">
            <v>4.7192999999999987</v>
          </cell>
          <cell r="AR207">
            <v>4.8706500000000004</v>
          </cell>
          <cell r="AS207">
            <v>5.1723499999999998</v>
          </cell>
          <cell r="AT207">
            <v>5.3944499999999982</v>
          </cell>
          <cell r="BU207">
            <v>3.7812000000000006</v>
          </cell>
          <cell r="BV207">
            <v>3.98855</v>
          </cell>
          <cell r="BW207">
            <v>4.1871</v>
          </cell>
          <cell r="BX207">
            <v>4.1895350000000002</v>
          </cell>
          <cell r="BY207">
            <v>4.0040150000000008</v>
          </cell>
          <cell r="BZ207">
            <v>4.1687100000000008</v>
          </cell>
          <cell r="CA207">
            <v>4.6796599999999993</v>
          </cell>
          <cell r="CB207">
            <v>4.8644550000000004</v>
          </cell>
          <cell r="CC207">
            <v>92.8566</v>
          </cell>
        </row>
        <row r="208">
          <cell r="A208">
            <v>39356</v>
          </cell>
          <cell r="B208">
            <v>209.19</v>
          </cell>
          <cell r="C208">
            <v>169.3</v>
          </cell>
          <cell r="D208">
            <v>212.077</v>
          </cell>
          <cell r="E208">
            <v>3.610698365527476E-2</v>
          </cell>
          <cell r="F208">
            <v>6.6792690611216177E-2</v>
          </cell>
          <cell r="G208">
            <v>2.1565510597302495E-2</v>
          </cell>
          <cell r="AG208">
            <v>4.7390999999999996</v>
          </cell>
          <cell r="AH208">
            <v>4.9814134782608699</v>
          </cell>
          <cell r="AI208">
            <v>5.0572021739130433</v>
          </cell>
          <cell r="AJ208">
            <v>5.1465226086956521</v>
          </cell>
          <cell r="AK208">
            <v>5.1114682608695654</v>
          </cell>
          <cell r="AL208">
            <v>5.0823108695652168</v>
          </cell>
          <cell r="AM208">
            <v>5.051278260869565</v>
          </cell>
          <cell r="AN208">
            <v>4.9473647826086955</v>
          </cell>
          <cell r="AO208">
            <v>4.877133913043477</v>
          </cell>
          <cell r="AP208">
            <v>4.7958913043478262</v>
          </cell>
          <cell r="AQ208">
            <v>4.6421956521739132</v>
          </cell>
          <cell r="AR208">
            <v>4.8571956521739139</v>
          </cell>
          <cell r="AS208">
            <v>5.1491956521739137</v>
          </cell>
          <cell r="AT208">
            <v>5.3610869565217394</v>
          </cell>
          <cell r="BU208">
            <v>3.734956521739131</v>
          </cell>
          <cell r="BV208">
            <v>3.98995652173913</v>
          </cell>
          <cell r="BW208">
            <v>4.1550434782608709</v>
          </cell>
          <cell r="BX208">
            <v>4.1081217391304339</v>
          </cell>
          <cell r="BY208">
            <v>3.9518391304347822</v>
          </cell>
          <cell r="BZ208">
            <v>4.2024347826086954</v>
          </cell>
          <cell r="CA208">
            <v>4.6944347826086963</v>
          </cell>
          <cell r="CB208">
            <v>4.8607869565217383</v>
          </cell>
          <cell r="CC208">
            <v>90.730199999999996</v>
          </cell>
        </row>
        <row r="209">
          <cell r="A209">
            <v>39387</v>
          </cell>
          <cell r="B209">
            <v>210.834</v>
          </cell>
          <cell r="C209">
            <v>172.4</v>
          </cell>
          <cell r="D209">
            <v>212.66</v>
          </cell>
          <cell r="E209">
            <v>4.373267326732666E-2</v>
          </cell>
          <cell r="F209">
            <v>7.7500000000000124E-2</v>
          </cell>
          <cell r="G209">
            <v>2.3387872954764077E-2</v>
          </cell>
          <cell r="AG209">
            <v>4.5</v>
          </cell>
          <cell r="AH209">
            <v>4.7671609090909088</v>
          </cell>
          <cell r="AI209">
            <v>4.9663945454545457</v>
          </cell>
          <cell r="AJ209">
            <v>4.9620749999999996</v>
          </cell>
          <cell r="AK209">
            <v>4.9084381818181813</v>
          </cell>
          <cell r="AL209">
            <v>4.8689609090909096</v>
          </cell>
          <cell r="AM209">
            <v>4.8324436363636361</v>
          </cell>
          <cell r="AN209">
            <v>4.6476995454545467</v>
          </cell>
          <cell r="AO209">
            <v>4.5218768181818172</v>
          </cell>
          <cell r="AP209">
            <v>4.4051590909090912</v>
          </cell>
          <cell r="AQ209">
            <v>4.17875</v>
          </cell>
          <cell r="AR209">
            <v>4.4785454545454551</v>
          </cell>
          <cell r="AS209">
            <v>4.8732727272727283</v>
          </cell>
          <cell r="AT209">
            <v>5.1417045454545454</v>
          </cell>
          <cell r="BU209">
            <v>3.6451363636363636</v>
          </cell>
          <cell r="BV209">
            <v>3.3311818181818182</v>
          </cell>
          <cell r="BW209">
            <v>3.5563181818181815</v>
          </cell>
          <cell r="BX209">
            <v>3.4290045454545464</v>
          </cell>
          <cell r="BY209">
            <v>3.3239590909090908</v>
          </cell>
          <cell r="BZ209">
            <v>3.6654727272727272</v>
          </cell>
          <cell r="CA209">
            <v>4.2972409090909105</v>
          </cell>
          <cell r="CB209">
            <v>4.5848454545454551</v>
          </cell>
          <cell r="CC209">
            <v>89.662300000000002</v>
          </cell>
        </row>
        <row r="210">
          <cell r="A210">
            <v>39417</v>
          </cell>
          <cell r="B210">
            <v>211.44499999999999</v>
          </cell>
          <cell r="C210">
            <v>171.7</v>
          </cell>
          <cell r="D210">
            <v>213.16800000000001</v>
          </cell>
          <cell r="E210">
            <v>4.1088133924175319E-2</v>
          </cell>
          <cell r="F210">
            <v>6.5797641216635672E-2</v>
          </cell>
          <cell r="G210">
            <v>2.4353676117251366E-2</v>
          </cell>
          <cell r="AG210">
            <v>4.3213999999999997</v>
          </cell>
          <cell r="AH210">
            <v>5.0172378947368408</v>
          </cell>
          <cell r="AI210">
            <v>4.9890473684210521</v>
          </cell>
          <cell r="AJ210">
            <v>4.9794089473684213</v>
          </cell>
          <cell r="AK210">
            <v>4.9147047368421051</v>
          </cell>
          <cell r="AL210">
            <v>4.8712173684210525</v>
          </cell>
          <cell r="AM210">
            <v>4.8250005263157902</v>
          </cell>
          <cell r="AN210">
            <v>4.5896715789473692</v>
          </cell>
          <cell r="AO210">
            <v>4.0015247619047614</v>
          </cell>
          <cell r="AP210">
            <v>4.2957619047619051</v>
          </cell>
          <cell r="AQ210">
            <v>4.0020000000000007</v>
          </cell>
          <cell r="AR210">
            <v>4.3159999999999998</v>
          </cell>
          <cell r="AS210">
            <v>4.7682857142857147</v>
          </cell>
          <cell r="AT210">
            <v>5.073095238095239</v>
          </cell>
          <cell r="BU210">
            <v>2.848095238095238</v>
          </cell>
          <cell r="BV210">
            <v>3.0507142857142857</v>
          </cell>
          <cell r="BW210">
            <v>3.3260952380952387</v>
          </cell>
          <cell r="BX210">
            <v>3.2528190476190479</v>
          </cell>
          <cell r="BY210">
            <v>3.1555142857142857</v>
          </cell>
          <cell r="BZ210">
            <v>3.4983619047619046</v>
          </cell>
          <cell r="CA210">
            <v>4.3463904761904768</v>
          </cell>
          <cell r="CB210">
            <v>4.6048476190476197</v>
          </cell>
          <cell r="CC210">
            <v>90.509699999999995</v>
          </cell>
        </row>
        <row r="211">
          <cell r="A211">
            <v>39448</v>
          </cell>
          <cell r="B211">
            <v>212.17400000000001</v>
          </cell>
          <cell r="C211">
            <v>173.3</v>
          </cell>
          <cell r="D211">
            <v>213.77099999999999</v>
          </cell>
          <cell r="E211">
            <v>4.294695655165981E-2</v>
          </cell>
          <cell r="F211">
            <v>7.7066500932256199E-2</v>
          </cell>
          <cell r="G211">
            <v>2.4789069990412305E-2</v>
          </cell>
          <cell r="AG211">
            <v>3.9457</v>
          </cell>
          <cell r="AH211">
            <v>3.9090918181818179</v>
          </cell>
          <cell r="AI211">
            <v>3.917018181818182</v>
          </cell>
          <cell r="AJ211">
            <v>3.9176431818181823</v>
          </cell>
          <cell r="AK211">
            <v>3.8807672727272728</v>
          </cell>
          <cell r="AL211">
            <v>3.8316768181818177</v>
          </cell>
          <cell r="AM211">
            <v>3.7794890909090921</v>
          </cell>
          <cell r="AN211">
            <v>3.5686659090909103</v>
          </cell>
          <cell r="AO211">
            <v>3.2919030434782606</v>
          </cell>
          <cell r="AP211">
            <v>3.3411739130434781</v>
          </cell>
          <cell r="AQ211">
            <v>3.1859347826086957</v>
          </cell>
          <cell r="AR211">
            <v>3.6876304347826094</v>
          </cell>
          <cell r="AS211">
            <v>4.3437391304347832</v>
          </cell>
          <cell r="AT211">
            <v>4.7784565217391295</v>
          </cell>
          <cell r="BU211">
            <v>2.6840869565217389</v>
          </cell>
          <cell r="BV211">
            <v>2.8213043478260871</v>
          </cell>
          <cell r="BW211">
            <v>2.8554347826086963</v>
          </cell>
          <cell r="BX211">
            <v>2.6277608695652175</v>
          </cell>
          <cell r="BY211">
            <v>2.4802565217391304</v>
          </cell>
          <cell r="BZ211">
            <v>3.0159999999999996</v>
          </cell>
          <cell r="CA211">
            <v>4.0034217391304345</v>
          </cell>
          <cell r="CB211">
            <v>4.4027913043478266</v>
          </cell>
          <cell r="CC211">
            <v>89.972899999999996</v>
          </cell>
        </row>
        <row r="212">
          <cell r="A212">
            <v>39479</v>
          </cell>
          <cell r="B212">
            <v>212.68700000000001</v>
          </cell>
          <cell r="C212">
            <v>173.9</v>
          </cell>
          <cell r="D212">
            <v>213.93899999999999</v>
          </cell>
          <cell r="E212">
            <v>4.1429592706119678E-2</v>
          </cell>
          <cell r="F212">
            <v>6.8838352796558144E-2</v>
          </cell>
          <cell r="G212">
            <v>2.2970808329547898E-2</v>
          </cell>
          <cell r="AG212">
            <v>3</v>
          </cell>
          <cell r="AH212">
            <v>3.1367571428571428</v>
          </cell>
          <cell r="AI212">
            <v>3.1051204761904763</v>
          </cell>
          <cell r="AJ212">
            <v>3.087590476190476</v>
          </cell>
          <cell r="AK212">
            <v>3.0594947619047623</v>
          </cell>
          <cell r="AL212">
            <v>3.0310723809523807</v>
          </cell>
          <cell r="AM212">
            <v>3.0039299999999995</v>
          </cell>
          <cell r="AN212">
            <v>2.8654771428571428</v>
          </cell>
          <cell r="AO212">
            <v>2.8039890476190474</v>
          </cell>
          <cell r="AP212">
            <v>2.6870714285714286</v>
          </cell>
          <cell r="AQ212">
            <v>2.782404761904762</v>
          </cell>
          <cell r="AR212">
            <v>3.6233333333333326</v>
          </cell>
          <cell r="AS212">
            <v>4.4238333333333326</v>
          </cell>
          <cell r="AT212">
            <v>4.9299523809523818</v>
          </cell>
          <cell r="BU212">
            <v>2.2488095238095238</v>
          </cell>
          <cell r="BV212">
            <v>2.1572380952380947</v>
          </cell>
          <cell r="BW212">
            <v>2.0851428571428574</v>
          </cell>
          <cell r="BX212">
            <v>1.9432523809523807</v>
          </cell>
          <cell r="BY212">
            <v>1.9841904761904761</v>
          </cell>
          <cell r="BZ212">
            <v>2.8375857142857144</v>
          </cell>
          <cell r="CA212">
            <v>4.0276523809523814</v>
          </cell>
          <cell r="CB212">
            <v>4.5468285714285708</v>
          </cell>
          <cell r="CC212">
            <v>89.001099999999994</v>
          </cell>
        </row>
        <row r="213">
          <cell r="A213">
            <v>39508</v>
          </cell>
          <cell r="B213">
            <v>213.44800000000001</v>
          </cell>
          <cell r="C213">
            <v>175.4</v>
          </cell>
          <cell r="D213">
            <v>214.42</v>
          </cell>
          <cell r="E213">
            <v>3.9749035501344343E-2</v>
          </cell>
          <cell r="F213">
            <v>6.886045094454607E-2</v>
          </cell>
          <cell r="G213">
            <v>2.3885243866334172E-2</v>
          </cell>
          <cell r="AG213">
            <v>2.6429</v>
          </cell>
          <cell r="AH213">
            <v>2.8065468421052637</v>
          </cell>
          <cell r="AI213">
            <v>2.7945405263157901</v>
          </cell>
          <cell r="AJ213">
            <v>2.7825010526315794</v>
          </cell>
          <cell r="AK213">
            <v>2.7450342105263155</v>
          </cell>
          <cell r="AL213">
            <v>2.712072631578947</v>
          </cell>
          <cell r="AM213">
            <v>2.6798042105263162</v>
          </cell>
          <cell r="AN213">
            <v>2.5602305263157898</v>
          </cell>
          <cell r="AO213">
            <v>2.2739299999999996</v>
          </cell>
          <cell r="AP213">
            <v>2.3894761904761901</v>
          </cell>
          <cell r="AQ213">
            <v>2.5041190476190476</v>
          </cell>
          <cell r="AR213">
            <v>3.3935476190476197</v>
          </cell>
          <cell r="AS213">
            <v>4.1915000000000004</v>
          </cell>
          <cell r="AT213">
            <v>4.69602380952381</v>
          </cell>
          <cell r="BU213">
            <v>1.167142857142857</v>
          </cell>
          <cell r="BV213">
            <v>1.2168571428571429</v>
          </cell>
          <cell r="BW213">
            <v>1.4820476190476191</v>
          </cell>
          <cell r="BX213">
            <v>1.549304761904762</v>
          </cell>
          <cell r="BY213">
            <v>1.6074999999999999</v>
          </cell>
          <cell r="BZ213">
            <v>2.5129190476190471</v>
          </cell>
          <cell r="CA213">
            <v>3.8736619047619039</v>
          </cell>
          <cell r="CB213">
            <v>4.4257809523809515</v>
          </cell>
          <cell r="CC213">
            <v>87.207999999999998</v>
          </cell>
        </row>
        <row r="214">
          <cell r="A214">
            <v>39539</v>
          </cell>
          <cell r="B214">
            <v>213.94200000000001</v>
          </cell>
          <cell r="C214">
            <v>175.9</v>
          </cell>
          <cell r="D214">
            <v>214.56</v>
          </cell>
          <cell r="E214">
            <v>3.9037609759888126E-2</v>
          </cell>
          <cell r="F214">
            <v>6.4125831820931678E-2</v>
          </cell>
          <cell r="G214">
            <v>2.294669292051843E-2</v>
          </cell>
          <cell r="AG214">
            <v>2.2385999999999999</v>
          </cell>
          <cell r="AH214">
            <v>2.7854127272727278</v>
          </cell>
          <cell r="AI214">
            <v>2.7898450000000001</v>
          </cell>
          <cell r="AJ214">
            <v>2.7946600000000008</v>
          </cell>
          <cell r="AK214">
            <v>2.8073868181818185</v>
          </cell>
          <cell r="AL214">
            <v>2.8230690909090908</v>
          </cell>
          <cell r="AM214">
            <v>2.8386090909090909</v>
          </cell>
          <cell r="AN214">
            <v>2.8234668181818181</v>
          </cell>
          <cell r="AO214">
            <v>2.828836363636364</v>
          </cell>
          <cell r="AP214">
            <v>2.7172499999999999</v>
          </cell>
          <cell r="AQ214">
            <v>2.8965454545454552</v>
          </cell>
          <cell r="AR214">
            <v>3.6610681818181816</v>
          </cell>
          <cell r="AS214">
            <v>4.2999090909090905</v>
          </cell>
          <cell r="AT214">
            <v>4.7250909090909099</v>
          </cell>
          <cell r="BU214">
            <v>1.0298181818181815</v>
          </cell>
          <cell r="BV214">
            <v>1.3015000000000003</v>
          </cell>
          <cell r="BW214">
            <v>1.575590909090909</v>
          </cell>
          <cell r="BX214">
            <v>1.9021954545454547</v>
          </cell>
          <cell r="BY214">
            <v>2.0620636363636358</v>
          </cell>
          <cell r="BZ214">
            <v>2.7990454545454551</v>
          </cell>
          <cell r="CA214">
            <v>4.0454681818181832</v>
          </cell>
          <cell r="CB214">
            <v>4.4859727272727277</v>
          </cell>
          <cell r="CC214">
            <v>86.819299999999998</v>
          </cell>
        </row>
        <row r="215">
          <cell r="A215">
            <v>39569</v>
          </cell>
          <cell r="B215">
            <v>215.208</v>
          </cell>
          <cell r="C215">
            <v>178.4</v>
          </cell>
          <cell r="D215">
            <v>214.93600000000001</v>
          </cell>
          <cell r="E215">
            <v>4.088413823123993E-2</v>
          </cell>
          <cell r="F215">
            <v>7.4698795180722977E-2</v>
          </cell>
          <cell r="G215">
            <v>2.3222157689781087E-2</v>
          </cell>
          <cell r="AG215">
            <v>2</v>
          </cell>
          <cell r="AH215">
            <v>2.5059385000000001</v>
          </cell>
          <cell r="AI215">
            <v>2.6170649999999998</v>
          </cell>
          <cell r="AJ215">
            <v>2.6923779999999993</v>
          </cell>
          <cell r="AK215">
            <v>2.7485015000000002</v>
          </cell>
          <cell r="AL215">
            <v>2.8019070000000004</v>
          </cell>
          <cell r="AM215">
            <v>2.855626</v>
          </cell>
          <cell r="AN215">
            <v>2.9444075000000001</v>
          </cell>
          <cell r="AO215">
            <v>2.7571599999999998</v>
          </cell>
          <cell r="AP215">
            <v>2.8877272727272723</v>
          </cell>
          <cell r="AQ215">
            <v>3.2390681818181819</v>
          </cell>
          <cell r="AR215">
            <v>3.9437954545454534</v>
          </cell>
          <cell r="AS215">
            <v>4.4835000000000003</v>
          </cell>
          <cell r="AT215">
            <v>4.862000000000001</v>
          </cell>
          <cell r="BU215">
            <v>1.7265909090909091</v>
          </cell>
          <cell r="BV215">
            <v>1.772409090909091</v>
          </cell>
          <cell r="BW215">
            <v>1.8575454545454546</v>
          </cell>
          <cell r="BX215">
            <v>2.1683681818181824</v>
          </cell>
          <cell r="BY215">
            <v>2.4573227272727283</v>
          </cell>
          <cell r="BZ215">
            <v>3.1761999999999997</v>
          </cell>
          <cell r="CA215">
            <v>4.2291727272727266</v>
          </cell>
          <cell r="CB215">
            <v>4.6437045454545451</v>
          </cell>
          <cell r="CC215">
            <v>87.147999999999996</v>
          </cell>
        </row>
        <row r="216">
          <cell r="A216">
            <v>39600</v>
          </cell>
          <cell r="B216">
            <v>217.46299999999999</v>
          </cell>
          <cell r="C216">
            <v>181.2</v>
          </cell>
          <cell r="D216">
            <v>215.42400000000001</v>
          </cell>
          <cell r="E216">
            <v>4.9359661059478643E-2</v>
          </cell>
          <cell r="F216">
            <v>9.0909090909090828E-2</v>
          </cell>
          <cell r="G216">
            <v>2.3917259211376996E-2</v>
          </cell>
          <cell r="AG216">
            <v>2</v>
          </cell>
          <cell r="AH216">
            <v>2.4703890476190478</v>
          </cell>
          <cell r="AI216">
            <v>2.6402700000000001</v>
          </cell>
          <cell r="AJ216">
            <v>2.7653895238095236</v>
          </cell>
          <cell r="AK216">
            <v>2.8744647619047621</v>
          </cell>
          <cell r="AL216">
            <v>2.9928285714285718</v>
          </cell>
          <cell r="AM216">
            <v>3.1035133333333338</v>
          </cell>
          <cell r="AN216">
            <v>3.2727985714285719</v>
          </cell>
          <cell r="AO216">
            <v>3.4175609523809527</v>
          </cell>
          <cell r="AP216">
            <v>3.2317142857142849</v>
          </cell>
          <cell r="AQ216">
            <v>3.6742380952380964</v>
          </cell>
          <cell r="AR216">
            <v>4.3815952380952377</v>
          </cell>
          <cell r="AS216">
            <v>4.7846190476190475</v>
          </cell>
          <cell r="AT216">
            <v>5.0683571428571419</v>
          </cell>
          <cell r="BU216">
            <v>1.6923333333333328</v>
          </cell>
          <cell r="BV216">
            <v>1.870857142857143</v>
          </cell>
          <cell r="BW216">
            <v>2.1757142857142862</v>
          </cell>
          <cell r="BX216">
            <v>2.4627000000000003</v>
          </cell>
          <cell r="BY216">
            <v>2.7995333333333328</v>
          </cell>
          <cell r="BZ216">
            <v>3.5043714285714289</v>
          </cell>
          <cell r="CA216">
            <v>4.4403666666666668</v>
          </cell>
          <cell r="CB216">
            <v>4.7693999999999992</v>
          </cell>
          <cell r="CC216">
            <v>87.730500000000006</v>
          </cell>
        </row>
        <row r="217">
          <cell r="A217">
            <v>39630</v>
          </cell>
          <cell r="B217">
            <v>219.01599999999999</v>
          </cell>
          <cell r="C217">
            <v>183.4</v>
          </cell>
          <cell r="D217">
            <v>215.965</v>
          </cell>
          <cell r="E217">
            <v>5.4975120783418374E-2</v>
          </cell>
          <cell r="F217">
            <v>9.6889952153110137E-2</v>
          </cell>
          <cell r="G217">
            <v>2.4633136122748311E-2</v>
          </cell>
          <cell r="AG217">
            <v>2</v>
          </cell>
          <cell r="AH217">
            <v>2.4600556521739132</v>
          </cell>
          <cell r="AI217">
            <v>2.662426521739131</v>
          </cell>
          <cell r="AJ217">
            <v>2.7923391304347827</v>
          </cell>
          <cell r="AK217">
            <v>2.8980717391304354</v>
          </cell>
          <cell r="AL217">
            <v>3.0076652173913043</v>
          </cell>
          <cell r="AM217">
            <v>3.1173386956521738</v>
          </cell>
          <cell r="AN217">
            <v>3.1934526086956514</v>
          </cell>
          <cell r="AO217">
            <v>3.2827191304347831</v>
          </cell>
          <cell r="AP217">
            <v>3.0818260869565219</v>
          </cell>
          <cell r="AQ217">
            <v>3.4964347826086959</v>
          </cell>
          <cell r="AR217">
            <v>4.2281304347826083</v>
          </cell>
          <cell r="AS217">
            <v>4.6932826086956529</v>
          </cell>
          <cell r="AT217">
            <v>4.9669130434782609</v>
          </cell>
          <cell r="BU217">
            <v>1.5671304347826085</v>
          </cell>
          <cell r="BV217">
            <v>1.6419130434782609</v>
          </cell>
          <cell r="BW217">
            <v>1.9626521739130434</v>
          </cell>
          <cell r="BX217">
            <v>2.2439043478260872</v>
          </cell>
          <cell r="BY217">
            <v>2.568517391304348</v>
          </cell>
          <cell r="BZ217">
            <v>3.3268217391304344</v>
          </cell>
          <cell r="CA217">
            <v>4.3342086956521744</v>
          </cell>
          <cell r="CB217">
            <v>4.6517304347826087</v>
          </cell>
          <cell r="CC217">
            <v>87.330699999999993</v>
          </cell>
        </row>
        <row r="218">
          <cell r="A218">
            <v>39661</v>
          </cell>
          <cell r="B218">
            <v>218.69</v>
          </cell>
          <cell r="C218">
            <v>182</v>
          </cell>
          <cell r="D218">
            <v>216.393</v>
          </cell>
          <cell r="E218">
            <v>5.3080171620912386E-2</v>
          </cell>
          <cell r="F218">
            <v>9.6385542168674787E-2</v>
          </cell>
          <cell r="G218">
            <v>2.4981171756213394E-2</v>
          </cell>
          <cell r="AG218">
            <v>2</v>
          </cell>
          <cell r="AH218">
            <v>2.4681589999999995</v>
          </cell>
          <cell r="AI218">
            <v>2.6750344999999998</v>
          </cell>
          <cell r="AJ218">
            <v>2.8062525000000003</v>
          </cell>
          <cell r="AK218">
            <v>2.907597</v>
          </cell>
          <cell r="AL218">
            <v>3.0131895000000002</v>
          </cell>
          <cell r="AM218">
            <v>3.1082194999999997</v>
          </cell>
          <cell r="AN218">
            <v>3.1642834999999998</v>
          </cell>
          <cell r="AO218">
            <v>3.082235238095238</v>
          </cell>
          <cell r="AP218">
            <v>3.0275714285714281</v>
          </cell>
          <cell r="AQ218">
            <v>3.3875238095238096</v>
          </cell>
          <cell r="AR218">
            <v>4.1217142857142859</v>
          </cell>
          <cell r="AS218">
            <v>4.6051666666666664</v>
          </cell>
          <cell r="AT218">
            <v>4.8955714285714285</v>
          </cell>
          <cell r="BU218">
            <v>1.6429047619047614</v>
          </cell>
          <cell r="BV218">
            <v>1.7374761904761902</v>
          </cell>
          <cell r="BW218">
            <v>1.9520000000000002</v>
          </cell>
          <cell r="BX218">
            <v>2.115847619047619</v>
          </cell>
          <cell r="BY218">
            <v>2.4094380952380954</v>
          </cell>
          <cell r="BZ218">
            <v>3.1737952380952388</v>
          </cell>
          <cell r="CA218">
            <v>4.2434285714285709</v>
          </cell>
          <cell r="CB218">
            <v>4.5794476190476194</v>
          </cell>
          <cell r="CC218">
            <v>89.676599999999993</v>
          </cell>
        </row>
        <row r="219">
          <cell r="A219">
            <v>39692</v>
          </cell>
          <cell r="B219">
            <v>218.87700000000001</v>
          </cell>
          <cell r="C219">
            <v>182.7</v>
          </cell>
          <cell r="D219">
            <v>216.71299999999999</v>
          </cell>
          <cell r="E219">
            <v>4.9533198751360752E-2</v>
          </cell>
          <cell r="F219">
            <v>9.0095465393794649E-2</v>
          </cell>
          <cell r="G219">
            <v>2.4386208722122937E-2</v>
          </cell>
          <cell r="AG219">
            <v>2</v>
          </cell>
          <cell r="AH219">
            <v>2.927019090909091</v>
          </cell>
          <cell r="AI219">
            <v>3.0362522727272729</v>
          </cell>
          <cell r="AJ219">
            <v>3.1216772727272724</v>
          </cell>
          <cell r="AK219">
            <v>3.2151990909090902</v>
          </cell>
          <cell r="AL219">
            <v>3.2737222727272726</v>
          </cell>
          <cell r="AM219">
            <v>3.3368477272727275</v>
          </cell>
          <cell r="AN219">
            <v>3.3493477272727272</v>
          </cell>
          <cell r="AO219">
            <v>3.3708531818181826</v>
          </cell>
          <cell r="AP219">
            <v>3.0399999999999996</v>
          </cell>
          <cell r="AQ219">
            <v>3.2239909090909085</v>
          </cell>
          <cell r="AR219">
            <v>3.8896454545454557</v>
          </cell>
          <cell r="AS219">
            <v>4.3441590909090912</v>
          </cell>
          <cell r="AT219">
            <v>4.6210909090909098</v>
          </cell>
          <cell r="BU219">
            <v>0.84027272727272695</v>
          </cell>
          <cell r="BV219">
            <v>1.0950454545454547</v>
          </cell>
          <cell r="BW219">
            <v>1.617</v>
          </cell>
          <cell r="BX219">
            <v>1.8824772727272723</v>
          </cell>
          <cell r="BY219">
            <v>2.0795454545454541</v>
          </cell>
          <cell r="BZ219">
            <v>2.8908863636363633</v>
          </cell>
          <cell r="CA219">
            <v>4.0420227272727276</v>
          </cell>
          <cell r="CB219">
            <v>4.3791636363636366</v>
          </cell>
          <cell r="CC219">
            <v>92.031999999999996</v>
          </cell>
        </row>
        <row r="220">
          <cell r="A220">
            <v>39722</v>
          </cell>
          <cell r="B220">
            <v>216.995</v>
          </cell>
          <cell r="C220">
            <v>178.3</v>
          </cell>
          <cell r="D220">
            <v>216.78800000000001</v>
          </cell>
          <cell r="E220">
            <v>3.7310578899565128E-2</v>
          </cell>
          <cell r="F220">
            <v>5.3160070880094557E-2</v>
          </cell>
          <cell r="G220">
            <v>2.2213629955157854E-2</v>
          </cell>
          <cell r="AG220">
            <v>1.5435000000000001</v>
          </cell>
          <cell r="AH220">
            <v>3.8096195652173916</v>
          </cell>
          <cell r="AI220">
            <v>3.9392391304347836</v>
          </cell>
          <cell r="AJ220">
            <v>4.0585869565217383</v>
          </cell>
          <cell r="AK220">
            <v>3.9802717391304343</v>
          </cell>
          <cell r="AL220">
            <v>3.9280978260869563</v>
          </cell>
          <cell r="AM220">
            <v>3.8783695652173917</v>
          </cell>
          <cell r="AN220">
            <v>3.8179895652173914</v>
          </cell>
          <cell r="AO220">
            <v>3.7892939130434784</v>
          </cell>
          <cell r="AP220">
            <v>2.8610434782608705</v>
          </cell>
          <cell r="AQ220">
            <v>2.9068347826086951</v>
          </cell>
          <cell r="AR220">
            <v>3.8089782608695644</v>
          </cell>
          <cell r="AS220">
            <v>4.3277826086956521</v>
          </cell>
          <cell r="AT220">
            <v>4.3601043478260877</v>
          </cell>
          <cell r="BU220">
            <v>0.20104347826086955</v>
          </cell>
          <cell r="BV220">
            <v>0.62126086956521742</v>
          </cell>
          <cell r="BW220">
            <v>1.1739565217391306</v>
          </cell>
          <cell r="BX220">
            <v>1.3966869565217392</v>
          </cell>
          <cell r="BY220">
            <v>1.5433086956521742</v>
          </cell>
          <cell r="BZ220">
            <v>2.793291304347826</v>
          </cell>
          <cell r="CA220">
            <v>4.3306956521739144</v>
          </cell>
          <cell r="CB220">
            <v>4.4766130434782605</v>
          </cell>
          <cell r="CC220">
            <v>97.993399999999994</v>
          </cell>
        </row>
        <row r="221">
          <cell r="A221">
            <v>39753</v>
          </cell>
          <cell r="B221">
            <v>213.15299999999999</v>
          </cell>
          <cell r="C221">
            <v>172.9</v>
          </cell>
          <cell r="D221">
            <v>216.947</v>
          </cell>
          <cell r="E221">
            <v>1.0999174706166848E-2</v>
          </cell>
          <cell r="F221">
            <v>2.9002320185613772E-3</v>
          </cell>
          <cell r="G221">
            <v>2.0158939151697641E-2</v>
          </cell>
          <cell r="AG221">
            <v>1</v>
          </cell>
          <cell r="AH221">
            <v>1.6209999999999998</v>
          </cell>
          <cell r="AI221">
            <v>2.1506249999999998</v>
          </cell>
          <cell r="AJ221">
            <v>2.2790629999999998</v>
          </cell>
          <cell r="AK221">
            <v>2.4106874999999999</v>
          </cell>
          <cell r="AL221">
            <v>2.5322499999999999</v>
          </cell>
          <cell r="AM221">
            <v>2.6577500000000009</v>
          </cell>
          <cell r="AN221">
            <v>2.740469</v>
          </cell>
          <cell r="AO221">
            <v>2.8231250000000001</v>
          </cell>
          <cell r="AP221">
            <v>2.0898499999999993</v>
          </cell>
          <cell r="AQ221">
            <v>2.2808199999999998</v>
          </cell>
          <cell r="AR221">
            <v>3.2665500000000001</v>
          </cell>
          <cell r="AS221">
            <v>3.8057499999999997</v>
          </cell>
          <cell r="AT221">
            <v>3.8466000000000014</v>
          </cell>
          <cell r="BU221">
            <v>6.7349999999999993E-2</v>
          </cell>
          <cell r="BV221">
            <v>0.18004999999999999</v>
          </cell>
          <cell r="BW221">
            <v>0.72065000000000012</v>
          </cell>
          <cell r="BX221">
            <v>1.0841550000000002</v>
          </cell>
          <cell r="BY221">
            <v>1.2490650000000003</v>
          </cell>
          <cell r="BZ221">
            <v>2.3538550000000003</v>
          </cell>
          <cell r="CA221">
            <v>3.9966299999999997</v>
          </cell>
          <cell r="CB221">
            <v>4.2944149999999999</v>
          </cell>
          <cell r="CC221">
            <v>99.167400000000001</v>
          </cell>
        </row>
        <row r="222">
          <cell r="A222">
            <v>39783</v>
          </cell>
          <cell r="B222">
            <v>211.398</v>
          </cell>
          <cell r="C222">
            <v>169.7</v>
          </cell>
          <cell r="D222">
            <v>216.92500000000001</v>
          </cell>
          <cell r="E222">
            <v>-2.2228002553859039E-4</v>
          </cell>
          <cell r="F222">
            <v>-1.1648223645894018E-2</v>
          </cell>
          <cell r="G222">
            <v>1.7624596562335837E-2</v>
          </cell>
          <cell r="AG222">
            <v>0.54349999999999998</v>
          </cell>
          <cell r="AH222">
            <v>1.082559523809524</v>
          </cell>
          <cell r="AI222">
            <v>1.5853576190476186</v>
          </cell>
          <cell r="AJ222">
            <v>1.8293457142857144</v>
          </cell>
          <cell r="AK222">
            <v>1.9562204761904758</v>
          </cell>
          <cell r="AL222">
            <v>2.0686909523809525</v>
          </cell>
          <cell r="AM222">
            <v>2.1778276190476191</v>
          </cell>
          <cell r="AN222">
            <v>2.2928276190476189</v>
          </cell>
          <cell r="AO222">
            <v>2.1771195652173914</v>
          </cell>
          <cell r="AP222">
            <v>1.5878913043478262</v>
          </cell>
          <cell r="AQ222">
            <v>1.7339913043478261</v>
          </cell>
          <cell r="AR222">
            <v>2.3050391304347824</v>
          </cell>
          <cell r="AS222">
            <v>2.6738304347826092</v>
          </cell>
          <cell r="AT222">
            <v>2.7430304347826082</v>
          </cell>
          <cell r="BU222">
            <v>1.5454545454545455E-2</v>
          </cell>
          <cell r="BV222">
            <v>2.4130434782608699E-2</v>
          </cell>
          <cell r="BW222">
            <v>0.23491304347826089</v>
          </cell>
          <cell r="BX222">
            <v>0.48144782608695641</v>
          </cell>
          <cell r="BY222">
            <v>0.80926956521739124</v>
          </cell>
          <cell r="BZ222">
            <v>1.5327608695652173</v>
          </cell>
          <cell r="CA222">
            <v>2.9845956521739132</v>
          </cell>
          <cell r="CB222">
            <v>3.237034782608696</v>
          </cell>
          <cell r="CC222">
            <v>97.557199999999995</v>
          </cell>
        </row>
        <row r="223">
          <cell r="A223">
            <v>39814</v>
          </cell>
          <cell r="B223">
            <v>211.93299999999999</v>
          </cell>
          <cell r="C223">
            <v>170.8</v>
          </cell>
          <cell r="D223">
            <v>217.346</v>
          </cell>
          <cell r="E223">
            <v>-1.1358601902212717E-3</v>
          </cell>
          <cell r="F223">
            <v>-1.4425851125216438E-2</v>
          </cell>
          <cell r="G223">
            <v>1.6723503187990874E-2</v>
          </cell>
          <cell r="AG223">
            <v>0.125</v>
          </cell>
          <cell r="AH223">
            <v>0.38339428571428574</v>
          </cell>
          <cell r="AI223">
            <v>0.93455428571428578</v>
          </cell>
          <cell r="AJ223">
            <v>1.2108052380952379</v>
          </cell>
          <cell r="AK223">
            <v>1.3654166666666665</v>
          </cell>
          <cell r="AL223">
            <v>1.4962500000000001</v>
          </cell>
          <cell r="AM223">
            <v>1.6221133333333333</v>
          </cell>
          <cell r="AN223">
            <v>1.7798514285714286</v>
          </cell>
          <cell r="AO223">
            <v>1.8159377272727275</v>
          </cell>
          <cell r="AP223">
            <v>1.1594545454545457</v>
          </cell>
          <cell r="AQ223">
            <v>1.4227636363636362</v>
          </cell>
          <cell r="AR223">
            <v>2.1520454545454544</v>
          </cell>
          <cell r="AS223">
            <v>2.6582181818181816</v>
          </cell>
          <cell r="AT223">
            <v>2.9743272727272729</v>
          </cell>
          <cell r="BU223">
            <v>2.9590909090909098E-2</v>
          </cell>
          <cell r="BV223">
            <v>0.11472727272727271</v>
          </cell>
          <cell r="BW223">
            <v>0.29768181818181821</v>
          </cell>
          <cell r="BX223">
            <v>0.4517181818181818</v>
          </cell>
          <cell r="BY223">
            <v>0.82769999999999999</v>
          </cell>
          <cell r="BZ223">
            <v>1.6100863636363636</v>
          </cell>
          <cell r="CA223">
            <v>3.0025590909090911</v>
          </cell>
          <cell r="CB223">
            <v>3.5039545454545458</v>
          </cell>
          <cell r="CC223">
            <v>98.521299999999997</v>
          </cell>
        </row>
        <row r="224">
          <cell r="A224">
            <v>39845</v>
          </cell>
          <cell r="B224">
            <v>212.70500000000001</v>
          </cell>
          <cell r="C224">
            <v>170.6</v>
          </cell>
          <cell r="D224">
            <v>217.792</v>
          </cell>
          <cell r="E224">
            <v>8.4631406715107715E-5</v>
          </cell>
          <cell r="F224">
            <v>-1.8976423231742423E-2</v>
          </cell>
          <cell r="G224">
            <v>1.800980653363804E-2</v>
          </cell>
          <cell r="AG224">
            <v>0.125</v>
          </cell>
          <cell r="AH224">
            <v>0.46278249999999999</v>
          </cell>
          <cell r="AI224">
            <v>0.948878</v>
          </cell>
          <cell r="AJ224">
            <v>1.2426270000000001</v>
          </cell>
          <cell r="AK224">
            <v>1.4686889999999999</v>
          </cell>
          <cell r="AL224">
            <v>1.5977504999999996</v>
          </cell>
          <cell r="AM224">
            <v>1.7569390000000003</v>
          </cell>
          <cell r="AN224">
            <v>1.9108769999999999</v>
          </cell>
          <cell r="AO224">
            <v>2.0643449999999999</v>
          </cell>
          <cell r="AP224">
            <v>1.3284</v>
          </cell>
          <cell r="AQ224">
            <v>1.6213499999999996</v>
          </cell>
          <cell r="AR224">
            <v>2.5289299999999999</v>
          </cell>
          <cell r="AS224">
            <v>3.1117650000000001</v>
          </cell>
          <cell r="AT224">
            <v>3.348395</v>
          </cell>
          <cell r="BU224">
            <v>0.19565000000000002</v>
          </cell>
          <cell r="BV224">
            <v>0.28939999999999999</v>
          </cell>
          <cell r="BW224">
            <v>0.45009999999999994</v>
          </cell>
          <cell r="BX224">
            <v>0.63174499999999989</v>
          </cell>
          <cell r="BY224">
            <v>1.01109</v>
          </cell>
          <cell r="BZ224">
            <v>1.9073050000000003</v>
          </cell>
          <cell r="CA224">
            <v>3.3704199999999993</v>
          </cell>
          <cell r="CB224">
            <v>3.9124050000000006</v>
          </cell>
          <cell r="CC224">
            <v>101.20740000000001</v>
          </cell>
        </row>
        <row r="225">
          <cell r="A225">
            <v>39873</v>
          </cell>
          <cell r="B225">
            <v>212.495</v>
          </cell>
          <cell r="C225">
            <v>169.1</v>
          </cell>
          <cell r="D225">
            <v>218.25299999999999</v>
          </cell>
          <cell r="E225">
            <v>-4.4647876766238381E-3</v>
          </cell>
          <cell r="F225">
            <v>-3.5917901938426477E-2</v>
          </cell>
          <cell r="G225">
            <v>1.7876130957932945E-2</v>
          </cell>
          <cell r="AG225">
            <v>0.125</v>
          </cell>
          <cell r="AH225">
            <v>0.53248863636363619</v>
          </cell>
          <cell r="AI225">
            <v>0.98305772727272756</v>
          </cell>
          <cell r="AJ225">
            <v>1.2667372727272728</v>
          </cell>
          <cell r="AK225">
            <v>1.5115072727272727</v>
          </cell>
          <cell r="AL225">
            <v>1.6680131818181818</v>
          </cell>
          <cell r="AM225">
            <v>1.8272740909090908</v>
          </cell>
          <cell r="AN225">
            <v>1.9638654545454541</v>
          </cell>
          <cell r="AO225">
            <v>2.1172454545454547</v>
          </cell>
          <cell r="AP225">
            <v>1.3583409090909089</v>
          </cell>
          <cell r="AQ225">
            <v>1.586659090909091</v>
          </cell>
          <cell r="AR225">
            <v>2.4405545454545456</v>
          </cell>
          <cell r="AS225">
            <v>3.0495499999999995</v>
          </cell>
          <cell r="AT225">
            <v>3.315681818181818</v>
          </cell>
          <cell r="BU225">
            <v>8.1636363636363632E-2</v>
          </cell>
          <cell r="BV225">
            <v>0.2030909090909091</v>
          </cell>
          <cell r="BW225">
            <v>0.40972727272727272</v>
          </cell>
          <cell r="BX225">
            <v>0.66994999999999993</v>
          </cell>
          <cell r="BY225">
            <v>0.95494999999999985</v>
          </cell>
          <cell r="BZ225">
            <v>1.8999454545454548</v>
          </cell>
          <cell r="CA225">
            <v>3.436831818181818</v>
          </cell>
          <cell r="CB225">
            <v>3.9905227272727273</v>
          </cell>
          <cell r="CC225">
            <v>101.541</v>
          </cell>
        </row>
        <row r="226">
          <cell r="A226">
            <v>39904</v>
          </cell>
          <cell r="B226">
            <v>212.709</v>
          </cell>
          <cell r="C226">
            <v>170</v>
          </cell>
          <cell r="D226">
            <v>218.70599999999999</v>
          </cell>
          <cell r="E226">
            <v>-5.7632442437670628E-3</v>
          </cell>
          <cell r="F226">
            <v>-3.3541785105173472E-2</v>
          </cell>
          <cell r="G226">
            <v>1.9323266219239299E-2</v>
          </cell>
          <cell r="AG226">
            <v>0.125</v>
          </cell>
          <cell r="AH226">
            <v>0.44997050000000005</v>
          </cell>
          <cell r="AI226">
            <v>0.88240850000000015</v>
          </cell>
          <cell r="AJ226">
            <v>1.1062215000000002</v>
          </cell>
          <cell r="AK226">
            <v>1.3421894999999997</v>
          </cell>
          <cell r="AL226">
            <v>1.5300644999999999</v>
          </cell>
          <cell r="AM226">
            <v>1.6518924999999995</v>
          </cell>
          <cell r="AN226">
            <v>1.7912824999999999</v>
          </cell>
          <cell r="AO226">
            <v>1.7591772727272728</v>
          </cell>
          <cell r="AP226">
            <v>1.193190909090909</v>
          </cell>
          <cell r="AQ226">
            <v>1.5029681818181819</v>
          </cell>
          <cell r="AR226">
            <v>2.4321818181818178</v>
          </cell>
          <cell r="AS226">
            <v>3.0667999999999993</v>
          </cell>
          <cell r="AT226">
            <v>3.4110863636363633</v>
          </cell>
          <cell r="BU226">
            <v>8.6772727272727251E-2</v>
          </cell>
          <cell r="BV226">
            <v>0.15209090909090905</v>
          </cell>
          <cell r="BW226">
            <v>0.34468181818181809</v>
          </cell>
          <cell r="BX226">
            <v>0.58600454545454539</v>
          </cell>
          <cell r="BY226">
            <v>0.98449090909090886</v>
          </cell>
          <cell r="BZ226">
            <v>1.9315409090909093</v>
          </cell>
          <cell r="CA226">
            <v>3.4480772727272737</v>
          </cell>
          <cell r="CB226">
            <v>4.0839590909090902</v>
          </cell>
          <cell r="CC226">
            <v>98.895799999999994</v>
          </cell>
        </row>
        <row r="227">
          <cell r="A227">
            <v>39934</v>
          </cell>
          <cell r="B227">
            <v>213.02199999999999</v>
          </cell>
          <cell r="C227">
            <v>170.3</v>
          </cell>
          <cell r="D227">
            <v>218.904</v>
          </cell>
          <cell r="E227">
            <v>-1.0157614958551719E-2</v>
          </cell>
          <cell r="F227">
            <v>-4.5403587443946125E-2</v>
          </cell>
          <cell r="G227">
            <v>1.8461309413034588E-2</v>
          </cell>
          <cell r="AG227">
            <v>0.125</v>
          </cell>
          <cell r="AH227">
            <v>0.34194263157894739</v>
          </cell>
          <cell r="AI227">
            <v>0.64250052631578958</v>
          </cell>
          <cell r="AJ227">
            <v>0.81503421052631597</v>
          </cell>
          <cell r="AK227">
            <v>1.0696710526315789</v>
          </cell>
          <cell r="AL227">
            <v>1.2433226315789476</v>
          </cell>
          <cell r="AM227">
            <v>1.3558226315789474</v>
          </cell>
          <cell r="AN227">
            <v>1.5219078947368423</v>
          </cell>
          <cell r="AO227">
            <v>1.517774285714286</v>
          </cell>
          <cell r="AP227">
            <v>0.93060476190476205</v>
          </cell>
          <cell r="AQ227">
            <v>1.3504428571428573</v>
          </cell>
          <cell r="AR227">
            <v>2.6117333333333339</v>
          </cell>
          <cell r="AS227">
            <v>3.4378190476190476</v>
          </cell>
          <cell r="AT227">
            <v>3.8277714285714288</v>
          </cell>
          <cell r="BU227">
            <v>0.11876190476190475</v>
          </cell>
          <cell r="BV227">
            <v>0.16971428571428571</v>
          </cell>
          <cell r="BW227">
            <v>0.28980952380952379</v>
          </cell>
          <cell r="BX227">
            <v>0.56065714285714274</v>
          </cell>
          <cell r="BY227">
            <v>0.9473666666666668</v>
          </cell>
          <cell r="BZ227">
            <v>2.178028571428571</v>
          </cell>
          <cell r="CA227">
            <v>3.7541095238095235</v>
          </cell>
          <cell r="CB227">
            <v>4.3332095238095247</v>
          </cell>
          <cell r="CC227">
            <v>95.737499999999997</v>
          </cell>
        </row>
        <row r="228">
          <cell r="A228">
            <v>39965</v>
          </cell>
          <cell r="B228">
            <v>214.79</v>
          </cell>
          <cell r="C228">
            <v>173.5</v>
          </cell>
          <cell r="D228">
            <v>219.11199999999999</v>
          </cell>
          <cell r="E228">
            <v>-1.2291746182109153E-2</v>
          </cell>
          <cell r="F228">
            <v>-4.249448123620303E-2</v>
          </cell>
          <cell r="G228">
            <v>1.7119726678550107E-2</v>
          </cell>
          <cell r="AG228">
            <v>0.125</v>
          </cell>
          <cell r="AH228">
            <v>0.316195</v>
          </cell>
          <cell r="AI228">
            <v>0.45782454545454548</v>
          </cell>
          <cell r="AJ228">
            <v>0.62071227272727281</v>
          </cell>
          <cell r="AK228">
            <v>0.85085318181818181</v>
          </cell>
          <cell r="AL228">
            <v>1.027075</v>
          </cell>
          <cell r="AM228">
            <v>1.1795454545454545</v>
          </cell>
          <cell r="AN228">
            <v>1.4344886363636362</v>
          </cell>
          <cell r="AO228">
            <v>1.6775568181818181</v>
          </cell>
          <cell r="AP228">
            <v>0.95695454545454528</v>
          </cell>
          <cell r="AQ228">
            <v>1.6088181818181817</v>
          </cell>
          <cell r="AR228">
            <v>3.1489681818181823</v>
          </cell>
          <cell r="AS228">
            <v>3.9890863636363645</v>
          </cell>
          <cell r="AT228">
            <v>4.3154318181818176</v>
          </cell>
          <cell r="BU228">
            <v>8.7772727272727266E-2</v>
          </cell>
          <cell r="BV228">
            <v>0.1674090909090909</v>
          </cell>
          <cell r="BW228">
            <v>0.30522727272727262</v>
          </cell>
          <cell r="BX228">
            <v>0.57965909090909096</v>
          </cell>
          <cell r="BY228">
            <v>1.210281818181818</v>
          </cell>
          <cell r="BZ228">
            <v>2.7512000000000003</v>
          </cell>
          <cell r="CA228">
            <v>4.2188136363636364</v>
          </cell>
          <cell r="CB228">
            <v>4.5573954545454534</v>
          </cell>
          <cell r="CC228">
            <v>94.8232</v>
          </cell>
        </row>
        <row r="229">
          <cell r="A229">
            <v>39995</v>
          </cell>
          <cell r="B229">
            <v>214.726</v>
          </cell>
          <cell r="C229">
            <v>171.5</v>
          </cell>
          <cell r="D229">
            <v>219.26300000000001</v>
          </cell>
          <cell r="E229">
            <v>-1.9587610037622771E-2</v>
          </cell>
          <cell r="F229">
            <v>-6.4885496183206159E-2</v>
          </cell>
          <cell r="G229">
            <v>1.5270992984974363E-2</v>
          </cell>
          <cell r="AG229">
            <v>0.125</v>
          </cell>
          <cell r="AH229">
            <v>0.29070782608695656</v>
          </cell>
          <cell r="AI229">
            <v>0.36076347826086952</v>
          </cell>
          <cell r="AJ229">
            <v>0.5153278260869566</v>
          </cell>
          <cell r="AK229">
            <v>0.68622347826086949</v>
          </cell>
          <cell r="AL229">
            <v>0.86394043478260862</v>
          </cell>
          <cell r="AM229">
            <v>0.98141391304347847</v>
          </cell>
          <cell r="AN229">
            <v>1.2614952173913045</v>
          </cell>
          <cell r="AO229">
            <v>1.499946086956522</v>
          </cell>
          <cell r="AP229">
            <v>0.78665217391304332</v>
          </cell>
          <cell r="AQ229">
            <v>1.4123478260869566</v>
          </cell>
          <cell r="AR229">
            <v>2.8773043478260876</v>
          </cell>
          <cell r="AS229">
            <v>3.7507043478260873</v>
          </cell>
          <cell r="AT229">
            <v>4.1368521739130433</v>
          </cell>
          <cell r="BU229">
            <v>0.13978260869565212</v>
          </cell>
          <cell r="BV229">
            <v>0.17726086956521736</v>
          </cell>
          <cell r="BW229">
            <v>0.27369565217391312</v>
          </cell>
          <cell r="BX229">
            <v>0.51484782608695656</v>
          </cell>
          <cell r="BY229">
            <v>1.0312173913043476</v>
          </cell>
          <cell r="BZ229">
            <v>2.4952782608695654</v>
          </cell>
          <cell r="CA229">
            <v>4.0080652173913043</v>
          </cell>
          <cell r="CB229">
            <v>4.4413304347826088</v>
          </cell>
          <cell r="CC229">
            <v>94.386300000000006</v>
          </cell>
        </row>
        <row r="230">
          <cell r="A230">
            <v>40026</v>
          </cell>
          <cell r="B230">
            <v>215.44499999999999</v>
          </cell>
          <cell r="C230">
            <v>173.9</v>
          </cell>
          <cell r="D230">
            <v>219.49600000000001</v>
          </cell>
          <cell r="E230">
            <v>-1.4838355663267633E-2</v>
          </cell>
          <cell r="F230">
            <v>-4.4505494505494458E-2</v>
          </cell>
          <cell r="G230">
            <v>1.4339650543224725E-2</v>
          </cell>
          <cell r="AG230">
            <v>0.125</v>
          </cell>
          <cell r="AH230">
            <v>0.27039849999999999</v>
          </cell>
          <cell r="AI230">
            <v>0.30950250000000001</v>
          </cell>
          <cell r="AJ230">
            <v>0.42451850000000002</v>
          </cell>
          <cell r="AK230">
            <v>0.59006349999999996</v>
          </cell>
          <cell r="AL230">
            <v>0.75212650000000025</v>
          </cell>
          <cell r="AM230">
            <v>0.8428135000000001</v>
          </cell>
          <cell r="AN230">
            <v>1.1629689999999999</v>
          </cell>
          <cell r="AO230">
            <v>1.3553285714285717</v>
          </cell>
          <cell r="AP230">
            <v>0.75442857142857145</v>
          </cell>
          <cell r="AQ230">
            <v>1.5062857142857142</v>
          </cell>
          <cell r="AR230">
            <v>2.9644761904761903</v>
          </cell>
          <cell r="AS230">
            <v>3.8238285714285714</v>
          </cell>
          <cell r="AT230">
            <v>4.2055809523809513</v>
          </cell>
          <cell r="BU230">
            <v>0.11233333333333337</v>
          </cell>
          <cell r="BV230">
            <v>0.16504761904761903</v>
          </cell>
          <cell r="BW230">
            <v>0.26038095238095238</v>
          </cell>
          <cell r="BX230">
            <v>0.5089190476190476</v>
          </cell>
          <cell r="BY230">
            <v>1.1463285714285714</v>
          </cell>
          <cell r="BZ230">
            <v>2.6241857142857148</v>
          </cell>
          <cell r="CA230">
            <v>4.0139571428571434</v>
          </cell>
          <cell r="CB230">
            <v>4.4102809523809539</v>
          </cell>
          <cell r="CC230">
            <v>93.152100000000004</v>
          </cell>
        </row>
        <row r="231">
          <cell r="A231">
            <v>40057</v>
          </cell>
          <cell r="B231">
            <v>215.86099999999999</v>
          </cell>
          <cell r="C231">
            <v>173.5</v>
          </cell>
          <cell r="D231">
            <v>219.92</v>
          </cell>
          <cell r="E231">
            <v>-1.3779428628864721E-2</v>
          </cell>
          <cell r="F231">
            <v>-5.035577449370543E-2</v>
          </cell>
          <cell r="G231">
            <v>1.4798373886199645E-2</v>
          </cell>
          <cell r="AG231">
            <v>0.125</v>
          </cell>
          <cell r="AH231">
            <v>0.24729681818181815</v>
          </cell>
          <cell r="AI231">
            <v>0.25891681818181822</v>
          </cell>
          <cell r="AJ231">
            <v>0.29794909090909094</v>
          </cell>
          <cell r="AK231">
            <v>0.43943409090909086</v>
          </cell>
          <cell r="AL231">
            <v>0.58023000000000002</v>
          </cell>
          <cell r="AM231">
            <v>0.67735954545454546</v>
          </cell>
          <cell r="AN231">
            <v>0.99642136363636358</v>
          </cell>
          <cell r="AO231">
            <v>1.2690922727272727</v>
          </cell>
          <cell r="AP231">
            <v>0.60784090909090904</v>
          </cell>
          <cell r="AQ231">
            <v>1.2839090909090913</v>
          </cell>
          <cell r="AR231">
            <v>2.7245636363636367</v>
          </cell>
          <cell r="AS231">
            <v>3.5845863636363635</v>
          </cell>
          <cell r="AT231">
            <v>4.0012681818181814</v>
          </cell>
          <cell r="BU231">
            <v>5.5818181818181808E-2</v>
          </cell>
          <cell r="BV231">
            <v>0.11663636363636365</v>
          </cell>
          <cell r="BW231">
            <v>0.20350000000000001</v>
          </cell>
          <cell r="BX231">
            <v>0.43536818181818188</v>
          </cell>
          <cell r="BY231">
            <v>0.97896363636363626</v>
          </cell>
          <cell r="BZ231">
            <v>2.4199727272727274</v>
          </cell>
          <cell r="CA231">
            <v>3.7990136363636364</v>
          </cell>
          <cell r="CB231">
            <v>4.2290636363636356</v>
          </cell>
          <cell r="CC231">
            <v>92.507199999999997</v>
          </cell>
        </row>
        <row r="232">
          <cell r="A232">
            <v>40087</v>
          </cell>
          <cell r="B232">
            <v>216.50899999999999</v>
          </cell>
          <cell r="C232">
            <v>174.3</v>
          </cell>
          <cell r="D232">
            <v>220.501</v>
          </cell>
          <cell r="E232">
            <v>-2.2396829420033848E-3</v>
          </cell>
          <cell r="F232">
            <v>-2.243409983174427E-2</v>
          </cell>
          <cell r="G232">
            <v>1.7127331771131127E-2</v>
          </cell>
          <cell r="AG232">
            <v>0.125</v>
          </cell>
          <cell r="AH232">
            <v>0.24433136363636371</v>
          </cell>
          <cell r="AI232">
            <v>0.25402363636363628</v>
          </cell>
          <cell r="AJ232">
            <v>0.28308227272727282</v>
          </cell>
          <cell r="AK232">
            <v>0.36774454545454544</v>
          </cell>
          <cell r="AL232">
            <v>0.48537818181818176</v>
          </cell>
          <cell r="AM232">
            <v>0.58966181818181795</v>
          </cell>
          <cell r="AN232">
            <v>0.93815636363636346</v>
          </cell>
          <cell r="AO232">
            <v>1.2274740909090909</v>
          </cell>
          <cell r="AP232">
            <v>0.61005454545454529</v>
          </cell>
          <cell r="AQ232">
            <v>1.2905318181818184</v>
          </cell>
          <cell r="AR232">
            <v>2.6855954545454548</v>
          </cell>
          <cell r="AS232">
            <v>3.5390636363636361</v>
          </cell>
          <cell r="AT232">
            <v>4.0124318181818177</v>
          </cell>
          <cell r="BU232">
            <v>2.877272727272728E-2</v>
          </cell>
          <cell r="BV232">
            <v>6.7863636363636376E-2</v>
          </cell>
          <cell r="BW232">
            <v>0.15636363636363634</v>
          </cell>
          <cell r="BX232">
            <v>0.39430454545454552</v>
          </cell>
          <cell r="BY232">
            <v>0.96676363636363627</v>
          </cell>
          <cell r="BZ232">
            <v>2.385222727272728</v>
          </cell>
          <cell r="CA232">
            <v>3.767954545454546</v>
          </cell>
          <cell r="CB232">
            <v>4.2516727272727275</v>
          </cell>
          <cell r="CC232">
            <v>91.247699999999995</v>
          </cell>
        </row>
        <row r="233">
          <cell r="A233">
            <v>40118</v>
          </cell>
          <cell r="B233">
            <v>217.23400000000001</v>
          </cell>
          <cell r="C233">
            <v>176.6</v>
          </cell>
          <cell r="D233">
            <v>220.666</v>
          </cell>
          <cell r="E233">
            <v>1.9145871744709275E-2</v>
          </cell>
          <cell r="F233">
            <v>2.1399652978600248E-2</v>
          </cell>
          <cell r="G233">
            <v>1.7142435710104209E-2</v>
          </cell>
          <cell r="AG233">
            <v>0.125</v>
          </cell>
          <cell r="AH233">
            <v>0.23782666666666669</v>
          </cell>
          <cell r="AI233">
            <v>0.24931714285714288</v>
          </cell>
          <cell r="AJ233">
            <v>0.26814095238095242</v>
          </cell>
          <cell r="AK233">
            <v>0.33227857142857153</v>
          </cell>
          <cell r="AL233">
            <v>0.42509142857142862</v>
          </cell>
          <cell r="AM233">
            <v>0.51678523809523802</v>
          </cell>
          <cell r="AN233">
            <v>0.81535333333333337</v>
          </cell>
          <cell r="AO233">
            <v>1.0843766666666663</v>
          </cell>
          <cell r="AP233">
            <v>0.49184761904761903</v>
          </cell>
          <cell r="AQ233">
            <v>1.1159952380952385</v>
          </cell>
          <cell r="AR233">
            <v>2.5408809523809528</v>
          </cell>
          <cell r="AS233">
            <v>3.5070428571428574</v>
          </cell>
          <cell r="AT233">
            <v>4.079938095238095</v>
          </cell>
          <cell r="BU233">
            <v>4.7238095238095246E-2</v>
          </cell>
          <cell r="BV233">
            <v>4.2333333333333341E-2</v>
          </cell>
          <cell r="BW233">
            <v>0.15019047619047618</v>
          </cell>
          <cell r="BX233">
            <v>0.3321761904761904</v>
          </cell>
          <cell r="BY233">
            <v>0.81534761904761921</v>
          </cell>
          <cell r="BZ233">
            <v>2.2809571428571438</v>
          </cell>
          <cell r="CA233">
            <v>3.7543809523809522</v>
          </cell>
          <cell r="CB233">
            <v>4.3657428571428563</v>
          </cell>
          <cell r="CC233">
            <v>90.776499999999999</v>
          </cell>
        </row>
        <row r="234">
          <cell r="A234">
            <v>40148</v>
          </cell>
          <cell r="B234">
            <v>217.34700000000001</v>
          </cell>
          <cell r="C234">
            <v>177.1</v>
          </cell>
          <cell r="D234">
            <v>220.881</v>
          </cell>
          <cell r="E234">
            <v>2.8141231232083674E-2</v>
          </cell>
          <cell r="F234">
            <v>4.3606364172068313E-2</v>
          </cell>
          <cell r="G234">
            <v>1.8236717759594345E-2</v>
          </cell>
          <cell r="AG234">
            <v>0.125</v>
          </cell>
          <cell r="AH234">
            <v>0.23288904761904766</v>
          </cell>
          <cell r="AI234">
            <v>0.24197238095238102</v>
          </cell>
          <cell r="AJ234">
            <v>0.25304619047619048</v>
          </cell>
          <cell r="AK234">
            <v>0.29662142857142859</v>
          </cell>
          <cell r="AL234">
            <v>0.36858857142857149</v>
          </cell>
          <cell r="AM234">
            <v>0.45287761904761903</v>
          </cell>
          <cell r="AN234">
            <v>0.73531952380952381</v>
          </cell>
          <cell r="AO234">
            <v>0.91240521739130431</v>
          </cell>
          <cell r="AP234">
            <v>0.56760869565217387</v>
          </cell>
          <cell r="AQ234">
            <v>1.2076652173913041</v>
          </cell>
          <cell r="AR234">
            <v>2.7024913043478263</v>
          </cell>
          <cell r="AS234">
            <v>3.7274217391304347</v>
          </cell>
          <cell r="AT234">
            <v>4.2811913043478258</v>
          </cell>
          <cell r="BU234">
            <v>3.034782608695653E-2</v>
          </cell>
          <cell r="BV234">
            <v>4.4260869565217395E-2</v>
          </cell>
          <cell r="BW234">
            <v>0.16443478260869568</v>
          </cell>
          <cell r="BX234">
            <v>0.39971304347826087</v>
          </cell>
          <cell r="BY234">
            <v>0.88218695652173917</v>
          </cell>
          <cell r="BZ234">
            <v>2.410326086956522</v>
          </cell>
          <cell r="CA234">
            <v>3.8837391304347837</v>
          </cell>
          <cell r="CB234">
            <v>4.5467304347826101</v>
          </cell>
          <cell r="CC234">
            <v>91.117800000000003</v>
          </cell>
        </row>
        <row r="235">
          <cell r="A235">
            <v>40179</v>
          </cell>
          <cell r="B235">
            <v>217.488</v>
          </cell>
          <cell r="C235">
            <v>178.9</v>
          </cell>
          <cell r="D235">
            <v>220.63300000000001</v>
          </cell>
          <cell r="E235">
            <v>2.6211113889767157E-2</v>
          </cell>
          <cell r="F235">
            <v>4.74238875878219E-2</v>
          </cell>
          <cell r="G235">
            <v>1.5123351706495702E-2</v>
          </cell>
          <cell r="AG235">
            <v>0.125</v>
          </cell>
          <cell r="AH235">
            <v>0.23159750000000004</v>
          </cell>
          <cell r="AI235">
            <v>0.2409395</v>
          </cell>
          <cell r="AJ235">
            <v>0.25011949999999999</v>
          </cell>
          <cell r="AK235">
            <v>0.28115849999999998</v>
          </cell>
          <cell r="AL235">
            <v>0.32928099999999993</v>
          </cell>
          <cell r="AM235">
            <v>0.39936099999999997</v>
          </cell>
          <cell r="AN235">
            <v>0.64773650000000005</v>
          </cell>
          <cell r="AO235">
            <v>0.8557166666666669</v>
          </cell>
          <cell r="AP235">
            <v>0.52837142857142849</v>
          </cell>
          <cell r="AQ235">
            <v>1.1973761904761906</v>
          </cell>
          <cell r="AR235">
            <v>2.7712857142857144</v>
          </cell>
          <cell r="AS235">
            <v>3.824119047619047</v>
          </cell>
          <cell r="AT235">
            <v>4.3912047619047616</v>
          </cell>
          <cell r="BU235">
            <v>1.7142857142857154E-2</v>
          </cell>
          <cell r="BV235">
            <v>5.5238095238095267E-2</v>
          </cell>
          <cell r="BW235">
            <v>0.14619047619047615</v>
          </cell>
          <cell r="BX235">
            <v>0.38752380952380949</v>
          </cell>
          <cell r="BY235">
            <v>0.96382857142857148</v>
          </cell>
          <cell r="BZ235">
            <v>2.5585571428571425</v>
          </cell>
          <cell r="CA235">
            <v>3.9218380952380949</v>
          </cell>
          <cell r="CB235">
            <v>4.6117428571428576</v>
          </cell>
          <cell r="CC235">
            <v>90.99</v>
          </cell>
        </row>
        <row r="236">
          <cell r="A236">
            <v>40210</v>
          </cell>
          <cell r="B236">
            <v>217.28100000000001</v>
          </cell>
          <cell r="C236">
            <v>177.7</v>
          </cell>
          <cell r="D236">
            <v>220.73099999999999</v>
          </cell>
          <cell r="E236">
            <v>2.151336357866529E-2</v>
          </cell>
          <cell r="F236">
            <v>4.1617819460726846E-2</v>
          </cell>
          <cell r="G236">
            <v>1.3494526888039982E-2</v>
          </cell>
          <cell r="AG236">
            <v>0.125</v>
          </cell>
          <cell r="AH236">
            <v>0.22906349999999992</v>
          </cell>
          <cell r="AI236">
            <v>0.23978050000000012</v>
          </cell>
          <cell r="AJ236">
            <v>0.25051950000000006</v>
          </cell>
          <cell r="AK236">
            <v>0.28081450000000008</v>
          </cell>
          <cell r="AL236">
            <v>0.32740899999999995</v>
          </cell>
          <cell r="AM236">
            <v>0.38779850000000005</v>
          </cell>
          <cell r="AN236">
            <v>0.61590849999999997</v>
          </cell>
          <cell r="AO236">
            <v>0.85158</v>
          </cell>
          <cell r="AP236">
            <v>0.51400000000000001</v>
          </cell>
          <cell r="AQ236">
            <v>1.1259500000000002</v>
          </cell>
          <cell r="AR236">
            <v>2.6765149999999993</v>
          </cell>
          <cell r="AS236">
            <v>3.7785500000000005</v>
          </cell>
          <cell r="AT236">
            <v>4.3849049999999989</v>
          </cell>
          <cell r="BU236">
            <v>4.7149999999999984E-2</v>
          </cell>
          <cell r="BV236">
            <v>9.955E-2</v>
          </cell>
          <cell r="BW236">
            <v>0.17430000000000001</v>
          </cell>
          <cell r="BX236">
            <v>0.35068500000000002</v>
          </cell>
          <cell r="BY236">
            <v>0.88210000000000011</v>
          </cell>
          <cell r="BZ236">
            <v>2.4229499999999997</v>
          </cell>
          <cell r="CA236">
            <v>3.8806849999999997</v>
          </cell>
          <cell r="CB236">
            <v>4.6172550000000001</v>
          </cell>
          <cell r="CC236">
            <v>92.188400000000001</v>
          </cell>
        </row>
        <row r="237">
          <cell r="A237">
            <v>40238</v>
          </cell>
          <cell r="B237">
            <v>217.35300000000001</v>
          </cell>
          <cell r="C237">
            <v>178.9</v>
          </cell>
          <cell r="D237">
            <v>220.78299999999999</v>
          </cell>
          <cell r="E237">
            <v>2.2861714393279886E-2</v>
          </cell>
          <cell r="F237">
            <v>5.7953873447664117E-2</v>
          </cell>
          <cell r="G237">
            <v>1.1592051426555505E-2</v>
          </cell>
          <cell r="AG237">
            <v>0.125</v>
          </cell>
          <cell r="AH237">
            <v>0.23731173913043482</v>
          </cell>
          <cell r="AI237">
            <v>0.25031173913043475</v>
          </cell>
          <cell r="AJ237">
            <v>0.26842478260869568</v>
          </cell>
          <cell r="AK237">
            <v>0.30462043478260875</v>
          </cell>
          <cell r="AL237">
            <v>0.34531173913043473</v>
          </cell>
          <cell r="AM237">
            <v>0.41060652173913048</v>
          </cell>
          <cell r="AN237">
            <v>0.63123086956521735</v>
          </cell>
          <cell r="AO237">
            <v>0.87329521739130445</v>
          </cell>
          <cell r="AP237">
            <v>0.52510869565217388</v>
          </cell>
          <cell r="AQ237">
            <v>1.1359999999999999</v>
          </cell>
          <cell r="AR237">
            <v>2.6436217391304346</v>
          </cell>
          <cell r="AS237">
            <v>3.7340652173913043</v>
          </cell>
          <cell r="AT237">
            <v>4.3573043478260871</v>
          </cell>
          <cell r="BU237">
            <v>0.10769565217391305</v>
          </cell>
          <cell r="BV237">
            <v>0.14499999999999996</v>
          </cell>
          <cell r="BW237">
            <v>0.21930434782608699</v>
          </cell>
          <cell r="BX237">
            <v>0.39655652173913042</v>
          </cell>
          <cell r="BY237">
            <v>0.94833478260869553</v>
          </cell>
          <cell r="BZ237">
            <v>2.4824826086956522</v>
          </cell>
          <cell r="CA237">
            <v>4.1254043478260858</v>
          </cell>
          <cell r="CB237">
            <v>4.8963217391304346</v>
          </cell>
          <cell r="CC237">
            <v>91.292299999999997</v>
          </cell>
        </row>
        <row r="238">
          <cell r="A238">
            <v>40269</v>
          </cell>
          <cell r="B238">
            <v>217.40299999999999</v>
          </cell>
          <cell r="C238">
            <v>178.9</v>
          </cell>
          <cell r="D238">
            <v>220.822</v>
          </cell>
          <cell r="E238">
            <v>2.2067707525304403E-2</v>
          </cell>
          <cell r="F238">
            <v>5.2352941176470713E-2</v>
          </cell>
          <cell r="G238">
            <v>9.6750889321739475E-3</v>
          </cell>
          <cell r="AG238">
            <v>0.125</v>
          </cell>
          <cell r="AH238">
            <v>0.25974550000000007</v>
          </cell>
          <cell r="AI238">
            <v>0.2840375</v>
          </cell>
          <cell r="AJ238">
            <v>0.31160650000000001</v>
          </cell>
          <cell r="AK238">
            <v>0.3544425000000001</v>
          </cell>
          <cell r="AL238">
            <v>0.401532</v>
          </cell>
          <cell r="AM238">
            <v>0.4758610000000002</v>
          </cell>
          <cell r="AN238">
            <v>0.70865850000000008</v>
          </cell>
          <cell r="AO238">
            <v>0.87254818181818194</v>
          </cell>
          <cell r="AP238">
            <v>0.58338636363636365</v>
          </cell>
          <cell r="AQ238">
            <v>1.2032045454545459</v>
          </cell>
          <cell r="AR238">
            <v>2.7304090909090908</v>
          </cell>
          <cell r="AS238">
            <v>3.8093318181818181</v>
          </cell>
          <cell r="AT238">
            <v>4.3853</v>
          </cell>
          <cell r="BU238">
            <v>0.14659090909090911</v>
          </cell>
          <cell r="BV238">
            <v>0.15590909090909086</v>
          </cell>
          <cell r="BW238">
            <v>0.2367727272727273</v>
          </cell>
          <cell r="BX238">
            <v>0.45854545454545453</v>
          </cell>
          <cell r="BY238">
            <v>1.0787454545454547</v>
          </cell>
          <cell r="BZ238">
            <v>2.6521772727272723</v>
          </cell>
          <cell r="CA238">
            <v>4.1877590909090916</v>
          </cell>
          <cell r="CB238">
            <v>4.8930409090909084</v>
          </cell>
          <cell r="CC238">
            <v>90.642700000000005</v>
          </cell>
        </row>
        <row r="239">
          <cell r="A239">
            <v>40299</v>
          </cell>
          <cell r="B239">
            <v>217.29</v>
          </cell>
          <cell r="C239">
            <v>178.9</v>
          </cell>
          <cell r="D239">
            <v>220.96199999999999</v>
          </cell>
          <cell r="E239">
            <v>2.0035489292185682E-2</v>
          </cell>
          <cell r="F239">
            <v>5.0499119201409259E-2</v>
          </cell>
          <cell r="G239">
            <v>9.4013814274749308E-3</v>
          </cell>
          <cell r="AG239">
            <v>0.125</v>
          </cell>
          <cell r="AH239">
            <v>0.33546421052631581</v>
          </cell>
          <cell r="AI239">
            <v>0.39242105263157895</v>
          </cell>
          <cell r="AJ239">
            <v>0.45851421052631586</v>
          </cell>
          <cell r="AK239">
            <v>0.51347578947368411</v>
          </cell>
          <cell r="AL239">
            <v>0.57351421052631579</v>
          </cell>
          <cell r="AM239">
            <v>0.65924684210526319</v>
          </cell>
          <cell r="AN239">
            <v>0.89684052631578925</v>
          </cell>
          <cell r="AO239">
            <v>1.0223699999999998</v>
          </cell>
          <cell r="AP239">
            <v>0.78161904761904766</v>
          </cell>
          <cell r="AQ239">
            <v>1.1884285714285714</v>
          </cell>
          <cell r="AR239">
            <v>2.4517190476190476</v>
          </cell>
          <cell r="AS239">
            <v>3.4542666666666655</v>
          </cell>
          <cell r="AT239">
            <v>3.9824904761904767</v>
          </cell>
          <cell r="BU239">
            <v>0.14090476190476192</v>
          </cell>
          <cell r="BV239">
            <v>0.15519047619047618</v>
          </cell>
          <cell r="BW239">
            <v>0.22004761904761908</v>
          </cell>
          <cell r="BX239">
            <v>0.40009047619047616</v>
          </cell>
          <cell r="BY239">
            <v>0.85174761904761909</v>
          </cell>
          <cell r="BZ239">
            <v>2.1999619047619055</v>
          </cell>
          <cell r="CA239">
            <v>3.6074238095238087</v>
          </cell>
          <cell r="CB239">
            <v>4.3162047619047614</v>
          </cell>
          <cell r="CC239">
            <v>93.267300000000006</v>
          </cell>
        </row>
        <row r="240">
          <cell r="A240">
            <v>40330</v>
          </cell>
          <cell r="B240">
            <v>217.19900000000001</v>
          </cell>
          <cell r="C240">
            <v>178.3</v>
          </cell>
          <cell r="D240">
            <v>221.19399999999999</v>
          </cell>
          <cell r="E240">
            <v>1.1215605940686268E-2</v>
          </cell>
          <cell r="F240">
            <v>2.766570605187324E-2</v>
          </cell>
          <cell r="G240">
            <v>9.5019898499397737E-3</v>
          </cell>
          <cell r="AG240">
            <v>0.125</v>
          </cell>
          <cell r="AH240">
            <v>0.34873636363636368</v>
          </cell>
          <cell r="AI240">
            <v>0.433695</v>
          </cell>
          <cell r="AJ240">
            <v>0.53689863636363633</v>
          </cell>
          <cell r="AK240">
            <v>0.60558227272727272</v>
          </cell>
          <cell r="AL240">
            <v>0.6709086363636364</v>
          </cell>
          <cell r="AM240">
            <v>0.75181954545454555</v>
          </cell>
          <cell r="AN240">
            <v>0.96441363636363642</v>
          </cell>
          <cell r="AO240">
            <v>1.1879559090909091</v>
          </cell>
          <cell r="AP240">
            <v>0.77231818181818168</v>
          </cell>
          <cell r="AQ240">
            <v>1.10025</v>
          </cell>
          <cell r="AR240">
            <v>2.2815545454545449</v>
          </cell>
          <cell r="AS240">
            <v>3.2657090909090907</v>
          </cell>
          <cell r="AT240">
            <v>3.8270681818181824</v>
          </cell>
          <cell r="BU240">
            <v>6.8863636363636363E-2</v>
          </cell>
          <cell r="BV240">
            <v>0.11604545454545455</v>
          </cell>
          <cell r="BW240">
            <v>0.18795454545454549</v>
          </cell>
          <cell r="BX240">
            <v>0.36483636363636357</v>
          </cell>
          <cell r="BY240">
            <v>0.75974090909090919</v>
          </cell>
          <cell r="BZ240">
            <v>2.0404045454545456</v>
          </cell>
          <cell r="CA240">
            <v>3.30885909090909</v>
          </cell>
          <cell r="CB240">
            <v>4.049127272727274</v>
          </cell>
          <cell r="CC240">
            <v>93.638199999999998</v>
          </cell>
        </row>
        <row r="241">
          <cell r="A241">
            <v>40360</v>
          </cell>
          <cell r="B241">
            <v>217.60499999999999</v>
          </cell>
          <cell r="C241">
            <v>178.5</v>
          </cell>
          <cell r="D241">
            <v>221.363</v>
          </cell>
          <cell r="E241">
            <v>1.3407784804821077E-2</v>
          </cell>
          <cell r="F241">
            <v>4.081632653061229E-2</v>
          </cell>
          <cell r="G241">
            <v>9.5775393021166888E-3</v>
          </cell>
          <cell r="AG241">
            <v>0.125</v>
          </cell>
          <cell r="AH241">
            <v>0.33412136363636358</v>
          </cell>
          <cell r="AI241">
            <v>0.41480272727272721</v>
          </cell>
          <cell r="AJ241">
            <v>0.51032772727272724</v>
          </cell>
          <cell r="AK241">
            <v>0.57796499999999995</v>
          </cell>
          <cell r="AL241">
            <v>0.64319999999999988</v>
          </cell>
          <cell r="AM241">
            <v>0.71850454545454523</v>
          </cell>
          <cell r="AN241">
            <v>0.90588999999999975</v>
          </cell>
          <cell r="AO241">
            <v>1.1177977272727271</v>
          </cell>
          <cell r="AP241">
            <v>0.60402272727272732</v>
          </cell>
          <cell r="AQ241">
            <v>0.87507272727272745</v>
          </cell>
          <cell r="AR241">
            <v>1.9854772727272725</v>
          </cell>
          <cell r="AS241">
            <v>3.0177181818181822</v>
          </cell>
          <cell r="AT241">
            <v>3.6339272727272727</v>
          </cell>
          <cell r="BU241">
            <v>0.15086363636363639</v>
          </cell>
          <cell r="BV241">
            <v>0.15386363636363631</v>
          </cell>
          <cell r="BW241">
            <v>0.19836363636363635</v>
          </cell>
          <cell r="BX241">
            <v>0.33542727272727274</v>
          </cell>
          <cell r="BY241">
            <v>0.65850909090909082</v>
          </cell>
          <cell r="BZ241">
            <v>1.8065136363636365</v>
          </cell>
          <cell r="CA241">
            <v>3.1250590909090916</v>
          </cell>
          <cell r="CB241">
            <v>3.8970090909090902</v>
          </cell>
          <cell r="CC241">
            <v>92.023200000000003</v>
          </cell>
        </row>
        <row r="242">
          <cell r="A242">
            <v>40391</v>
          </cell>
          <cell r="B242">
            <v>217.923</v>
          </cell>
          <cell r="C242">
            <v>179.5</v>
          </cell>
          <cell r="D242">
            <v>221.50899999999999</v>
          </cell>
          <cell r="E242">
            <v>1.1501775395112546E-2</v>
          </cell>
          <cell r="F242">
            <v>3.2202415181138644E-2</v>
          </cell>
          <cell r="G242">
            <v>9.1710099500672548E-3</v>
          </cell>
          <cell r="AG242">
            <v>0.125</v>
          </cell>
          <cell r="AH242">
            <v>0.27546238095238096</v>
          </cell>
          <cell r="AI242">
            <v>0.31230809523809522</v>
          </cell>
          <cell r="AJ242">
            <v>0.36254666666666668</v>
          </cell>
          <cell r="AK242">
            <v>0.43272142857142853</v>
          </cell>
          <cell r="AL242">
            <v>0.50405714285714287</v>
          </cell>
          <cell r="AM242">
            <v>0.57909571428571405</v>
          </cell>
          <cell r="AN242">
            <v>0.74983666666666671</v>
          </cell>
          <cell r="AO242">
            <v>0.90068818181818211</v>
          </cell>
          <cell r="AP242">
            <v>0.45504545454545453</v>
          </cell>
          <cell r="AQ242">
            <v>0.69627272727272715</v>
          </cell>
          <cell r="AR242">
            <v>1.6615363636363638</v>
          </cell>
          <cell r="AS242">
            <v>2.6832045454545455</v>
          </cell>
          <cell r="AT242">
            <v>3.3099363636363632</v>
          </cell>
          <cell r="BU242">
            <v>0.14636363636363636</v>
          </cell>
          <cell r="BV242">
            <v>0.14872727272727268</v>
          </cell>
          <cell r="BW242">
            <v>0.18731818181818174</v>
          </cell>
          <cell r="BX242">
            <v>0.3068227272727273</v>
          </cell>
          <cell r="BY242">
            <v>0.56866818181818168</v>
          </cell>
          <cell r="BZ242">
            <v>1.509859090909091</v>
          </cell>
          <cell r="CA242">
            <v>2.8180318181818182</v>
          </cell>
          <cell r="CB242">
            <v>3.6317909090909093</v>
          </cell>
          <cell r="CC242">
            <v>91.217699999999994</v>
          </cell>
        </row>
        <row r="243">
          <cell r="A243">
            <v>40422</v>
          </cell>
          <cell r="B243">
            <v>218.27500000000001</v>
          </cell>
          <cell r="C243">
            <v>180.1</v>
          </cell>
          <cell r="D243">
            <v>221.71100000000001</v>
          </cell>
          <cell r="E243">
            <v>1.1183122472331775E-2</v>
          </cell>
          <cell r="F243">
            <v>3.804034582132565E-2</v>
          </cell>
          <cell r="G243">
            <v>8.1438704983631816E-3</v>
          </cell>
          <cell r="AG243">
            <v>0.125</v>
          </cell>
          <cell r="AH243">
            <v>0.25699454545454536</v>
          </cell>
          <cell r="AI243">
            <v>0.27381636363636358</v>
          </cell>
          <cell r="AJ243">
            <v>0.2913659090909092</v>
          </cell>
          <cell r="AK243">
            <v>0.34819318181818193</v>
          </cell>
          <cell r="AL243">
            <v>0.41556681818181818</v>
          </cell>
          <cell r="AM243">
            <v>0.4777727272727274</v>
          </cell>
          <cell r="AN243">
            <v>0.63195454545454544</v>
          </cell>
          <cell r="AO243">
            <v>0.80437454545454556</v>
          </cell>
          <cell r="AP243">
            <v>0.43359090909090908</v>
          </cell>
          <cell r="AQ243">
            <v>0.66671363636363645</v>
          </cell>
          <cell r="AR243">
            <v>1.6185272727272726</v>
          </cell>
          <cell r="AS243">
            <v>2.6468363636363632</v>
          </cell>
          <cell r="AT243">
            <v>3.2686590909090913</v>
          </cell>
          <cell r="BU243">
            <v>0.11150000000000002</v>
          </cell>
          <cell r="BV243">
            <v>0.14509090909090908</v>
          </cell>
          <cell r="BW243">
            <v>0.18899999999999997</v>
          </cell>
          <cell r="BX243">
            <v>0.27800909090909093</v>
          </cell>
          <cell r="BY243">
            <v>0.52455454545454538</v>
          </cell>
          <cell r="BZ243">
            <v>1.4608090909090909</v>
          </cell>
          <cell r="CA243">
            <v>2.7657818181818179</v>
          </cell>
          <cell r="CB243">
            <v>3.589172727272727</v>
          </cell>
          <cell r="CC243">
            <v>90.238699999999994</v>
          </cell>
        </row>
        <row r="244">
          <cell r="A244">
            <v>40452</v>
          </cell>
          <cell r="B244">
            <v>219.035</v>
          </cell>
          <cell r="C244">
            <v>181.6</v>
          </cell>
          <cell r="D244">
            <v>221.83</v>
          </cell>
          <cell r="E244">
            <v>1.1666951489314625E-2</v>
          </cell>
          <cell r="F244">
            <v>4.1881812966150234E-2</v>
          </cell>
          <cell r="G244">
            <v>6.0271835501879423E-3</v>
          </cell>
          <cell r="AG244">
            <v>0.125</v>
          </cell>
          <cell r="AH244">
            <v>0.25605714285714287</v>
          </cell>
          <cell r="AI244">
            <v>0.27203047619047621</v>
          </cell>
          <cell r="AJ244">
            <v>0.28883999999999993</v>
          </cell>
          <cell r="AK244">
            <v>0.34223428571428582</v>
          </cell>
          <cell r="AL244">
            <v>0.40427047619047612</v>
          </cell>
          <cell r="AM244">
            <v>0.45499142857142844</v>
          </cell>
          <cell r="AN244">
            <v>0.60352285714285725</v>
          </cell>
          <cell r="AO244">
            <v>0.76809666666666654</v>
          </cell>
          <cell r="AP244">
            <v>0.38549047619047611</v>
          </cell>
          <cell r="AQ244">
            <v>0.54400476190476177</v>
          </cell>
          <cell r="AR244">
            <v>1.430204761904762</v>
          </cell>
          <cell r="AS244">
            <v>2.5911523809523813</v>
          </cell>
          <cell r="AT244">
            <v>3.332557142857143</v>
          </cell>
          <cell r="BU244">
            <v>0.13585714285714284</v>
          </cell>
          <cell r="BV244">
            <v>0.13033333333333341</v>
          </cell>
          <cell r="BW244">
            <v>0.17204761904761909</v>
          </cell>
          <cell r="BX244">
            <v>0.23315238095238097</v>
          </cell>
          <cell r="BY244">
            <v>0.4218952380952381</v>
          </cell>
          <cell r="BZ244">
            <v>1.2317619047619051</v>
          </cell>
          <cell r="CA244">
            <v>2.6467428571428568</v>
          </cell>
          <cell r="CB244">
            <v>3.6336238095238094</v>
          </cell>
          <cell r="CC244">
            <v>87.681399999999996</v>
          </cell>
        </row>
        <row r="245">
          <cell r="A245">
            <v>40483</v>
          </cell>
          <cell r="B245">
            <v>219.59</v>
          </cell>
          <cell r="C245">
            <v>182.4</v>
          </cell>
          <cell r="D245">
            <v>222.149</v>
          </cell>
          <cell r="E245">
            <v>1.084544776600338E-2</v>
          </cell>
          <cell r="F245">
            <v>3.2842582106455298E-2</v>
          </cell>
          <cell r="G245">
            <v>6.7205641104655101E-3</v>
          </cell>
          <cell r="AG245">
            <v>0.125</v>
          </cell>
          <cell r="AH245">
            <v>0.25419227272727268</v>
          </cell>
          <cell r="AI245">
            <v>0.27004181818181816</v>
          </cell>
          <cell r="AJ245">
            <v>0.28712045454545448</v>
          </cell>
          <cell r="AK245">
            <v>0.33521363636363632</v>
          </cell>
          <cell r="AL245">
            <v>0.39517181818181829</v>
          </cell>
          <cell r="AM245">
            <v>0.44597000000000014</v>
          </cell>
          <cell r="AN245">
            <v>0.59797</v>
          </cell>
          <cell r="AO245">
            <v>0.7651345454545454</v>
          </cell>
          <cell r="AP245">
            <v>0.45436363636363636</v>
          </cell>
          <cell r="AQ245">
            <v>0.64971363636363644</v>
          </cell>
          <cell r="AR245">
            <v>1.6129999999999995</v>
          </cell>
          <cell r="AS245">
            <v>2.8789363636363636</v>
          </cell>
          <cell r="AT245">
            <v>3.665295454545455</v>
          </cell>
          <cell r="BU245">
            <v>0.12663636363636363</v>
          </cell>
          <cell r="BV245">
            <v>0.13500000000000001</v>
          </cell>
          <cell r="BW245">
            <v>0.17768181818181816</v>
          </cell>
          <cell r="BX245">
            <v>0.27715909090909085</v>
          </cell>
          <cell r="BY245">
            <v>0.50537272727272731</v>
          </cell>
          <cell r="BZ245">
            <v>1.3976772727272726</v>
          </cell>
          <cell r="CA245">
            <v>2.8707772727272727</v>
          </cell>
          <cell r="CB245">
            <v>3.9413454545454543</v>
          </cell>
          <cell r="CC245">
            <v>87.8005</v>
          </cell>
        </row>
        <row r="246">
          <cell r="A246">
            <v>40513</v>
          </cell>
          <cell r="B246">
            <v>220.47200000000001</v>
          </cell>
          <cell r="C246">
            <v>184</v>
          </cell>
          <cell r="D246">
            <v>222.34299999999999</v>
          </cell>
          <cell r="E246">
            <v>1.4377930222179369E-2</v>
          </cell>
          <cell r="F246">
            <v>3.8961038961039085E-2</v>
          </cell>
          <cell r="G246">
            <v>6.6189486646655027E-3</v>
          </cell>
          <cell r="AG246">
            <v>0.125</v>
          </cell>
          <cell r="AH246">
            <v>0.26178857142857137</v>
          </cell>
          <cell r="AI246">
            <v>0.28196571428571415</v>
          </cell>
          <cell r="AJ246">
            <v>0.30272333333333334</v>
          </cell>
          <cell r="AK246">
            <v>0.34860190476190478</v>
          </cell>
          <cell r="AL246">
            <v>0.40498857142857148</v>
          </cell>
          <cell r="AM246">
            <v>0.4583942857142857</v>
          </cell>
          <cell r="AN246">
            <v>0.61616809523809535</v>
          </cell>
          <cell r="AO246">
            <v>0.71573521739130452</v>
          </cell>
          <cell r="AP246">
            <v>0.49627826086956517</v>
          </cell>
          <cell r="AQ246">
            <v>0.83317391304347832</v>
          </cell>
          <cell r="AR246">
            <v>2.1354130434782608</v>
          </cell>
          <cell r="AS246">
            <v>3.3900347826086956</v>
          </cell>
          <cell r="AT246">
            <v>4.025239130434783</v>
          </cell>
          <cell r="BU246">
            <v>7.7260869565217355E-2</v>
          </cell>
          <cell r="BV246">
            <v>0.13278260869565217</v>
          </cell>
          <cell r="BW246">
            <v>0.18882608695652173</v>
          </cell>
          <cell r="BX246">
            <v>0.3160391304347826</v>
          </cell>
          <cell r="BY246">
            <v>0.65892173913043484</v>
          </cell>
          <cell r="BZ246">
            <v>1.9698565217391306</v>
          </cell>
          <cell r="CA246">
            <v>3.3985478260869568</v>
          </cell>
          <cell r="CB246">
            <v>4.2889217391304335</v>
          </cell>
          <cell r="CC246">
            <v>88.502399999999994</v>
          </cell>
        </row>
        <row r="247">
          <cell r="A247">
            <v>40544</v>
          </cell>
          <cell r="B247">
            <v>221.18700000000001</v>
          </cell>
          <cell r="C247">
            <v>185.4</v>
          </cell>
          <cell r="D247">
            <v>222.803</v>
          </cell>
          <cell r="E247">
            <v>1.7007834915029774E-2</v>
          </cell>
          <cell r="F247">
            <v>3.633314700950252E-2</v>
          </cell>
          <cell r="G247">
            <v>9.8353374155271123E-3</v>
          </cell>
          <cell r="AG247">
            <v>0.125</v>
          </cell>
          <cell r="AH247">
            <v>0.2606254999999999</v>
          </cell>
          <cell r="AI247">
            <v>0.28278349999999991</v>
          </cell>
          <cell r="AJ247">
            <v>0.30341050000000003</v>
          </cell>
          <cell r="AK247">
            <v>0.3453124999999998</v>
          </cell>
          <cell r="AL247">
            <v>0.401501</v>
          </cell>
          <cell r="AM247">
            <v>0.45540050000000021</v>
          </cell>
          <cell r="AN247">
            <v>0.61573549999999999</v>
          </cell>
          <cell r="AO247">
            <v>0.74459333333333322</v>
          </cell>
          <cell r="AP247">
            <v>0.45690476190476187</v>
          </cell>
          <cell r="AQ247">
            <v>0.82659523809523827</v>
          </cell>
          <cell r="AR247">
            <v>2.1925190476190473</v>
          </cell>
          <cell r="AS247">
            <v>3.4388571428571426</v>
          </cell>
          <cell r="AT247">
            <v>4.1173904761904758</v>
          </cell>
          <cell r="BU247">
            <v>0.13347619047619044</v>
          </cell>
          <cell r="BV247">
            <v>0.14795238095238092</v>
          </cell>
          <cell r="BW247">
            <v>0.17704761904761904</v>
          </cell>
          <cell r="BX247">
            <v>0.29738571428571436</v>
          </cell>
          <cell r="BY247">
            <v>0.65966666666666673</v>
          </cell>
          <cell r="BZ247">
            <v>2.0173761904761895</v>
          </cell>
          <cell r="CA247">
            <v>3.4907285714285714</v>
          </cell>
          <cell r="CB247">
            <v>4.3556809523809523</v>
          </cell>
          <cell r="CC247">
            <v>87.417400000000001</v>
          </cell>
        </row>
        <row r="248">
          <cell r="A248">
            <v>40575</v>
          </cell>
          <cell r="B248">
            <v>221.898</v>
          </cell>
          <cell r="C248">
            <v>187.4</v>
          </cell>
          <cell r="D248">
            <v>223.21299999999999</v>
          </cell>
          <cell r="E248">
            <v>2.1248981733331451E-2</v>
          </cell>
          <cell r="F248">
            <v>5.4586381541924744E-2</v>
          </cell>
          <cell r="G248">
            <v>1.1244455921461061E-2</v>
          </cell>
          <cell r="AG248">
            <v>0.125</v>
          </cell>
          <cell r="AH248">
            <v>0.26292499999999996</v>
          </cell>
          <cell r="AI248">
            <v>0.28731249999999997</v>
          </cell>
          <cell r="AJ248">
            <v>0.31189999999999996</v>
          </cell>
          <cell r="AK248">
            <v>0.35206249999999994</v>
          </cell>
          <cell r="AL248">
            <v>0.40975</v>
          </cell>
          <cell r="AM248">
            <v>0.46404500000000004</v>
          </cell>
          <cell r="AN248">
            <v>0.62700750000000005</v>
          </cell>
          <cell r="AO248">
            <v>0.79339499999999985</v>
          </cell>
          <cell r="AP248">
            <v>0.46887500000000004</v>
          </cell>
          <cell r="AQ248">
            <v>0.95985000000000009</v>
          </cell>
          <cell r="AR248">
            <v>2.4648849999999998</v>
          </cell>
          <cell r="AS248">
            <v>3.6736399999999998</v>
          </cell>
          <cell r="AT248">
            <v>4.3018999999999998</v>
          </cell>
          <cell r="BU248">
            <v>0.10529999999999999</v>
          </cell>
          <cell r="BV248">
            <v>0.12630000000000002</v>
          </cell>
          <cell r="BW248">
            <v>0.16070000000000001</v>
          </cell>
          <cell r="BX248">
            <v>0.30908999999999998</v>
          </cell>
          <cell r="BY248">
            <v>0.81655</v>
          </cell>
          <cell r="BZ248">
            <v>2.2807300000000001</v>
          </cell>
          <cell r="CA248">
            <v>3.6760850000000014</v>
          </cell>
          <cell r="CB248">
            <v>4.4919900000000004</v>
          </cell>
          <cell r="CC248">
            <v>86.792299999999997</v>
          </cell>
        </row>
        <row r="249">
          <cell r="A249">
            <v>40603</v>
          </cell>
          <cell r="B249">
            <v>223.04599999999999</v>
          </cell>
          <cell r="C249">
            <v>188.8</v>
          </cell>
          <cell r="D249">
            <v>223.45400000000001</v>
          </cell>
          <cell r="E249">
            <v>2.6192415103541089E-2</v>
          </cell>
          <cell r="F249">
            <v>5.5338177752934703E-2</v>
          </cell>
          <cell r="G249">
            <v>1.2097851736773357E-2</v>
          </cell>
          <cell r="AG249">
            <v>0.125</v>
          </cell>
          <cell r="AH249">
            <v>0.25328478260869558</v>
          </cell>
          <cell r="AI249">
            <v>0.2829456521739131</v>
          </cell>
          <cell r="AJ249">
            <v>0.30843478260869567</v>
          </cell>
          <cell r="AK249">
            <v>0.34960869565217395</v>
          </cell>
          <cell r="AL249">
            <v>0.40762608695652175</v>
          </cell>
          <cell r="AM249">
            <v>0.46078260869565218</v>
          </cell>
          <cell r="AN249">
            <v>0.61601086956521744</v>
          </cell>
          <cell r="AO249">
            <v>0.77970652173913046</v>
          </cell>
          <cell r="AP249">
            <v>0.44084782608695661</v>
          </cell>
          <cell r="AQ249">
            <v>0.87939130434782609</v>
          </cell>
          <cell r="AR249">
            <v>2.3168956521739128</v>
          </cell>
          <cell r="AS249">
            <v>3.5167217391304346</v>
          </cell>
          <cell r="AT249">
            <v>4.1569565217391302</v>
          </cell>
          <cell r="BU249">
            <v>6.0565217391304348E-2</v>
          </cell>
          <cell r="BV249">
            <v>9.4130434782608671E-2</v>
          </cell>
          <cell r="BW249">
            <v>0.15169565217391301</v>
          </cell>
          <cell r="BX249">
            <v>0.28483043478260867</v>
          </cell>
          <cell r="BY249">
            <v>0.73859130434782616</v>
          </cell>
          <cell r="BZ249">
            <v>2.1349478260869561</v>
          </cell>
          <cell r="CA249">
            <v>3.5075913043478266</v>
          </cell>
          <cell r="CB249">
            <v>4.3414956521739141</v>
          </cell>
          <cell r="CC249">
            <v>86.019499999999994</v>
          </cell>
        </row>
        <row r="250">
          <cell r="A250">
            <v>40634</v>
          </cell>
          <cell r="B250">
            <v>224.09299999999999</v>
          </cell>
          <cell r="C250">
            <v>190.5</v>
          </cell>
          <cell r="D250">
            <v>223.727</v>
          </cell>
          <cell r="E250">
            <v>3.0772344447868694E-2</v>
          </cell>
          <cell r="F250">
            <v>6.4840693124650572E-2</v>
          </cell>
          <cell r="G250">
            <v>1.3155392125784537E-2</v>
          </cell>
          <cell r="AG250">
            <v>0.125</v>
          </cell>
          <cell r="AH250">
            <v>0.22143500000000005</v>
          </cell>
          <cell r="AI250">
            <v>0.25190277777777786</v>
          </cell>
          <cell r="AJ250">
            <v>0.28138222222222226</v>
          </cell>
          <cell r="AK250">
            <v>0.32741000000000003</v>
          </cell>
          <cell r="AL250">
            <v>0.38927777777777767</v>
          </cell>
          <cell r="AM250">
            <v>0.44229888888888896</v>
          </cell>
          <cell r="AN250">
            <v>0.60200000000000009</v>
          </cell>
          <cell r="AO250">
            <v>0.66004761904761899</v>
          </cell>
          <cell r="AP250">
            <v>0.40640476190476199</v>
          </cell>
          <cell r="AQ250">
            <v>0.88888095238095233</v>
          </cell>
          <cell r="AR250">
            <v>2.3465619047619048</v>
          </cell>
          <cell r="AS250">
            <v>3.5176285714285713</v>
          </cell>
          <cell r="AT250">
            <v>4.1456666666666671</v>
          </cell>
          <cell r="BU250">
            <v>2.360000000000001E-2</v>
          </cell>
          <cell r="BV250">
            <v>5.1750000000000004E-2</v>
          </cell>
          <cell r="BW250">
            <v>0.11595</v>
          </cell>
          <cell r="BX250">
            <v>0.26277142857142854</v>
          </cell>
          <cell r="BY250">
            <v>0.76131428571428561</v>
          </cell>
          <cell r="BZ250">
            <v>2.1820142857142857</v>
          </cell>
          <cell r="CA250">
            <v>3.5508666666666668</v>
          </cell>
          <cell r="CB250">
            <v>4.363771428571428</v>
          </cell>
          <cell r="CC250">
            <v>84.564099999999996</v>
          </cell>
        </row>
        <row r="251">
          <cell r="A251">
            <v>40664</v>
          </cell>
          <cell r="B251">
            <v>224.80600000000001</v>
          </cell>
          <cell r="C251">
            <v>191.5</v>
          </cell>
          <cell r="D251">
            <v>224.17500000000001</v>
          </cell>
          <cell r="E251">
            <v>3.4589718808964998E-2</v>
          </cell>
          <cell r="F251">
            <v>7.0430408049189541E-2</v>
          </cell>
          <cell r="G251">
            <v>1.4540961794335727E-2</v>
          </cell>
          <cell r="AG251">
            <v>0.125</v>
          </cell>
          <cell r="AH251">
            <v>0.19780049999999999</v>
          </cell>
          <cell r="AI251">
            <v>0.23078799999999994</v>
          </cell>
          <cell r="AJ251">
            <v>0.26071299999999997</v>
          </cell>
          <cell r="AK251">
            <v>0.30254499999999995</v>
          </cell>
          <cell r="AL251">
            <v>0.3605005</v>
          </cell>
          <cell r="AM251">
            <v>0.41407550000000004</v>
          </cell>
          <cell r="AN251">
            <v>0.57438800000000001</v>
          </cell>
          <cell r="AO251">
            <v>0.67195454545454536</v>
          </cell>
          <cell r="AP251">
            <v>0.36649090909090903</v>
          </cell>
          <cell r="AQ251">
            <v>0.72381818181818192</v>
          </cell>
          <cell r="AR251">
            <v>2.0361863636363635</v>
          </cell>
          <cell r="AS251">
            <v>3.2392409090909093</v>
          </cell>
          <cell r="AT251">
            <v>3.9028363636363634</v>
          </cell>
          <cell r="BU251">
            <v>1.6000000000000004E-2</v>
          </cell>
          <cell r="BV251">
            <v>3.2818181818181823E-2</v>
          </cell>
          <cell r="BW251">
            <v>8.2818181818181805E-2</v>
          </cell>
          <cell r="BX251">
            <v>0.21615909090909094</v>
          </cell>
          <cell r="BY251">
            <v>0.58945000000000003</v>
          </cell>
          <cell r="BZ251">
            <v>1.8675318181818177</v>
          </cell>
          <cell r="CA251">
            <v>3.2821318181818184</v>
          </cell>
          <cell r="CB251">
            <v>4.119704545454546</v>
          </cell>
          <cell r="CC251">
            <v>84.656499999999994</v>
          </cell>
        </row>
        <row r="252">
          <cell r="A252">
            <v>40695</v>
          </cell>
          <cell r="B252">
            <v>224.80600000000001</v>
          </cell>
          <cell r="C252">
            <v>190.8</v>
          </cell>
          <cell r="D252">
            <v>224.697</v>
          </cell>
          <cell r="E252">
            <v>3.5023181506360412E-2</v>
          </cell>
          <cell r="F252">
            <v>7.0106561974200732E-2</v>
          </cell>
          <cell r="G252">
            <v>1.5836776766096738E-2</v>
          </cell>
          <cell r="AG252">
            <v>0.125</v>
          </cell>
          <cell r="AH252">
            <v>0.18716409090909092</v>
          </cell>
          <cell r="AI252">
            <v>0.21923909090909086</v>
          </cell>
          <cell r="AJ252">
            <v>0.24782409090909094</v>
          </cell>
          <cell r="AK252">
            <v>0.28876727272727271</v>
          </cell>
          <cell r="AL252">
            <v>0.34429454545454546</v>
          </cell>
          <cell r="AM252">
            <v>0.39757999999999999</v>
          </cell>
          <cell r="AN252">
            <v>0.5611254545454547</v>
          </cell>
          <cell r="AO252">
            <v>0.72687499999999994</v>
          </cell>
          <cell r="AP252">
            <v>0.39209090909090905</v>
          </cell>
          <cell r="AQ252">
            <v>0.63829545454545455</v>
          </cell>
          <cell r="AR252">
            <v>1.8496454545454546</v>
          </cell>
          <cell r="AS252">
            <v>3.1122318181818183</v>
          </cell>
          <cell r="AT252">
            <v>3.8142045454545452</v>
          </cell>
          <cell r="BU252">
            <v>1.0590909090909094E-2</v>
          </cell>
          <cell r="BV252">
            <v>2.9863636363636367E-2</v>
          </cell>
          <cell r="BW252">
            <v>9.4136363636363643E-2</v>
          </cell>
          <cell r="BX252">
            <v>0.22758636363636364</v>
          </cell>
          <cell r="BY252">
            <v>0.46585454545454552</v>
          </cell>
          <cell r="BZ252">
            <v>1.6242818181818182</v>
          </cell>
          <cell r="CA252">
            <v>3.1326681818181812</v>
          </cell>
          <cell r="CB252">
            <v>4.0558500000000004</v>
          </cell>
          <cell r="CC252">
            <v>84.504300000000001</v>
          </cell>
        </row>
        <row r="253">
          <cell r="A253">
            <v>40725</v>
          </cell>
          <cell r="B253">
            <v>225.39500000000001</v>
          </cell>
          <cell r="C253">
            <v>191.6</v>
          </cell>
          <cell r="D253">
            <v>225.21799999999999</v>
          </cell>
          <cell r="E253">
            <v>3.5798809769996165E-2</v>
          </cell>
          <cell r="F253">
            <v>7.338935574229688E-2</v>
          </cell>
          <cell r="G253">
            <v>1.741483445742964E-2</v>
          </cell>
          <cell r="AG253">
            <v>0.125</v>
          </cell>
          <cell r="AH253">
            <v>0.18661904761904766</v>
          </cell>
          <cell r="AI253">
            <v>0.21823333333333339</v>
          </cell>
          <cell r="AJ253">
            <v>0.24991190476190472</v>
          </cell>
          <cell r="AK253">
            <v>0.29585714285714282</v>
          </cell>
          <cell r="AL253">
            <v>0.3529133333333333</v>
          </cell>
          <cell r="AM253">
            <v>0.41392857142857137</v>
          </cell>
          <cell r="AN253">
            <v>0.57709761904761925</v>
          </cell>
          <cell r="AO253">
            <v>0.74522619047619054</v>
          </cell>
          <cell r="AP253">
            <v>0.43118571428571439</v>
          </cell>
          <cell r="AQ253">
            <v>0.65335714285714286</v>
          </cell>
          <cell r="AR253">
            <v>1.8393428571428569</v>
          </cell>
          <cell r="AS253">
            <v>3.1127523809523812</v>
          </cell>
          <cell r="AT253">
            <v>3.8145380952380958</v>
          </cell>
          <cell r="BU253">
            <v>3.4578947368421056E-2</v>
          </cell>
          <cell r="BV253">
            <v>2.9142857142857144E-2</v>
          </cell>
          <cell r="BW253">
            <v>7.9904761904761909E-2</v>
          </cell>
          <cell r="BX253">
            <v>0.24928095238095235</v>
          </cell>
          <cell r="BY253">
            <v>0.46056666666666668</v>
          </cell>
          <cell r="BZ253">
            <v>1.5996809523809523</v>
          </cell>
          <cell r="CA253">
            <v>3.1468809523809527</v>
          </cell>
          <cell r="CB253">
            <v>4.1095000000000006</v>
          </cell>
          <cell r="CC253">
            <v>83.904700000000005</v>
          </cell>
        </row>
        <row r="254">
          <cell r="A254">
            <v>40756</v>
          </cell>
          <cell r="B254">
            <v>226.10599999999999</v>
          </cell>
          <cell r="C254">
            <v>191.1</v>
          </cell>
          <cell r="D254">
            <v>225.86199999999999</v>
          </cell>
          <cell r="E254">
            <v>3.7549960307080799E-2</v>
          </cell>
          <cell r="F254">
            <v>6.462395543175492E-2</v>
          </cell>
          <cell r="G254">
            <v>1.9651571719433658E-2</v>
          </cell>
          <cell r="AG254">
            <v>0.125</v>
          </cell>
          <cell r="AH254">
            <v>0.21116590909090904</v>
          </cell>
          <cell r="AI254">
            <v>0.24895727272727272</v>
          </cell>
          <cell r="AJ254">
            <v>0.29323772727272723</v>
          </cell>
          <cell r="AK254">
            <v>0.33941318181818175</v>
          </cell>
          <cell r="AL254">
            <v>0.39898227272727277</v>
          </cell>
          <cell r="AM254">
            <v>0.45919454545454547</v>
          </cell>
          <cell r="AN254">
            <v>0.61773909090909096</v>
          </cell>
          <cell r="AO254">
            <v>0.74451652173913041</v>
          </cell>
          <cell r="AP254">
            <v>0.44530434782608708</v>
          </cell>
          <cell r="AQ254">
            <v>0.49856521739130427</v>
          </cell>
          <cell r="AR254">
            <v>1.3141913043478259</v>
          </cell>
          <cell r="AS254">
            <v>2.4494608695652169</v>
          </cell>
          <cell r="AT254">
            <v>3.148786956521739</v>
          </cell>
          <cell r="BU254">
            <v>1.2000000000000004E-2</v>
          </cell>
          <cell r="BV254">
            <v>1.2739130434782612E-2</v>
          </cell>
          <cell r="BW254">
            <v>5.1434782608695662E-2</v>
          </cell>
          <cell r="BX254">
            <v>0.18571739130434786</v>
          </cell>
          <cell r="BY254">
            <v>0.29253913043478263</v>
          </cell>
          <cell r="BZ254">
            <v>1.0836086956521742</v>
          </cell>
          <cell r="CA254">
            <v>2.4530565217391298</v>
          </cell>
          <cell r="CB254">
            <v>3.4232217391304345</v>
          </cell>
          <cell r="CC254">
            <v>84.567999999999998</v>
          </cell>
        </row>
        <row r="255">
          <cell r="A255">
            <v>40787</v>
          </cell>
          <cell r="B255">
            <v>226.59700000000001</v>
          </cell>
          <cell r="C255">
            <v>192.8</v>
          </cell>
          <cell r="D255">
            <v>226.11799999999999</v>
          </cell>
          <cell r="E255">
            <v>3.8126216928186851E-2</v>
          </cell>
          <cell r="F255">
            <v>7.0516379789006267E-2</v>
          </cell>
          <cell r="G255">
            <v>1.9877227562006272E-2</v>
          </cell>
          <cell r="AG255">
            <v>0.125</v>
          </cell>
          <cell r="AH255">
            <v>0.23085045454545455</v>
          </cell>
          <cell r="AI255">
            <v>0.28459136363636361</v>
          </cell>
          <cell r="AJ255">
            <v>0.35022681818181811</v>
          </cell>
          <cell r="AK255">
            <v>0.40407136363636359</v>
          </cell>
          <cell r="AL255">
            <v>0.46281818181818174</v>
          </cell>
          <cell r="AM255">
            <v>0.52220181818181821</v>
          </cell>
          <cell r="AN255">
            <v>0.67269136363636362</v>
          </cell>
          <cell r="AO255">
            <v>0.83320454545454548</v>
          </cell>
          <cell r="AP255">
            <v>0.49377272727272725</v>
          </cell>
          <cell r="AQ255">
            <v>0.51763636363636367</v>
          </cell>
          <cell r="AR255">
            <v>1.1837772727272726</v>
          </cell>
          <cell r="AS255">
            <v>2.1574363636363634</v>
          </cell>
          <cell r="AT255">
            <v>2.7723454545454547</v>
          </cell>
          <cell r="BU255">
            <v>-1.8636363636363638E-3</v>
          </cell>
          <cell r="BV255">
            <v>9.5000000000000032E-3</v>
          </cell>
          <cell r="BW255">
            <v>3.5681818181818196E-2</v>
          </cell>
          <cell r="BX255">
            <v>0.18597272727272729</v>
          </cell>
          <cell r="BY255">
            <v>0.26724999999999999</v>
          </cell>
          <cell r="BZ255">
            <v>0.94111818181818174</v>
          </cell>
          <cell r="CA255">
            <v>2.1158909090909095</v>
          </cell>
          <cell r="CB255">
            <v>3.0040318181818177</v>
          </cell>
          <cell r="CC255">
            <v>87.273200000000003</v>
          </cell>
        </row>
        <row r="256">
          <cell r="A256">
            <v>40817</v>
          </cell>
          <cell r="B256">
            <v>226.75</v>
          </cell>
          <cell r="C256">
            <v>192.4</v>
          </cell>
          <cell r="D256">
            <v>226.506</v>
          </cell>
          <cell r="E256">
            <v>3.5222681306640524E-2</v>
          </cell>
          <cell r="F256">
            <v>5.9471365638766649E-2</v>
          </cell>
          <cell r="G256">
            <v>2.1079204796465634E-2</v>
          </cell>
          <cell r="AG256">
            <v>0.125</v>
          </cell>
          <cell r="AH256">
            <v>0.24373904761904758</v>
          </cell>
          <cell r="AI256">
            <v>0.31852523809523808</v>
          </cell>
          <cell r="AJ256">
            <v>0.40647857142857141</v>
          </cell>
          <cell r="AK256">
            <v>0.47023095238095231</v>
          </cell>
          <cell r="AL256">
            <v>0.53082714285714283</v>
          </cell>
          <cell r="AM256">
            <v>0.59521000000000002</v>
          </cell>
          <cell r="AN256">
            <v>0.74659047619047614</v>
          </cell>
          <cell r="AO256">
            <v>0.9086428571428572</v>
          </cell>
          <cell r="AP256">
            <v>0.56950476190476196</v>
          </cell>
          <cell r="AQ256">
            <v>0.6420714285714284</v>
          </cell>
          <cell r="AR256">
            <v>1.3884238095238095</v>
          </cell>
          <cell r="AS256">
            <v>2.3196333333333334</v>
          </cell>
          <cell r="AT256">
            <v>2.808214285714286</v>
          </cell>
          <cell r="BU256">
            <v>6.285714285714286E-3</v>
          </cell>
          <cell r="BV256">
            <v>0.01</v>
          </cell>
          <cell r="BW256">
            <v>4.6000000000000013E-2</v>
          </cell>
          <cell r="BX256">
            <v>0.19790952380952381</v>
          </cell>
          <cell r="BY256">
            <v>0.3278619047619048</v>
          </cell>
          <cell r="BZ256">
            <v>1.1056619047619047</v>
          </cell>
          <cell r="CA256">
            <v>2.2573380952380955</v>
          </cell>
          <cell r="CB256">
            <v>3.0260857142857147</v>
          </cell>
          <cell r="CC256">
            <v>87.930099999999996</v>
          </cell>
        </row>
        <row r="257">
          <cell r="A257">
            <v>40848</v>
          </cell>
          <cell r="B257">
            <v>227.16900000000001</v>
          </cell>
          <cell r="C257">
            <v>192.9</v>
          </cell>
          <cell r="D257">
            <v>226.899</v>
          </cell>
          <cell r="E257">
            <v>3.4514322145817289E-2</v>
          </cell>
          <cell r="F257">
            <v>5.7565789473684292E-2</v>
          </cell>
          <cell r="G257">
            <v>2.138204538395394E-2</v>
          </cell>
          <cell r="AG257">
            <v>0.125</v>
          </cell>
          <cell r="AH257">
            <v>0.25364636363636373</v>
          </cell>
          <cell r="AI257">
            <v>0.35937909090909093</v>
          </cell>
          <cell r="AJ257">
            <v>0.47529181818181815</v>
          </cell>
          <cell r="AK257">
            <v>0.54683090909090903</v>
          </cell>
          <cell r="AL257">
            <v>0.61000227272727259</v>
          </cell>
          <cell r="AM257">
            <v>0.68054227272727286</v>
          </cell>
          <cell r="AN257">
            <v>0.83660181818181845</v>
          </cell>
          <cell r="AO257">
            <v>1.0003049999999998</v>
          </cell>
          <cell r="AP257">
            <v>0.66129090909090926</v>
          </cell>
          <cell r="AQ257">
            <v>0.7054954545454547</v>
          </cell>
          <cell r="AR257">
            <v>1.2980090909090911</v>
          </cell>
          <cell r="AS257">
            <v>2.1813181818181815</v>
          </cell>
          <cell r="AT257">
            <v>2.6624590909090906</v>
          </cell>
          <cell r="BU257">
            <v>5.2272727272727271E-3</v>
          </cell>
          <cell r="BV257">
            <v>7.2272727272727289E-3</v>
          </cell>
          <cell r="BW257">
            <v>4.1681818181818188E-2</v>
          </cell>
          <cell r="BX257">
            <v>0.19046363636363636</v>
          </cell>
          <cell r="BY257">
            <v>0.29310000000000003</v>
          </cell>
          <cell r="BZ257">
            <v>0.96861363636363618</v>
          </cell>
          <cell r="CA257">
            <v>2.111622727272727</v>
          </cell>
          <cell r="CB257">
            <v>2.876163636363636</v>
          </cell>
          <cell r="CC257">
            <v>88.545400000000001</v>
          </cell>
        </row>
        <row r="258">
          <cell r="A258">
            <v>40878</v>
          </cell>
          <cell r="B258">
            <v>227.22300000000001</v>
          </cell>
          <cell r="C258">
            <v>192.7</v>
          </cell>
          <cell r="D258">
            <v>227.405</v>
          </cell>
          <cell r="E258">
            <v>3.0620668384193861E-2</v>
          </cell>
          <cell r="F258">
            <v>4.7282608695652151E-2</v>
          </cell>
          <cell r="G258">
            <v>2.2766626338585061E-2</v>
          </cell>
          <cell r="AG258">
            <v>0.125</v>
          </cell>
          <cell r="AH258">
            <v>0.28360849999999999</v>
          </cell>
          <cell r="AI258">
            <v>0.40829250000000006</v>
          </cell>
          <cell r="AJ258">
            <v>0.5557375</v>
          </cell>
          <cell r="AK258">
            <v>0.63008599999999992</v>
          </cell>
          <cell r="AL258">
            <v>0.6996985</v>
          </cell>
          <cell r="AM258">
            <v>0.77987750000000011</v>
          </cell>
          <cell r="AN258">
            <v>0.93644199999999989</v>
          </cell>
          <cell r="AO258">
            <v>1.0003231818181819</v>
          </cell>
          <cell r="AP258">
            <v>0.67283636363636345</v>
          </cell>
          <cell r="AQ258">
            <v>0.71870454545454554</v>
          </cell>
          <cell r="AR258">
            <v>1.2876409090909089</v>
          </cell>
          <cell r="AS258">
            <v>2.1272500000000005</v>
          </cell>
          <cell r="AT258">
            <v>2.6019045454545453</v>
          </cell>
          <cell r="BU258">
            <v>-4.8181818181818195E-3</v>
          </cell>
          <cell r="BV258">
            <v>1.6818181818181817E-3</v>
          </cell>
          <cell r="BW258">
            <v>4.0636363636363644E-2</v>
          </cell>
          <cell r="BX258">
            <v>0.17826818181818183</v>
          </cell>
          <cell r="BY258">
            <v>0.30115909090909088</v>
          </cell>
          <cell r="BZ258">
            <v>0.92638181818181831</v>
          </cell>
          <cell r="CA258">
            <v>2.1133681818181818</v>
          </cell>
          <cell r="CB258">
            <v>2.8439545454545456</v>
          </cell>
          <cell r="CC258">
            <v>89.348200000000006</v>
          </cell>
        </row>
        <row r="259">
          <cell r="A259">
            <v>40909</v>
          </cell>
          <cell r="B259">
            <v>227.84200000000001</v>
          </cell>
          <cell r="C259">
            <v>193.4</v>
          </cell>
          <cell r="D259">
            <v>227.87700000000001</v>
          </cell>
          <cell r="E259">
            <v>3.0087663379855023E-2</v>
          </cell>
          <cell r="F259">
            <v>4.3149946062567501E-2</v>
          </cell>
          <cell r="G259">
            <v>2.2773481506083826E-2</v>
          </cell>
          <cell r="AG259">
            <v>0.125</v>
          </cell>
          <cell r="AH259">
            <v>0.28289523809523814</v>
          </cell>
          <cell r="AI259">
            <v>0.41424761904761903</v>
          </cell>
          <cell r="AJ259">
            <v>0.56590000000000007</v>
          </cell>
          <cell r="AK259">
            <v>0.64447619047619054</v>
          </cell>
          <cell r="AL259">
            <v>0.71710238095238099</v>
          </cell>
          <cell r="AM259">
            <v>0.79697619047619062</v>
          </cell>
          <cell r="AN259">
            <v>0.94948095238095254</v>
          </cell>
          <cell r="AO259">
            <v>1.0638863636363636</v>
          </cell>
          <cell r="AP259">
            <v>0.57440454545454545</v>
          </cell>
          <cell r="AQ259">
            <v>0.60756818181818173</v>
          </cell>
          <cell r="AR259">
            <v>1.1547227272727272</v>
          </cell>
          <cell r="AS259">
            <v>2.0675681818181824</v>
          </cell>
          <cell r="AT259">
            <v>2.6108045454545454</v>
          </cell>
          <cell r="BU259">
            <v>1.7727272727272727E-2</v>
          </cell>
          <cell r="BV259">
            <v>2.8181818181818183E-2</v>
          </cell>
          <cell r="BW259">
            <v>5.9818181818181819E-2</v>
          </cell>
          <cell r="BX259">
            <v>0.15898636363636365</v>
          </cell>
          <cell r="BY259">
            <v>0.27763636363636357</v>
          </cell>
          <cell r="BZ259">
            <v>0.88596363636363629</v>
          </cell>
          <cell r="CA259">
            <v>2.0900772727272727</v>
          </cell>
          <cell r="CB259">
            <v>2.866559090909091</v>
          </cell>
          <cell r="CC259">
            <v>88.735299999999995</v>
          </cell>
        </row>
        <row r="260">
          <cell r="A260">
            <v>40940</v>
          </cell>
          <cell r="B260">
            <v>228.32900000000001</v>
          </cell>
          <cell r="C260">
            <v>193.9</v>
          </cell>
          <cell r="D260">
            <v>228.03399999999999</v>
          </cell>
          <cell r="E260">
            <v>2.8981784423473878E-2</v>
          </cell>
          <cell r="F260">
            <v>3.4685165421558084E-2</v>
          </cell>
          <cell r="G260">
            <v>2.1598204405657295E-2</v>
          </cell>
          <cell r="AG260">
            <v>0.125</v>
          </cell>
          <cell r="AH260">
            <v>0.25002380952380948</v>
          </cell>
          <cell r="AI260">
            <v>0.36865476190476187</v>
          </cell>
          <cell r="AJ260">
            <v>0.50324047619047629</v>
          </cell>
          <cell r="AK260">
            <v>0.59997857142857147</v>
          </cell>
          <cell r="AL260">
            <v>0.67761190476190492</v>
          </cell>
          <cell r="AM260">
            <v>0.75728809523809526</v>
          </cell>
          <cell r="AN260">
            <v>0.9047452380952381</v>
          </cell>
          <cell r="AO260">
            <v>1.0711880952380954</v>
          </cell>
          <cell r="AP260">
            <v>0.50706190476190471</v>
          </cell>
          <cell r="AQ260">
            <v>0.55990476190476191</v>
          </cell>
          <cell r="AR260">
            <v>1.1040476190476189</v>
          </cell>
          <cell r="AS260">
            <v>2.0525238095238088</v>
          </cell>
          <cell r="AT260">
            <v>2.6609809523809522</v>
          </cell>
          <cell r="BU260">
            <v>5.1095238095238096E-2</v>
          </cell>
          <cell r="BV260">
            <v>8.5619047619047636E-2</v>
          </cell>
          <cell r="BW260">
            <v>0.1192857142857143</v>
          </cell>
          <cell r="BX260">
            <v>0.20846190476190479</v>
          </cell>
          <cell r="BY260">
            <v>0.31698571428571426</v>
          </cell>
          <cell r="BZ260">
            <v>0.86593809523809517</v>
          </cell>
          <cell r="CA260">
            <v>2.0683428571428575</v>
          </cell>
          <cell r="CB260">
            <v>2.9365714285714284</v>
          </cell>
          <cell r="CC260">
            <v>87.170500000000004</v>
          </cell>
        </row>
        <row r="261">
          <cell r="A261">
            <v>40969</v>
          </cell>
          <cell r="B261">
            <v>228.80699999999999</v>
          </cell>
          <cell r="C261">
            <v>194.1</v>
          </cell>
          <cell r="D261">
            <v>228.47800000000001</v>
          </cell>
          <cell r="E261">
            <v>2.5828752813320977E-2</v>
          </cell>
          <cell r="F261">
            <v>2.8072033898304927E-2</v>
          </cell>
          <cell r="G261">
            <v>2.2483374654291177E-2</v>
          </cell>
          <cell r="AG261">
            <v>0.125</v>
          </cell>
          <cell r="AH261">
            <v>0.24185227272727275</v>
          </cell>
          <cell r="AI261">
            <v>0.35079999999999995</v>
          </cell>
          <cell r="AJ261">
            <v>0.47328863636363627</v>
          </cell>
          <cell r="AK261">
            <v>0.57972272727272733</v>
          </cell>
          <cell r="AL261">
            <v>0.6592318181818182</v>
          </cell>
          <cell r="AM261">
            <v>0.74127500000000002</v>
          </cell>
          <cell r="AN261">
            <v>0.88914772727272728</v>
          </cell>
          <cell r="AO261">
            <v>1.0534477272727274</v>
          </cell>
          <cell r="AP261">
            <v>0.49572727272727274</v>
          </cell>
          <cell r="AQ261">
            <v>0.59138636363636365</v>
          </cell>
          <cell r="AR261">
            <v>1.2515863636363638</v>
          </cell>
          <cell r="AS261">
            <v>2.234068181818182</v>
          </cell>
          <cell r="AT261">
            <v>2.8384500000000004</v>
          </cell>
          <cell r="BU261">
            <v>5.7045454545454538E-2</v>
          </cell>
          <cell r="BV261">
            <v>7.7954545454545457E-2</v>
          </cell>
          <cell r="BW261">
            <v>0.1375909090909091</v>
          </cell>
          <cell r="BX261">
            <v>0.23998181818181819</v>
          </cell>
          <cell r="BY261">
            <v>0.39047727272727267</v>
          </cell>
          <cell r="BZ261">
            <v>1.0664090909090911</v>
          </cell>
          <cell r="CA261">
            <v>2.2653909090909092</v>
          </cell>
          <cell r="CB261">
            <v>3.1132045454545461</v>
          </cell>
          <cell r="CC261">
            <v>87.6541</v>
          </cell>
        </row>
        <row r="262">
          <cell r="A262">
            <v>41000</v>
          </cell>
          <cell r="B262">
            <v>229.18700000000001</v>
          </cell>
          <cell r="C262">
            <v>194</v>
          </cell>
          <cell r="D262">
            <v>228.905</v>
          </cell>
          <cell r="E262">
            <v>2.2731633741348567E-2</v>
          </cell>
          <cell r="F262">
            <v>1.8372703412073532E-2</v>
          </cell>
          <cell r="G262">
            <v>2.3144278518015149E-2</v>
          </cell>
          <cell r="AG262">
            <v>0.125</v>
          </cell>
          <cell r="AH262">
            <v>0.23982894736842097</v>
          </cell>
          <cell r="AI262">
            <v>0.34777368421052635</v>
          </cell>
          <cell r="AJ262">
            <v>0.46680789473684203</v>
          </cell>
          <cell r="AK262">
            <v>0.56600789473684199</v>
          </cell>
          <cell r="AL262">
            <v>0.64716315789473666</v>
          </cell>
          <cell r="AM262">
            <v>0.73139999999999994</v>
          </cell>
          <cell r="AN262">
            <v>0.88653684210526318</v>
          </cell>
          <cell r="AO262">
            <v>0.9487523809523809</v>
          </cell>
          <cell r="AP262">
            <v>0.51671428571428579</v>
          </cell>
          <cell r="AQ262">
            <v>0.58038095238095233</v>
          </cell>
          <cell r="AR262">
            <v>1.1724523809523808</v>
          </cell>
          <cell r="AS262">
            <v>2.1410000000000005</v>
          </cell>
          <cell r="AT262">
            <v>2.7613476190476192</v>
          </cell>
          <cell r="BU262">
            <v>5.9857142857142873E-2</v>
          </cell>
          <cell r="BV262">
            <v>7.9047619047619047E-2</v>
          </cell>
          <cell r="BW262">
            <v>0.13404761904761905</v>
          </cell>
          <cell r="BX262">
            <v>0.23145714285714286</v>
          </cell>
          <cell r="BY262">
            <v>0.32948571428571427</v>
          </cell>
          <cell r="BZ262">
            <v>0.95485238095238112</v>
          </cell>
          <cell r="CA262">
            <v>2.1580380952380951</v>
          </cell>
          <cell r="CB262">
            <v>2.9785047619047624</v>
          </cell>
          <cell r="CC262">
            <v>87.879099999999994</v>
          </cell>
        </row>
        <row r="263">
          <cell r="A263">
            <v>41030</v>
          </cell>
          <cell r="B263">
            <v>228.71299999999999</v>
          </cell>
          <cell r="C263">
            <v>192.9</v>
          </cell>
          <cell r="D263">
            <v>229.22399999999999</v>
          </cell>
          <cell r="E263">
            <v>1.7379429374660749E-2</v>
          </cell>
          <cell r="F263">
            <v>7.3107049608356345E-3</v>
          </cell>
          <cell r="G263">
            <v>2.2522582803613078E-2</v>
          </cell>
          <cell r="AG263">
            <v>0.125</v>
          </cell>
          <cell r="AH263">
            <v>0.23893181818181805</v>
          </cell>
          <cell r="AI263">
            <v>0.34570454545454532</v>
          </cell>
          <cell r="AJ263">
            <v>0.46653181818181833</v>
          </cell>
          <cell r="AK263">
            <v>0.56641818181818182</v>
          </cell>
          <cell r="AL263">
            <v>0.64807045454545442</v>
          </cell>
          <cell r="AM263">
            <v>0.73299090909090903</v>
          </cell>
          <cell r="AN263">
            <v>0.90051590909090895</v>
          </cell>
          <cell r="AO263">
            <v>1.0153543478260865</v>
          </cell>
          <cell r="AP263">
            <v>0.55589130434782608</v>
          </cell>
          <cell r="AQ263">
            <v>0.61099999999999999</v>
          </cell>
          <cell r="AR263">
            <v>1.0870347826086957</v>
          </cell>
          <cell r="AS263">
            <v>1.9293043478260867</v>
          </cell>
          <cell r="AT263">
            <v>2.5123000000000002</v>
          </cell>
          <cell r="BU263">
            <v>5.9217391304347833E-2</v>
          </cell>
          <cell r="BV263">
            <v>8.4130434782608704E-2</v>
          </cell>
          <cell r="BW263">
            <v>0.14004347826086957</v>
          </cell>
          <cell r="BX263">
            <v>0.23450000000000007</v>
          </cell>
          <cell r="BY263">
            <v>0.30882173913043481</v>
          </cell>
          <cell r="BZ263">
            <v>0.81216521739130454</v>
          </cell>
          <cell r="CA263">
            <v>1.9096347826086955</v>
          </cell>
          <cell r="CB263">
            <v>2.6837608695652175</v>
          </cell>
          <cell r="CC263">
            <v>89.2774</v>
          </cell>
        </row>
        <row r="264">
          <cell r="A264">
            <v>41061</v>
          </cell>
          <cell r="B264">
            <v>228.524</v>
          </cell>
          <cell r="C264">
            <v>192.1</v>
          </cell>
          <cell r="D264">
            <v>229.62299999999999</v>
          </cell>
          <cell r="E264">
            <v>1.6538704482976341E-2</v>
          </cell>
          <cell r="F264">
            <v>6.8134171907756613E-3</v>
          </cell>
          <cell r="G264">
            <v>2.192285611289857E-2</v>
          </cell>
          <cell r="AG264">
            <v>0.125</v>
          </cell>
          <cell r="AH264">
            <v>0.24319736842105263</v>
          </cell>
          <cell r="AI264">
            <v>0.34593421052631568</v>
          </cell>
          <cell r="AJ264">
            <v>0.46558684210526313</v>
          </cell>
          <cell r="AK264">
            <v>0.56625789473684252</v>
          </cell>
          <cell r="AL264">
            <v>0.64893947368421068</v>
          </cell>
          <cell r="AM264">
            <v>0.73640000000000039</v>
          </cell>
          <cell r="AN264">
            <v>0.90748157894736836</v>
          </cell>
          <cell r="AO264">
            <v>0.96736190476190487</v>
          </cell>
          <cell r="AP264">
            <v>0.5227142857142858</v>
          </cell>
          <cell r="AQ264">
            <v>0.56942857142857151</v>
          </cell>
          <cell r="AR264">
            <v>0.99342857142857133</v>
          </cell>
          <cell r="AS264">
            <v>1.771928571428572</v>
          </cell>
          <cell r="AT264">
            <v>2.326709523809523</v>
          </cell>
          <cell r="BU264">
            <v>4.3000000000000017E-2</v>
          </cell>
          <cell r="BV264">
            <v>8.3047619047619051E-2</v>
          </cell>
          <cell r="BW264">
            <v>0.14257142857142854</v>
          </cell>
          <cell r="BX264">
            <v>0.2361</v>
          </cell>
          <cell r="BY264">
            <v>0.3333619047619048</v>
          </cell>
          <cell r="BZ264">
            <v>0.80359047619047597</v>
          </cell>
          <cell r="CA264">
            <v>1.7098428571428572</v>
          </cell>
          <cell r="CB264">
            <v>2.4526619047619045</v>
          </cell>
          <cell r="CC264">
            <v>90.508799999999994</v>
          </cell>
        </row>
        <row r="265">
          <cell r="A265">
            <v>41091</v>
          </cell>
          <cell r="B265">
            <v>228.59</v>
          </cell>
          <cell r="C265">
            <v>192.4</v>
          </cell>
          <cell r="D265">
            <v>229.97</v>
          </cell>
          <cell r="E265">
            <v>1.4175114798464783E-2</v>
          </cell>
          <cell r="F265">
            <v>4.1753653444676075E-3</v>
          </cell>
          <cell r="G265">
            <v>2.109955687378462E-2</v>
          </cell>
          <cell r="AG265">
            <v>0.125</v>
          </cell>
          <cell r="AH265">
            <v>0.24646136363636365</v>
          </cell>
          <cell r="AI265">
            <v>0.34024999999999994</v>
          </cell>
          <cell r="AJ265">
            <v>0.45355454545454549</v>
          </cell>
          <cell r="AK265">
            <v>0.55412272727272727</v>
          </cell>
          <cell r="AL265">
            <v>0.64126363636363637</v>
          </cell>
          <cell r="AM265">
            <v>0.73021818181818177</v>
          </cell>
          <cell r="AN265">
            <v>0.90403636363636342</v>
          </cell>
          <cell r="AO265">
            <v>1.0653181818181816</v>
          </cell>
          <cell r="AP265">
            <v>0.44647727272727272</v>
          </cell>
          <cell r="AQ265">
            <v>0.47700454545454535</v>
          </cell>
          <cell r="AR265">
            <v>0.85243181818181801</v>
          </cell>
          <cell r="AS265">
            <v>1.6406363636363637</v>
          </cell>
          <cell r="AT265">
            <v>2.2259363636363632</v>
          </cell>
          <cell r="BU265">
            <v>5.800000000000001E-2</v>
          </cell>
          <cell r="BV265">
            <v>8.9545454545454539E-2</v>
          </cell>
          <cell r="BW265">
            <v>0.14036363636363636</v>
          </cell>
          <cell r="BX265">
            <v>0.21985454545454547</v>
          </cell>
          <cell r="BY265">
            <v>0.2749636363636363</v>
          </cell>
          <cell r="BZ265">
            <v>0.69175454545454551</v>
          </cell>
          <cell r="CA265">
            <v>1.611140909090909</v>
          </cell>
          <cell r="CB265">
            <v>2.381568181818182</v>
          </cell>
          <cell r="CC265">
            <v>89.947999999999993</v>
          </cell>
        </row>
        <row r="266">
          <cell r="A266">
            <v>41122</v>
          </cell>
          <cell r="B266">
            <v>229.91800000000001</v>
          </cell>
          <cell r="C266">
            <v>194.7</v>
          </cell>
          <cell r="D266">
            <v>230.233</v>
          </cell>
          <cell r="E266">
            <v>1.6859349154821235E-2</v>
          </cell>
          <cell r="F266">
            <v>1.8838304552590168E-2</v>
          </cell>
          <cell r="G266">
            <v>1.9352524993137443E-2</v>
          </cell>
          <cell r="AG266">
            <v>0.125</v>
          </cell>
          <cell r="AH266">
            <v>0.23783863636363634</v>
          </cell>
          <cell r="AI266">
            <v>0.33311363636363639</v>
          </cell>
          <cell r="AJ266">
            <v>0.43259999999999993</v>
          </cell>
          <cell r="AK266">
            <v>0.53854318181818184</v>
          </cell>
          <cell r="AL266">
            <v>0.62638863636363651</v>
          </cell>
          <cell r="AM266">
            <v>0.71777499999999972</v>
          </cell>
          <cell r="AN266">
            <v>0.87916363636363637</v>
          </cell>
          <cell r="AO266">
            <v>0.99729565217391303</v>
          </cell>
          <cell r="AP266">
            <v>0.41745652173913045</v>
          </cell>
          <cell r="AQ266">
            <v>0.45845652173913032</v>
          </cell>
          <cell r="AR266">
            <v>0.9070869565217391</v>
          </cell>
          <cell r="AS266">
            <v>1.7856521739130435</v>
          </cell>
          <cell r="AT266">
            <v>2.4041956521739127</v>
          </cell>
          <cell r="BU266">
            <v>8.3652173913043484E-2</v>
          </cell>
          <cell r="BV266">
            <v>9.4217391304347836E-2</v>
          </cell>
          <cell r="BW266">
            <v>0.13630434782608697</v>
          </cell>
          <cell r="BX266">
            <v>0.21360869565217389</v>
          </cell>
          <cell r="BY266">
            <v>0.29093478260869565</v>
          </cell>
          <cell r="BZ266">
            <v>0.76869565217391289</v>
          </cell>
          <cell r="CA266">
            <v>1.7636608695652174</v>
          </cell>
          <cell r="CB266">
            <v>2.543091304347826</v>
          </cell>
          <cell r="CC266">
            <v>89.297700000000006</v>
          </cell>
        </row>
        <row r="267">
          <cell r="A267">
            <v>41153</v>
          </cell>
          <cell r="B267">
            <v>231.01499999999999</v>
          </cell>
          <cell r="C267">
            <v>196.5</v>
          </cell>
          <cell r="D267">
            <v>230.65899999999999</v>
          </cell>
          <cell r="E267">
            <v>1.9497168982819613E-2</v>
          </cell>
          <cell r="F267">
            <v>1.9190871369294538E-2</v>
          </cell>
          <cell r="G267">
            <v>2.0082434834909124E-2</v>
          </cell>
          <cell r="AG267">
            <v>0.125</v>
          </cell>
          <cell r="AH267">
            <v>0.22133750000000002</v>
          </cell>
          <cell r="AI267">
            <v>0.30798750000000003</v>
          </cell>
          <cell r="AJ267">
            <v>0.3856325000000001</v>
          </cell>
          <cell r="AK267">
            <v>0.48762500000000009</v>
          </cell>
          <cell r="AL267">
            <v>0.58268750000000014</v>
          </cell>
          <cell r="AM267">
            <v>0.67167499999999991</v>
          </cell>
          <cell r="AN267">
            <v>0.835955</v>
          </cell>
          <cell r="AO267">
            <v>0.99977500000000019</v>
          </cell>
          <cell r="AP267">
            <v>0.36459999999999992</v>
          </cell>
          <cell r="AQ267">
            <v>0.39415500000000003</v>
          </cell>
          <cell r="AR267">
            <v>0.80929000000000006</v>
          </cell>
          <cell r="AS267">
            <v>1.7640549999999997</v>
          </cell>
          <cell r="AT267">
            <v>2.466874999999999</v>
          </cell>
          <cell r="BU267">
            <v>6.7650000000000002E-2</v>
          </cell>
          <cell r="BV267">
            <v>9.9500000000000005E-2</v>
          </cell>
          <cell r="BW267">
            <v>0.13135000000000002</v>
          </cell>
          <cell r="BX267">
            <v>0.19526500000000002</v>
          </cell>
          <cell r="BY267">
            <v>0.27668999999999999</v>
          </cell>
          <cell r="BZ267">
            <v>0.72138499999999994</v>
          </cell>
          <cell r="CA267">
            <v>1.806135</v>
          </cell>
          <cell r="CB267">
            <v>2.6163950000000002</v>
          </cell>
          <cell r="CC267">
            <v>87.985500000000002</v>
          </cell>
        </row>
        <row r="268">
          <cell r="A268">
            <v>41183</v>
          </cell>
          <cell r="B268">
            <v>231.63800000000001</v>
          </cell>
          <cell r="C268">
            <v>196.7</v>
          </cell>
          <cell r="D268">
            <v>231.024</v>
          </cell>
          <cell r="E268">
            <v>2.1556780595369363E-2</v>
          </cell>
          <cell r="F268">
            <v>2.2349272349272198E-2</v>
          </cell>
          <cell r="G268">
            <v>1.9946491483669337E-2</v>
          </cell>
          <cell r="AG268">
            <v>0.125</v>
          </cell>
          <cell r="AH268">
            <v>0.21346521739130433</v>
          </cell>
          <cell r="AI268">
            <v>0.27173913043478271</v>
          </cell>
          <cell r="AJ268">
            <v>0.33048913043478267</v>
          </cell>
          <cell r="AK268">
            <v>0.41124130434782613</v>
          </cell>
          <cell r="AL268">
            <v>0.49778043478260869</v>
          </cell>
          <cell r="AM268">
            <v>0.58230217391304351</v>
          </cell>
          <cell r="AN268">
            <v>0.75561956521739126</v>
          </cell>
          <cell r="AO268">
            <v>0.91857608695652193</v>
          </cell>
          <cell r="AP268">
            <v>0.33421304347826092</v>
          </cell>
          <cell r="AQ268">
            <v>0.38858695652173919</v>
          </cell>
          <cell r="AR268">
            <v>0.82763043478260878</v>
          </cell>
          <cell r="AS268">
            <v>1.7711304347826089</v>
          </cell>
          <cell r="AT268">
            <v>2.4999913043478257</v>
          </cell>
          <cell r="BU268">
            <v>0.10309090909090911</v>
          </cell>
          <cell r="BV268">
            <v>0.10013636363636365</v>
          </cell>
          <cell r="BW268">
            <v>0.14531818181818179</v>
          </cell>
          <cell r="BX268">
            <v>0.20883913043478261</v>
          </cell>
          <cell r="BY268">
            <v>0.30285217391304348</v>
          </cell>
          <cell r="BZ268">
            <v>0.76290434782608696</v>
          </cell>
          <cell r="CA268">
            <v>1.8343652173913043</v>
          </cell>
          <cell r="CB268">
            <v>2.642178260869565</v>
          </cell>
          <cell r="CC268">
            <v>87.849000000000004</v>
          </cell>
        </row>
        <row r="269">
          <cell r="A269">
            <v>41214</v>
          </cell>
          <cell r="B269">
            <v>231.249</v>
          </cell>
          <cell r="C269">
            <v>195.7</v>
          </cell>
          <cell r="D269">
            <v>231.33</v>
          </cell>
          <cell r="E269">
            <v>1.7960197033926262E-2</v>
          </cell>
          <cell r="F269">
            <v>1.4515292897874454E-2</v>
          </cell>
          <cell r="G269">
            <v>1.9528512686261434E-2</v>
          </cell>
          <cell r="AG269">
            <v>0.125</v>
          </cell>
          <cell r="AH269">
            <v>0.20888636363636362</v>
          </cell>
          <cell r="AI269">
            <v>0.25813636363636355</v>
          </cell>
          <cell r="AJ269">
            <v>0.31102272727272723</v>
          </cell>
          <cell r="AK269">
            <v>0.37324318181818178</v>
          </cell>
          <cell r="AL269">
            <v>0.44935227272727274</v>
          </cell>
          <cell r="AM269">
            <v>0.52834772727272705</v>
          </cell>
          <cell r="AN269">
            <v>0.70248863636363634</v>
          </cell>
          <cell r="AO269">
            <v>0.86319318181818183</v>
          </cell>
          <cell r="AP269">
            <v>0.33184090909090913</v>
          </cell>
          <cell r="AQ269">
            <v>0.38211363636363643</v>
          </cell>
          <cell r="AR269">
            <v>0.78677272727272718</v>
          </cell>
          <cell r="AS269">
            <v>1.6847090909090907</v>
          </cell>
          <cell r="AT269">
            <v>2.3853545454545451</v>
          </cell>
          <cell r="BU269">
            <v>0.11945454545454544</v>
          </cell>
          <cell r="BV269">
            <v>8.9409090909090924E-2</v>
          </cell>
          <cell r="BW269">
            <v>0.14018181818181821</v>
          </cell>
          <cell r="BX269">
            <v>0.2060272727272727</v>
          </cell>
          <cell r="BY269">
            <v>0.30855909090909089</v>
          </cell>
          <cell r="BZ269">
            <v>0.70653636363636363</v>
          </cell>
          <cell r="CA269">
            <v>1.7298681818181814</v>
          </cell>
          <cell r="CB269">
            <v>2.5123272727272732</v>
          </cell>
          <cell r="CC269">
            <v>88.257199999999997</v>
          </cell>
        </row>
        <row r="270">
          <cell r="A270">
            <v>41244</v>
          </cell>
          <cell r="B270">
            <v>231.221</v>
          </cell>
          <cell r="C270">
            <v>195.3</v>
          </cell>
          <cell r="D270">
            <v>231.72499999999999</v>
          </cell>
          <cell r="E270">
            <v>1.7595049796895523E-2</v>
          </cell>
          <cell r="F270">
            <v>1.3492475350285638E-2</v>
          </cell>
          <cell r="G270">
            <v>1.8996943778720743E-2</v>
          </cell>
          <cell r="AG270">
            <v>0.125</v>
          </cell>
          <cell r="AH270">
            <v>0.21092631578947374</v>
          </cell>
          <cell r="AI270">
            <v>0.25528947368421051</v>
          </cell>
          <cell r="AJ270">
            <v>0.30947368421052623</v>
          </cell>
          <cell r="AK270">
            <v>0.36322894736842093</v>
          </cell>
          <cell r="AL270">
            <v>0.43736842105263163</v>
          </cell>
          <cell r="AM270">
            <v>0.51456578947368425</v>
          </cell>
          <cell r="AN270">
            <v>0.68984210526315781</v>
          </cell>
          <cell r="AO270">
            <v>0.7675238095238095</v>
          </cell>
          <cell r="AP270">
            <v>0.32774285714285706</v>
          </cell>
          <cell r="AQ270">
            <v>0.38126190476190469</v>
          </cell>
          <cell r="AR270">
            <v>0.82381428571428572</v>
          </cell>
          <cell r="AS270">
            <v>1.7628095238095238</v>
          </cell>
          <cell r="AT270">
            <v>2.5030047619047626</v>
          </cell>
          <cell r="BU270">
            <v>3.3428571428571439E-2</v>
          </cell>
          <cell r="BV270">
            <v>6.0190476190476204E-2</v>
          </cell>
          <cell r="BW270">
            <v>0.1144761904761905</v>
          </cell>
          <cell r="BX270">
            <v>0.1681857142857143</v>
          </cell>
          <cell r="BY270">
            <v>0.29488571428571425</v>
          </cell>
          <cell r="BZ270">
            <v>0.72341904761904752</v>
          </cell>
          <cell r="CA270">
            <v>1.7841904761904761</v>
          </cell>
          <cell r="CB270">
            <v>2.5984857142857143</v>
          </cell>
          <cell r="CC270">
            <v>87.484899999999996</v>
          </cell>
        </row>
        <row r="271">
          <cell r="A271">
            <v>41275</v>
          </cell>
          <cell r="B271">
            <v>231.679</v>
          </cell>
          <cell r="C271">
            <v>196.4</v>
          </cell>
          <cell r="D271">
            <v>232.22900000000001</v>
          </cell>
          <cell r="E271">
            <v>1.6840617620982989E-2</v>
          </cell>
          <cell r="F271">
            <v>1.5511892450879028E-2</v>
          </cell>
          <cell r="G271">
            <v>1.9098022178631435E-2</v>
          </cell>
          <cell r="AG271">
            <v>0.125</v>
          </cell>
          <cell r="AH271">
            <v>0.20497272727272725</v>
          </cell>
          <cell r="AI271">
            <v>0.24979545454545449</v>
          </cell>
          <cell r="AJ271">
            <v>0.30261363636363625</v>
          </cell>
          <cell r="AK271">
            <v>0.35473636363636368</v>
          </cell>
          <cell r="AL271">
            <v>0.422740909090909</v>
          </cell>
          <cell r="AM271">
            <v>0.48810454545454546</v>
          </cell>
          <cell r="AN271">
            <v>0.66060227272727268</v>
          </cell>
          <cell r="AO271">
            <v>0.81427272727272715</v>
          </cell>
          <cell r="AP271">
            <v>0.3283695652173913</v>
          </cell>
          <cell r="AQ271">
            <v>0.3993739130434783</v>
          </cell>
          <cell r="AR271">
            <v>0.92209999999999992</v>
          </cell>
          <cell r="AS271">
            <v>1.9283391304347828</v>
          </cell>
          <cell r="AT271">
            <v>2.6969695652173913</v>
          </cell>
          <cell r="BU271">
            <v>4.0956521739130447E-2</v>
          </cell>
          <cell r="BV271">
            <v>6.7173913043478264E-2</v>
          </cell>
          <cell r="BW271">
            <v>0.10421739130434782</v>
          </cell>
          <cell r="BX271">
            <v>0.18326521739130436</v>
          </cell>
          <cell r="BY271">
            <v>0.32050869565217388</v>
          </cell>
          <cell r="BZ271">
            <v>0.82853043478260857</v>
          </cell>
          <cell r="CA271">
            <v>1.9598869565217396</v>
          </cell>
          <cell r="CB271">
            <v>2.6969695652173913</v>
          </cell>
          <cell r="CC271">
            <v>87.3994</v>
          </cell>
        </row>
        <row r="272">
          <cell r="A272">
            <v>41306</v>
          </cell>
          <cell r="B272">
            <v>232.93700000000001</v>
          </cell>
          <cell r="C272">
            <v>197.6</v>
          </cell>
          <cell r="D272">
            <v>232.56899999999999</v>
          </cell>
          <cell r="E272">
            <v>2.0181404902574807E-2</v>
          </cell>
          <cell r="F272">
            <v>1.9082001031459406E-2</v>
          </cell>
          <cell r="G272">
            <v>1.9887385214485631E-2</v>
          </cell>
          <cell r="AG272">
            <v>0.125</v>
          </cell>
          <cell r="AH272">
            <v>0.20129999999999998</v>
          </cell>
          <cell r="AI272">
            <v>0.2455</v>
          </cell>
          <cell r="AJ272">
            <v>0.29049499999999995</v>
          </cell>
          <cell r="AK272">
            <v>0.34410000000000002</v>
          </cell>
          <cell r="AL272">
            <v>0.40237499999999998</v>
          </cell>
          <cell r="AM272">
            <v>0.46342499999999998</v>
          </cell>
          <cell r="AN272">
            <v>0.62145000000000006</v>
          </cell>
          <cell r="AO272">
            <v>0.76187499999999997</v>
          </cell>
          <cell r="AP272">
            <v>0.32975499999999996</v>
          </cell>
          <cell r="AQ272">
            <v>0.41167000000000009</v>
          </cell>
          <cell r="AR272">
            <v>0.99459500000000001</v>
          </cell>
          <cell r="AS272">
            <v>2.0471700000000004</v>
          </cell>
          <cell r="AT272">
            <v>2.8258449999999993</v>
          </cell>
          <cell r="BU272">
            <v>6.9800000000000001E-2</v>
          </cell>
          <cell r="BV272">
            <v>9.3200000000000019E-2</v>
          </cell>
          <cell r="BW272">
            <v>0.12015000000000001</v>
          </cell>
          <cell r="BX272">
            <v>0.16255500000000001</v>
          </cell>
          <cell r="BY272">
            <v>0.299155</v>
          </cell>
          <cell r="BZ272">
            <v>0.883135</v>
          </cell>
          <cell r="CA272">
            <v>2.0493400000000004</v>
          </cell>
          <cell r="CB272">
            <v>2.8258449999999993</v>
          </cell>
          <cell r="CC272">
            <v>88.2791</v>
          </cell>
        </row>
        <row r="273">
          <cell r="A273">
            <v>41334</v>
          </cell>
          <cell r="B273">
            <v>232.28200000000001</v>
          </cell>
          <cell r="C273">
            <v>196.5</v>
          </cell>
          <cell r="D273">
            <v>232.79400000000001</v>
          </cell>
          <cell r="E273">
            <v>1.5187472411246183E-2</v>
          </cell>
          <cell r="F273">
            <v>1.2364760432766575E-2</v>
          </cell>
          <cell r="G273">
            <v>1.8890221377988237E-2</v>
          </cell>
          <cell r="AG273">
            <v>0.125</v>
          </cell>
          <cell r="AH273">
            <v>0.20344999999999999</v>
          </cell>
          <cell r="AI273">
            <v>0.2419</v>
          </cell>
          <cell r="AJ273">
            <v>0.28190000000000004</v>
          </cell>
          <cell r="AK273">
            <v>0.33289999999999997</v>
          </cell>
          <cell r="AL273">
            <v>0.39032500000000009</v>
          </cell>
          <cell r="AM273">
            <v>0.44782500000000003</v>
          </cell>
          <cell r="AN273">
            <v>0.5935649999999999</v>
          </cell>
          <cell r="AO273">
            <v>0.73512500000000014</v>
          </cell>
          <cell r="AP273">
            <v>0.33103333333333335</v>
          </cell>
          <cell r="AQ273">
            <v>0.40353333333333324</v>
          </cell>
          <cell r="AR273">
            <v>0.97780000000000011</v>
          </cell>
          <cell r="AS273">
            <v>2.0493761904761905</v>
          </cell>
          <cell r="AT273">
            <v>2.8448809523809522</v>
          </cell>
          <cell r="BU273">
            <v>6.8714285714285714E-2</v>
          </cell>
          <cell r="BV273">
            <v>8.2952380952380958E-2</v>
          </cell>
          <cell r="BW273">
            <v>0.10971428571428575</v>
          </cell>
          <cell r="BX273">
            <v>0.14623809523809528</v>
          </cell>
          <cell r="BY273">
            <v>0.29517619047619048</v>
          </cell>
          <cell r="BZ273">
            <v>0.84914761904761904</v>
          </cell>
          <cell r="CA273">
            <v>2.0346047619047618</v>
          </cell>
          <cell r="CB273">
            <v>2.8448809523809522</v>
          </cell>
          <cell r="CC273">
            <v>88.767499999999998</v>
          </cell>
        </row>
        <row r="274">
          <cell r="A274">
            <v>41365</v>
          </cell>
          <cell r="B274">
            <v>231.797</v>
          </cell>
          <cell r="C274">
            <v>195.3</v>
          </cell>
          <cell r="D274">
            <v>232.83199999999999</v>
          </cell>
          <cell r="E274">
            <v>1.1388080475768669E-2</v>
          </cell>
          <cell r="F274">
            <v>6.7010309278350277E-3</v>
          </cell>
          <cell r="G274">
            <v>1.715558856294086E-2</v>
          </cell>
          <cell r="AG274">
            <v>0.125</v>
          </cell>
          <cell r="AH274">
            <v>0.19953333333333334</v>
          </cell>
          <cell r="AI274">
            <v>0.24005714285714277</v>
          </cell>
          <cell r="AJ274">
            <v>0.27714285714285714</v>
          </cell>
          <cell r="AK274">
            <v>0.32336190476190474</v>
          </cell>
          <cell r="AL274">
            <v>0.38099523809523805</v>
          </cell>
          <cell r="AM274">
            <v>0.43601904761904758</v>
          </cell>
          <cell r="AN274">
            <v>0.57343809523809541</v>
          </cell>
          <cell r="AO274">
            <v>0.71683333333333343</v>
          </cell>
          <cell r="AP274">
            <v>0.31570909090909094</v>
          </cell>
          <cell r="AQ274">
            <v>0.37204545454545457</v>
          </cell>
          <cell r="AR274">
            <v>0.87874545454545439</v>
          </cell>
          <cell r="AS274">
            <v>1.9038681818181815</v>
          </cell>
          <cell r="AT274">
            <v>2.6770090909090904</v>
          </cell>
          <cell r="BU274">
            <v>4.3318181818181839E-2</v>
          </cell>
          <cell r="BV274">
            <v>5.7136363636363645E-2</v>
          </cell>
          <cell r="BW274">
            <v>8.9909090909090925E-2</v>
          </cell>
          <cell r="BX274">
            <v>0.13034999999999999</v>
          </cell>
          <cell r="BY274">
            <v>0.26517727272727271</v>
          </cell>
          <cell r="BZ274">
            <v>0.72909545454545432</v>
          </cell>
          <cell r="CA274">
            <v>1.8229818181818183</v>
          </cell>
          <cell r="CB274">
            <v>2.6770090909090904</v>
          </cell>
          <cell r="CC274">
            <v>88.020099999999999</v>
          </cell>
        </row>
        <row r="275">
          <cell r="A275">
            <v>41395</v>
          </cell>
          <cell r="B275">
            <v>231.893</v>
          </cell>
          <cell r="C275">
            <v>196.1</v>
          </cell>
          <cell r="D275">
            <v>232.99600000000001</v>
          </cell>
          <cell r="E275">
            <v>1.3903888279197085E-2</v>
          </cell>
          <cell r="F275">
            <v>1.658890616899944E-2</v>
          </cell>
          <cell r="G275">
            <v>1.6455519491850756E-2</v>
          </cell>
          <cell r="AG275">
            <v>0.125</v>
          </cell>
          <cell r="AH275">
            <v>0.19670952380952383</v>
          </cell>
          <cell r="AI275">
            <v>0.23396000000000003</v>
          </cell>
          <cell r="AJ275">
            <v>0.27416904761904765</v>
          </cell>
          <cell r="AK275">
            <v>0.3172666666666667</v>
          </cell>
          <cell r="AL275">
            <v>0.36973047619047622</v>
          </cell>
          <cell r="AM275">
            <v>0.42137333333333327</v>
          </cell>
          <cell r="AN275">
            <v>0.55382714285714285</v>
          </cell>
          <cell r="AO275">
            <v>0.69361047619047633</v>
          </cell>
          <cell r="AP275">
            <v>0.31377727272727274</v>
          </cell>
          <cell r="AQ275">
            <v>0.39015652173913057</v>
          </cell>
          <cell r="AR275">
            <v>1.004808695652174</v>
          </cell>
          <cell r="AS275">
            <v>2.0750913043478261</v>
          </cell>
          <cell r="AT275">
            <v>2.8586739130434782</v>
          </cell>
          <cell r="BU275">
            <v>1.3086956521739133E-2</v>
          </cell>
          <cell r="BV275">
            <v>3.7695652173913054E-2</v>
          </cell>
          <cell r="BW275">
            <v>7.5608695652173902E-2</v>
          </cell>
          <cell r="BX275">
            <v>0.1491521739130435</v>
          </cell>
          <cell r="BY275">
            <v>0.25033913043478256</v>
          </cell>
          <cell r="BZ275">
            <v>0.8575521739130435</v>
          </cell>
          <cell r="CA275">
            <v>1.9871652173913046</v>
          </cell>
          <cell r="CB275">
            <v>2.8586739130434782</v>
          </cell>
          <cell r="CC275">
            <v>88.418099999999995</v>
          </cell>
        </row>
        <row r="276">
          <cell r="A276">
            <v>41426</v>
          </cell>
          <cell r="B276">
            <v>232.44499999999999</v>
          </cell>
          <cell r="C276">
            <v>196.2</v>
          </cell>
          <cell r="D276">
            <v>233.35</v>
          </cell>
          <cell r="E276">
            <v>1.7157935271568725E-2</v>
          </cell>
          <cell r="F276">
            <v>2.1343050494533999E-2</v>
          </cell>
          <cell r="G276">
            <v>1.6230952474272975E-2</v>
          </cell>
          <cell r="AG276">
            <v>0.125</v>
          </cell>
          <cell r="AH276">
            <v>0.19319250000000002</v>
          </cell>
          <cell r="AI276">
            <v>0.23164600000000002</v>
          </cell>
          <cell r="AJ276">
            <v>0.27373999999999998</v>
          </cell>
          <cell r="AK276">
            <v>0.32049116666666666</v>
          </cell>
          <cell r="AL276">
            <v>0.36724233333333334</v>
          </cell>
          <cell r="AM276">
            <v>0.41399350000000001</v>
          </cell>
          <cell r="AN276">
            <v>0.54896800000000012</v>
          </cell>
          <cell r="AO276">
            <v>0.68394250000000023</v>
          </cell>
          <cell r="AP276">
            <v>0.34426999999999996</v>
          </cell>
          <cell r="AQ276">
            <v>0.49027999999999999</v>
          </cell>
          <cell r="AR276">
            <v>1.39286</v>
          </cell>
          <cell r="AS276">
            <v>2.4917300000000004</v>
          </cell>
          <cell r="AT276">
            <v>3.1805100000000008</v>
          </cell>
          <cell r="BU276">
            <v>2.6800000000000001E-2</v>
          </cell>
          <cell r="BV276">
            <v>4.4150000000000009E-2</v>
          </cell>
          <cell r="BW276">
            <v>8.2799999999999999E-2</v>
          </cell>
          <cell r="BX276">
            <v>0.17417500000000002</v>
          </cell>
          <cell r="BY276">
            <v>0.33193499999999998</v>
          </cell>
          <cell r="BZ276">
            <v>1.2077450000000001</v>
          </cell>
          <cell r="CA276">
            <v>2.3650500000000001</v>
          </cell>
          <cell r="CB276">
            <v>3.1805100000000008</v>
          </cell>
          <cell r="CC276">
            <v>89.137100000000004</v>
          </cell>
        </row>
        <row r="277">
          <cell r="A277">
            <v>41456</v>
          </cell>
          <cell r="B277">
            <v>232.9</v>
          </cell>
          <cell r="C277">
            <v>196</v>
          </cell>
          <cell r="D277">
            <v>233.88</v>
          </cell>
          <cell r="E277">
            <v>1.8854718054158059E-2</v>
          </cell>
          <cell r="F277">
            <v>1.8711018711018657E-2</v>
          </cell>
          <cell r="G277">
            <v>1.7002217680567089E-2</v>
          </cell>
          <cell r="AG277">
            <v>0.125</v>
          </cell>
          <cell r="AH277">
            <v>0.19111913043478265</v>
          </cell>
          <cell r="AI277">
            <v>0.23238869565217396</v>
          </cell>
          <cell r="AJ277">
            <v>0.26758260869565215</v>
          </cell>
          <cell r="AK277">
            <v>0.3127479710144927</v>
          </cell>
          <cell r="AL277">
            <v>0.35791333333333325</v>
          </cell>
          <cell r="AM277">
            <v>0.4030786956521738</v>
          </cell>
          <cell r="AN277">
            <v>0.54346391304347819</v>
          </cell>
          <cell r="AO277">
            <v>0.68384913043478257</v>
          </cell>
          <cell r="AP277">
            <v>0.34824347826086954</v>
          </cell>
          <cell r="AQ277">
            <v>0.50431304347826089</v>
          </cell>
          <cell r="AR277">
            <v>1.5750260869565218</v>
          </cell>
          <cell r="AS277">
            <v>2.7704739130434786</v>
          </cell>
          <cell r="AT277">
            <v>3.4516347826086959</v>
          </cell>
          <cell r="BU277">
            <v>1.5173913043478265E-2</v>
          </cell>
          <cell r="BV277">
            <v>2.8000000000000014E-2</v>
          </cell>
          <cell r="BW277">
            <v>6.8434782608695649E-2</v>
          </cell>
          <cell r="BX277">
            <v>0.13379130434782607</v>
          </cell>
          <cell r="BY277">
            <v>0.34900869565217396</v>
          </cell>
          <cell r="BZ277">
            <v>1.4251826086956521</v>
          </cell>
          <cell r="CA277">
            <v>2.651113043478261</v>
          </cell>
          <cell r="CB277">
            <v>3.4516347826086959</v>
          </cell>
          <cell r="CC277">
            <v>89.691400000000002</v>
          </cell>
        </row>
        <row r="278">
          <cell r="A278">
            <v>41487</v>
          </cell>
          <cell r="B278">
            <v>233.45599999999999</v>
          </cell>
          <cell r="C278">
            <v>197</v>
          </cell>
          <cell r="D278">
            <v>234.33600000000001</v>
          </cell>
          <cell r="E278">
            <v>1.538809488600279E-2</v>
          </cell>
          <cell r="F278">
            <v>1.1813045711350778E-2</v>
          </cell>
          <cell r="G278">
            <v>1.7821076909044331E-2</v>
          </cell>
          <cell r="AG278">
            <v>0.125</v>
          </cell>
          <cell r="AH278">
            <v>0.1840704761904762</v>
          </cell>
          <cell r="AI278">
            <v>0.22633523809523812</v>
          </cell>
          <cell r="AJ278">
            <v>0.26339523809523813</v>
          </cell>
          <cell r="AK278">
            <v>0.30723968253968259</v>
          </cell>
          <cell r="AL278">
            <v>0.351084126984127</v>
          </cell>
          <cell r="AM278">
            <v>0.39492857142857141</v>
          </cell>
          <cell r="AN278">
            <v>0.53143928571428567</v>
          </cell>
          <cell r="AO278">
            <v>0.66794999999999993</v>
          </cell>
          <cell r="AP278">
            <v>0.33652272727272731</v>
          </cell>
          <cell r="AQ278">
            <v>0.52089090909090918</v>
          </cell>
          <cell r="AR278">
            <v>1.6870954545454544</v>
          </cell>
          <cell r="AS278">
            <v>2.9131909090909089</v>
          </cell>
          <cell r="AT278">
            <v>3.603918181818182</v>
          </cell>
          <cell r="BU278">
            <v>3.0500000000000006E-2</v>
          </cell>
          <cell r="BV278">
            <v>3.8681818181818192E-2</v>
          </cell>
          <cell r="BW278">
            <v>6.422727272727273E-2</v>
          </cell>
          <cell r="BX278">
            <v>0.15086818181818182</v>
          </cell>
          <cell r="BY278">
            <v>0.35220454545454555</v>
          </cell>
          <cell r="BZ278">
            <v>1.5304090909090908</v>
          </cell>
          <cell r="CA278">
            <v>2.8126227272727271</v>
          </cell>
          <cell r="CB278">
            <v>3.603918181818182</v>
          </cell>
          <cell r="CC278">
            <v>89.601900000000001</v>
          </cell>
        </row>
        <row r="279">
          <cell r="A279">
            <v>41518</v>
          </cell>
          <cell r="B279">
            <v>233.54400000000001</v>
          </cell>
          <cell r="C279">
            <v>196.5</v>
          </cell>
          <cell r="D279">
            <v>234.7</v>
          </cell>
          <cell r="E279">
            <v>1.0947341081747997E-2</v>
          </cell>
          <cell r="F279">
            <v>0</v>
          </cell>
          <cell r="G279">
            <v>1.7519368418314363E-2</v>
          </cell>
          <cell r="AG279">
            <v>0.125</v>
          </cell>
          <cell r="AH279">
            <v>0.18057476190476196</v>
          </cell>
          <cell r="AI279">
            <v>0.22133904761904755</v>
          </cell>
          <cell r="AJ279">
            <v>0.25317857142857148</v>
          </cell>
          <cell r="AK279">
            <v>0.29556507936507936</v>
          </cell>
          <cell r="AL279">
            <v>0.33795158730158731</v>
          </cell>
          <cell r="AM279">
            <v>0.38033809523809525</v>
          </cell>
          <cell r="AN279">
            <v>0.51651190476190478</v>
          </cell>
          <cell r="AO279">
            <v>0.65268571428571431</v>
          </cell>
          <cell r="AP279">
            <v>0.3288809523809525</v>
          </cell>
          <cell r="AQ279">
            <v>0.54618571428571427</v>
          </cell>
          <cell r="AR279">
            <v>1.751338095238095</v>
          </cell>
          <cell r="AS279">
            <v>2.9641857142857146</v>
          </cell>
          <cell r="AT279">
            <v>3.6440619047619056</v>
          </cell>
          <cell r="BU279">
            <v>1.3190476190476192E-2</v>
          </cell>
          <cell r="BV279">
            <v>1.4238095238095241E-2</v>
          </cell>
          <cell r="BW279">
            <v>3.7000000000000019E-2</v>
          </cell>
          <cell r="BX279">
            <v>0.15450000000000003</v>
          </cell>
          <cell r="BY279">
            <v>0.40826190476190471</v>
          </cell>
          <cell r="BZ279">
            <v>1.6145190476190472</v>
          </cell>
          <cell r="CA279">
            <v>2.8689571428571434</v>
          </cell>
          <cell r="CB279">
            <v>3.6440619047619056</v>
          </cell>
          <cell r="CC279">
            <v>89.151799999999994</v>
          </cell>
        </row>
        <row r="280">
          <cell r="A280">
            <v>41548</v>
          </cell>
          <cell r="B280">
            <v>233.66900000000001</v>
          </cell>
          <cell r="C280">
            <v>196.9</v>
          </cell>
          <cell r="D280">
            <v>234.92099999999999</v>
          </cell>
          <cell r="E280">
            <v>8.7679914349114707E-3</v>
          </cell>
          <cell r="F280">
            <v>1.0167768174886849E-3</v>
          </cell>
          <cell r="G280">
            <v>1.6868377311448191E-2</v>
          </cell>
          <cell r="AG280">
            <v>0.125</v>
          </cell>
          <cell r="AH280">
            <v>0.17241521739130433</v>
          </cell>
          <cell r="AI280">
            <v>0.21265000000000001</v>
          </cell>
          <cell r="AJ280">
            <v>0.2417652173913043</v>
          </cell>
          <cell r="AK280">
            <v>0.28158188405797091</v>
          </cell>
          <cell r="AL280">
            <v>0.32139855072463758</v>
          </cell>
          <cell r="AM280">
            <v>0.36121521739130424</v>
          </cell>
          <cell r="AN280">
            <v>0.48949999999999999</v>
          </cell>
          <cell r="AO280">
            <v>0.61778478260869574</v>
          </cell>
          <cell r="AP280">
            <v>0.31155652173913045</v>
          </cell>
          <cell r="AQ280">
            <v>0.45568260869565214</v>
          </cell>
          <cell r="AR280">
            <v>1.5139782608695649</v>
          </cell>
          <cell r="AS280">
            <v>2.7482478260869563</v>
          </cell>
          <cell r="AT280">
            <v>3.486182608695652</v>
          </cell>
          <cell r="BU280">
            <v>0.11352173913043477</v>
          </cell>
          <cell r="BV280">
            <v>3.8913043478260877E-2</v>
          </cell>
          <cell r="BW280">
            <v>7.2086956521739132E-2</v>
          </cell>
          <cell r="BX280">
            <v>0.1484869565217391</v>
          </cell>
          <cell r="BY280">
            <v>0.33648260869565227</v>
          </cell>
          <cell r="BZ280">
            <v>1.3911521739130437</v>
          </cell>
          <cell r="CA280">
            <v>2.7020869565217387</v>
          </cell>
          <cell r="CB280">
            <v>3.486182608695652</v>
          </cell>
          <cell r="CC280">
            <v>88.147800000000004</v>
          </cell>
        </row>
        <row r="281">
          <cell r="A281">
            <v>41579</v>
          </cell>
          <cell r="B281">
            <v>234.1</v>
          </cell>
          <cell r="C281">
            <v>197.5</v>
          </cell>
          <cell r="D281">
            <v>235.35900000000001</v>
          </cell>
          <cell r="E281">
            <v>1.2328701961954458E-2</v>
          </cell>
          <cell r="F281">
            <v>9.1977516607051335E-3</v>
          </cell>
          <cell r="G281">
            <v>1.7416677473738762E-2</v>
          </cell>
          <cell r="AG281">
            <v>0.125</v>
          </cell>
          <cell r="AH281">
            <v>0.1672714285714286</v>
          </cell>
          <cell r="AI281">
            <v>0.20747142857142856</v>
          </cell>
          <cell r="AJ281">
            <v>0.23824523809523809</v>
          </cell>
          <cell r="AK281">
            <v>0.27570952380952379</v>
          </cell>
          <cell r="AL281">
            <v>0.31317380952380952</v>
          </cell>
          <cell r="AM281">
            <v>0.35063809523809525</v>
          </cell>
          <cell r="AN281">
            <v>0.46865595238095237</v>
          </cell>
          <cell r="AO281">
            <v>0.58667380952380943</v>
          </cell>
          <cell r="AP281">
            <v>0.27658571428571427</v>
          </cell>
          <cell r="AQ281">
            <v>0.39883333333333337</v>
          </cell>
          <cell r="AR281">
            <v>1.4716999999999996</v>
          </cell>
          <cell r="AS281">
            <v>2.8012428571428574</v>
          </cell>
          <cell r="AT281">
            <v>3.5623857142857145</v>
          </cell>
          <cell r="BU281">
            <v>3.9523809523809537E-2</v>
          </cell>
          <cell r="BV281">
            <v>6.1999999999999979E-2</v>
          </cell>
          <cell r="BW281">
            <v>9.3380952380952398E-2</v>
          </cell>
          <cell r="BX281">
            <v>0.14130476190476188</v>
          </cell>
          <cell r="BY281">
            <v>0.30284285714285708</v>
          </cell>
          <cell r="BZ281">
            <v>1.3978523809523808</v>
          </cell>
          <cell r="CA281">
            <v>2.8179476190476187</v>
          </cell>
          <cell r="CB281">
            <v>3.5623857142857145</v>
          </cell>
          <cell r="CC281">
            <v>88.900499999999994</v>
          </cell>
        </row>
        <row r="282">
          <cell r="A282">
            <v>41609</v>
          </cell>
          <cell r="B282">
            <v>234.71899999999999</v>
          </cell>
          <cell r="C282">
            <v>198.3</v>
          </cell>
          <cell r="D282">
            <v>235.75899999999999</v>
          </cell>
          <cell r="E282">
            <v>1.5128383667573297E-2</v>
          </cell>
          <cell r="F282">
            <v>1.5360983102918668E-2</v>
          </cell>
          <cell r="G282">
            <v>1.7408566188369834E-2</v>
          </cell>
          <cell r="AG282">
            <v>0.125</v>
          </cell>
          <cell r="AH282">
            <v>0.16722999999999999</v>
          </cell>
          <cell r="AI282">
            <v>0.21273249999999999</v>
          </cell>
          <cell r="AJ282">
            <v>0.24389749999999996</v>
          </cell>
          <cell r="AK282">
            <v>0.27806333333333327</v>
          </cell>
          <cell r="AL282">
            <v>0.31222916666666661</v>
          </cell>
          <cell r="AM282">
            <v>0.34639499999999995</v>
          </cell>
          <cell r="AN282">
            <v>0.46272000000000002</v>
          </cell>
          <cell r="AO282">
            <v>0.57904500000000003</v>
          </cell>
          <cell r="AP282">
            <v>0.29182272727272729</v>
          </cell>
          <cell r="AQ282">
            <v>0.43290454545454549</v>
          </cell>
          <cell r="AR282">
            <v>1.6408818181818179</v>
          </cell>
          <cell r="AS282">
            <v>2.9604318181818186</v>
          </cell>
          <cell r="AT282">
            <v>3.6793409090909095</v>
          </cell>
          <cell r="BU282">
            <v>1.4842105263157896E-2</v>
          </cell>
          <cell r="BV282">
            <v>6.131818181818182E-2</v>
          </cell>
          <cell r="BW282">
            <v>8.9090909090909082E-2</v>
          </cell>
          <cell r="BX282">
            <v>0.15920454545454543</v>
          </cell>
          <cell r="BY282">
            <v>0.34636363636363637</v>
          </cell>
          <cell r="BZ282">
            <v>1.5952090909090908</v>
          </cell>
          <cell r="CA282">
            <v>3.0071818181818188</v>
          </cell>
          <cell r="CB282">
            <v>3.6793409090909095</v>
          </cell>
          <cell r="CC282">
            <v>89.0779</v>
          </cell>
        </row>
        <row r="283">
          <cell r="A283">
            <v>41640</v>
          </cell>
          <cell r="B283">
            <v>235.28800000000001</v>
          </cell>
          <cell r="C283">
            <v>199.8</v>
          </cell>
          <cell r="D283">
            <v>235.96100000000001</v>
          </cell>
          <cell r="E283">
            <v>1.557758795574915E-2</v>
          </cell>
          <cell r="F283">
            <v>1.731160896130346E-2</v>
          </cell>
          <cell r="G283">
            <v>1.6070344358370292E-2</v>
          </cell>
          <cell r="AG283">
            <v>0.125</v>
          </cell>
          <cell r="AH283">
            <v>0.15970909090909091</v>
          </cell>
          <cell r="AI283">
            <v>0.204425</v>
          </cell>
          <cell r="AJ283">
            <v>0.23822954545454544</v>
          </cell>
          <cell r="AK283">
            <v>0.27147272727272725</v>
          </cell>
          <cell r="AL283">
            <v>0.30471590909090907</v>
          </cell>
          <cell r="AM283">
            <v>0.33795909090909093</v>
          </cell>
          <cell r="AN283">
            <v>0.45662954545454543</v>
          </cell>
          <cell r="AO283">
            <v>0.57529999999999992</v>
          </cell>
          <cell r="AP283">
            <v>0.30054347826086952</v>
          </cell>
          <cell r="AQ283">
            <v>0.50016521739130437</v>
          </cell>
          <cell r="AR283">
            <v>1.7297608695652174</v>
          </cell>
          <cell r="AS283">
            <v>2.9490130434782604</v>
          </cell>
          <cell r="AT283">
            <v>3.6299478260869562</v>
          </cell>
          <cell r="BU283">
            <v>1.4190476190476193E-2</v>
          </cell>
          <cell r="BV283">
            <v>4.0739130434782618E-2</v>
          </cell>
          <cell r="BW283">
            <v>6.4304347826086961E-2</v>
          </cell>
          <cell r="BX283">
            <v>0.14763043478260868</v>
          </cell>
          <cell r="BY283">
            <v>0.37378260869565216</v>
          </cell>
          <cell r="BZ283">
            <v>1.6675043478260871</v>
          </cell>
          <cell r="CA283">
            <v>2.9669086956521737</v>
          </cell>
          <cell r="CB283">
            <v>3.6299478260869562</v>
          </cell>
          <cell r="CC283">
            <v>89.982600000000005</v>
          </cell>
        </row>
        <row r="284">
          <cell r="A284">
            <v>41671</v>
          </cell>
          <cell r="B284">
            <v>235.547</v>
          </cell>
          <cell r="C284">
            <v>200.2</v>
          </cell>
          <cell r="D284">
            <v>236.185</v>
          </cell>
          <cell r="E284">
            <v>1.1204746347724948E-2</v>
          </cell>
          <cell r="F284">
            <v>1.3157894736842035E-2</v>
          </cell>
          <cell r="G284">
            <v>1.5548073904948723E-2</v>
          </cell>
          <cell r="AG284">
            <v>0.125</v>
          </cell>
          <cell r="AH284">
            <v>0.15510499999999999</v>
          </cell>
          <cell r="AI284">
            <v>0.19663749999999997</v>
          </cell>
          <cell r="AJ284">
            <v>0.23520249999999998</v>
          </cell>
          <cell r="AK284">
            <v>0.2670683333333333</v>
          </cell>
          <cell r="AL284">
            <v>0.29893416666666661</v>
          </cell>
          <cell r="AM284">
            <v>0.33079999999999998</v>
          </cell>
          <cell r="AN284">
            <v>0.4427025</v>
          </cell>
          <cell r="AO284">
            <v>0.55460500000000001</v>
          </cell>
          <cell r="AP284">
            <v>0.26831499999999997</v>
          </cell>
          <cell r="AQ284">
            <v>0.4448899999999999</v>
          </cell>
          <cell r="AR284">
            <v>1.6147449999999999</v>
          </cell>
          <cell r="AS284">
            <v>2.8139400000000001</v>
          </cell>
          <cell r="AT284">
            <v>3.5102500000000001</v>
          </cell>
          <cell r="BU284">
            <v>3.4150000000000007E-2</v>
          </cell>
          <cell r="BV284">
            <v>4.3300000000000019E-2</v>
          </cell>
          <cell r="BW284">
            <v>7.3300000000000004E-2</v>
          </cell>
          <cell r="BX284">
            <v>0.13453499999999999</v>
          </cell>
          <cell r="BY284">
            <v>0.32221</v>
          </cell>
          <cell r="BZ284">
            <v>1.5425000000000002</v>
          </cell>
          <cell r="CA284">
            <v>2.8092649999999999</v>
          </cell>
          <cell r="CB284">
            <v>3.5102500000000001</v>
          </cell>
          <cell r="CC284">
            <v>90.081900000000005</v>
          </cell>
        </row>
        <row r="285">
          <cell r="A285">
            <v>41699</v>
          </cell>
          <cell r="B285">
            <v>236.02799999999999</v>
          </cell>
          <cell r="C285">
            <v>200.8</v>
          </cell>
          <cell r="D285">
            <v>236.625</v>
          </cell>
          <cell r="E285">
            <v>1.6126949139408042E-2</v>
          </cell>
          <cell r="F285">
            <v>2.1882951653944049E-2</v>
          </cell>
          <cell r="G285">
            <v>1.6456609706435588E-2</v>
          </cell>
          <cell r="AG285">
            <v>0.125</v>
          </cell>
          <cell r="AH285">
            <v>0.15488333333333335</v>
          </cell>
          <cell r="AI285">
            <v>0.19711666666666672</v>
          </cell>
          <cell r="AJ285">
            <v>0.23409761904761903</v>
          </cell>
          <cell r="AK285">
            <v>0.26642063492063495</v>
          </cell>
          <cell r="AL285">
            <v>0.29874365079365084</v>
          </cell>
          <cell r="AM285">
            <v>0.33106666666666673</v>
          </cell>
          <cell r="AN285">
            <v>0.444104761904762</v>
          </cell>
          <cell r="AO285">
            <v>0.55714285714285727</v>
          </cell>
          <cell r="AP285">
            <v>0.27838095238095234</v>
          </cell>
          <cell r="AQ285">
            <v>0.51763809523809512</v>
          </cell>
          <cell r="AR285">
            <v>1.7210857142857143</v>
          </cell>
          <cell r="AS285">
            <v>2.8308285714285724</v>
          </cell>
          <cell r="AT285">
            <v>3.4743142857142857</v>
          </cell>
          <cell r="BU285">
            <v>4.5619047619047635E-2</v>
          </cell>
          <cell r="BV285">
            <v>4.5666666666666682E-2</v>
          </cell>
          <cell r="BW285">
            <v>7.5476190476190461E-2</v>
          </cell>
          <cell r="BX285">
            <v>0.12863809523809525</v>
          </cell>
          <cell r="BY285">
            <v>0.37590952380952392</v>
          </cell>
          <cell r="BZ285">
            <v>1.6693904761904759</v>
          </cell>
          <cell r="CA285">
            <v>2.8018238095238095</v>
          </cell>
          <cell r="CB285">
            <v>3.4743142857142857</v>
          </cell>
          <cell r="CC285">
            <v>89.922899999999998</v>
          </cell>
        </row>
        <row r="286">
          <cell r="A286">
            <v>41730</v>
          </cell>
          <cell r="B286">
            <v>236.46799999999999</v>
          </cell>
          <cell r="C286">
            <v>201.7</v>
          </cell>
          <cell r="D286">
            <v>237.072</v>
          </cell>
          <cell r="E286">
            <v>2.0151253036061689E-2</v>
          </cell>
          <cell r="F286">
            <v>3.2770097286226152E-2</v>
          </cell>
          <cell r="G286">
            <v>1.8210555250137483E-2</v>
          </cell>
          <cell r="AG286">
            <v>0.125</v>
          </cell>
          <cell r="AH286">
            <v>0.1517</v>
          </cell>
          <cell r="AI286">
            <v>0.19186249999999999</v>
          </cell>
          <cell r="AJ286">
            <v>0.227495</v>
          </cell>
          <cell r="AK286">
            <v>0.25973833333333335</v>
          </cell>
          <cell r="AL286">
            <v>0.29198166666666669</v>
          </cell>
          <cell r="AM286">
            <v>0.32422500000000004</v>
          </cell>
          <cell r="AN286">
            <v>0.43711500000000003</v>
          </cell>
          <cell r="AO286">
            <v>0.55000499999999997</v>
          </cell>
          <cell r="AP286">
            <v>0.2638181818181819</v>
          </cell>
          <cell r="AQ286">
            <v>0.53390454545454558</v>
          </cell>
          <cell r="AR286">
            <v>1.7900954545454539</v>
          </cell>
          <cell r="AS286">
            <v>2.8096045454545453</v>
          </cell>
          <cell r="AT286">
            <v>3.3975045454545452</v>
          </cell>
          <cell r="BU286">
            <v>1.9545454545454553E-2</v>
          </cell>
          <cell r="BV286">
            <v>2.4909090909090922E-2</v>
          </cell>
          <cell r="BW286">
            <v>4.8136363636363651E-2</v>
          </cell>
          <cell r="BX286">
            <v>7.85E-2</v>
          </cell>
          <cell r="BY286">
            <v>0.34926363636363633</v>
          </cell>
          <cell r="BZ286">
            <v>1.6982681818181817</v>
          </cell>
          <cell r="CA286">
            <v>2.8499272727272729</v>
          </cell>
          <cell r="CB286">
            <v>3.3975045454545452</v>
          </cell>
          <cell r="CC286">
            <v>89.395200000000003</v>
          </cell>
        </row>
        <row r="287">
          <cell r="A287">
            <v>41760</v>
          </cell>
          <cell r="B287">
            <v>236.91800000000001</v>
          </cell>
          <cell r="C287">
            <v>201</v>
          </cell>
          <cell r="D287">
            <v>237.529</v>
          </cell>
          <cell r="E287">
            <v>2.1669476870798121E-2</v>
          </cell>
          <cell r="F287">
            <v>2.49872514023457E-2</v>
          </cell>
          <cell r="G287">
            <v>1.9455269618362525E-2</v>
          </cell>
          <cell r="AG287">
            <v>0.125</v>
          </cell>
          <cell r="AH287">
            <v>0.15035749999999998</v>
          </cell>
          <cell r="AI287">
            <v>0.19146750000000001</v>
          </cell>
          <cell r="AJ287">
            <v>0.22609000000000004</v>
          </cell>
          <cell r="AK287">
            <v>0.25843333333333335</v>
          </cell>
          <cell r="AL287">
            <v>0.29077666666666668</v>
          </cell>
          <cell r="AM287">
            <v>0.32312000000000007</v>
          </cell>
          <cell r="AN287">
            <v>0.43053750000000002</v>
          </cell>
          <cell r="AO287">
            <v>0.53795499999999996</v>
          </cell>
          <cell r="AP287">
            <v>0.26033181818181816</v>
          </cell>
          <cell r="AQ287">
            <v>0.51680454545454535</v>
          </cell>
          <cell r="AR287">
            <v>1.6711727272727273</v>
          </cell>
          <cell r="AS287">
            <v>2.6514181818181819</v>
          </cell>
          <cell r="AT287">
            <v>3.2438227272727262</v>
          </cell>
          <cell r="BU287">
            <v>2.0318181818181822E-2</v>
          </cell>
          <cell r="BV287">
            <v>2.6681818181818192E-2</v>
          </cell>
          <cell r="BW287">
            <v>4.6227272727272742E-2</v>
          </cell>
          <cell r="BX287">
            <v>0.12630454545454547</v>
          </cell>
          <cell r="BY287">
            <v>0.41393636363636366</v>
          </cell>
          <cell r="BZ287">
            <v>1.6630499999999999</v>
          </cell>
          <cell r="CA287">
            <v>2.746577272727273</v>
          </cell>
          <cell r="CB287">
            <v>3.2438227272727262</v>
          </cell>
          <cell r="CC287">
            <v>89.076599999999999</v>
          </cell>
        </row>
        <row r="288">
          <cell r="A288">
            <v>41791</v>
          </cell>
          <cell r="B288">
            <v>237.23099999999999</v>
          </cell>
          <cell r="C288">
            <v>201.5</v>
          </cell>
          <cell r="D288">
            <v>237.83699999999999</v>
          </cell>
          <cell r="E288">
            <v>2.0589816945944195E-2</v>
          </cell>
          <cell r="F288">
            <v>2.7013251783894132E-2</v>
          </cell>
          <cell r="G288">
            <v>1.9228626526676562E-2</v>
          </cell>
          <cell r="AG288">
            <v>0.125</v>
          </cell>
          <cell r="AH288">
            <v>0.15237380952380949</v>
          </cell>
          <cell r="AI288">
            <v>0.19377380952380954</v>
          </cell>
          <cell r="AJ288">
            <v>0.23094523809523809</v>
          </cell>
          <cell r="AK288">
            <v>0.26192619047619048</v>
          </cell>
          <cell r="AL288">
            <v>0.29290714285714287</v>
          </cell>
          <cell r="AM288">
            <v>0.32388809523809525</v>
          </cell>
          <cell r="AN288">
            <v>0.43302976190476189</v>
          </cell>
          <cell r="AO288">
            <v>0.54217142857142853</v>
          </cell>
          <cell r="AP288">
            <v>0.28198095238095239</v>
          </cell>
          <cell r="AQ288">
            <v>0.58201428571428571</v>
          </cell>
          <cell r="AR288">
            <v>1.7509285714285714</v>
          </cell>
          <cell r="AS288">
            <v>2.694952380952381</v>
          </cell>
          <cell r="AT288">
            <v>3.277709523809524</v>
          </cell>
          <cell r="BU288">
            <v>1.7380952380952382E-2</v>
          </cell>
          <cell r="BV288">
            <v>2.7238095238095245E-2</v>
          </cell>
          <cell r="BW288">
            <v>5.5285714285714299E-2</v>
          </cell>
          <cell r="BX288">
            <v>0.15009047619047619</v>
          </cell>
          <cell r="BY288">
            <v>0.4828095238095238</v>
          </cell>
          <cell r="BZ288">
            <v>1.7496619047619046</v>
          </cell>
          <cell r="CA288">
            <v>2.802885714285714</v>
          </cell>
          <cell r="CB288">
            <v>3.277709523809524</v>
          </cell>
          <cell r="CC288">
            <v>89.179299999999998</v>
          </cell>
        </row>
        <row r="289">
          <cell r="A289">
            <v>41821</v>
          </cell>
          <cell r="B289">
            <v>237.49799999999999</v>
          </cell>
          <cell r="C289">
            <v>201.5</v>
          </cell>
          <cell r="D289">
            <v>238.19499999999999</v>
          </cell>
          <cell r="E289">
            <v>1.9742378703305974E-2</v>
          </cell>
          <cell r="F289">
            <v>2.8061224489795977E-2</v>
          </cell>
          <cell r="G289">
            <v>1.8449632290063356E-2</v>
          </cell>
          <cell r="AG289">
            <v>0.125</v>
          </cell>
          <cell r="AH289">
            <v>0.15438695652173914</v>
          </cell>
          <cell r="AI289">
            <v>0.1955586956521739</v>
          </cell>
          <cell r="AJ289">
            <v>0.23417391304347826</v>
          </cell>
          <cell r="AK289">
            <v>0.26553623188405795</v>
          </cell>
          <cell r="AL289">
            <v>0.29689855072463767</v>
          </cell>
          <cell r="AM289">
            <v>0.32826086956521744</v>
          </cell>
          <cell r="AN289">
            <v>0.44201521739130434</v>
          </cell>
          <cell r="AO289">
            <v>0.55576956521739118</v>
          </cell>
          <cell r="AP289">
            <v>0.3103636363636364</v>
          </cell>
          <cell r="AQ289">
            <v>0.66348260869565212</v>
          </cell>
          <cell r="AR289">
            <v>1.7932347826086954</v>
          </cell>
          <cell r="AS289">
            <v>2.6451956521739128</v>
          </cell>
          <cell r="AT289">
            <v>3.1938695652173914</v>
          </cell>
          <cell r="BU289">
            <v>1.9608695652173914E-2</v>
          </cell>
          <cell r="BV289">
            <v>1.9782608695652178E-2</v>
          </cell>
          <cell r="BW289">
            <v>5.3217391304347841E-2</v>
          </cell>
          <cell r="BX289">
            <v>0.15663913043478259</v>
          </cell>
          <cell r="BY289">
            <v>0.54430434782608694</v>
          </cell>
          <cell r="BZ289">
            <v>1.7756478260869566</v>
          </cell>
          <cell r="CA289">
            <v>2.751143478260869</v>
          </cell>
          <cell r="CB289">
            <v>3.1938695652173914</v>
          </cell>
          <cell r="CC289">
            <v>88.935000000000002</v>
          </cell>
        </row>
        <row r="290">
          <cell r="A290">
            <v>41852</v>
          </cell>
          <cell r="B290">
            <v>237.46</v>
          </cell>
          <cell r="C290">
            <v>201.4</v>
          </cell>
          <cell r="D290">
            <v>238.405</v>
          </cell>
          <cell r="E290">
            <v>1.7150983482969062E-2</v>
          </cell>
          <cell r="F290">
            <v>2.2335025380710638E-2</v>
          </cell>
          <cell r="G290">
            <v>1.7363956028949801E-2</v>
          </cell>
          <cell r="AG290">
            <v>0.125</v>
          </cell>
          <cell r="AH290">
            <v>0.15601999999999999</v>
          </cell>
          <cell r="AI290">
            <v>0.19527250000000002</v>
          </cell>
          <cell r="AJ290">
            <v>0.23465000000000003</v>
          </cell>
          <cell r="AK290">
            <v>0.26631833333333332</v>
          </cell>
          <cell r="AL290">
            <v>0.29798666666666668</v>
          </cell>
          <cell r="AM290">
            <v>0.32965500000000003</v>
          </cell>
          <cell r="AN290">
            <v>0.44427250000000001</v>
          </cell>
          <cell r="AO290">
            <v>0.55889</v>
          </cell>
          <cell r="AP290">
            <v>0.32056666666666661</v>
          </cell>
          <cell r="AQ290">
            <v>0.68122380952380956</v>
          </cell>
          <cell r="AR290">
            <v>1.7757666666666663</v>
          </cell>
          <cell r="AS290">
            <v>2.5612714285714282</v>
          </cell>
          <cell r="AT290">
            <v>3.0705761904761908</v>
          </cell>
          <cell r="BU290">
            <v>2.1952380952380956E-2</v>
          </cell>
          <cell r="BV290">
            <v>2.4380952380952392E-2</v>
          </cell>
          <cell r="BW290">
            <v>4.6380952380952398E-2</v>
          </cell>
          <cell r="BX290">
            <v>0.14975238095238097</v>
          </cell>
          <cell r="BY290">
            <v>0.53667142857142858</v>
          </cell>
          <cell r="BZ290">
            <v>1.7235952380952382</v>
          </cell>
          <cell r="CA290">
            <v>2.6234714285714285</v>
          </cell>
          <cell r="CB290">
            <v>3.0705761904761908</v>
          </cell>
          <cell r="CC290">
            <v>89.750200000000007</v>
          </cell>
        </row>
        <row r="291">
          <cell r="A291">
            <v>41883</v>
          </cell>
          <cell r="B291">
            <v>237.477</v>
          </cell>
          <cell r="C291">
            <v>200.8</v>
          </cell>
          <cell r="D291">
            <v>238.786</v>
          </cell>
          <cell r="E291">
            <v>1.6840509711232077E-2</v>
          </cell>
          <cell r="F291">
            <v>2.1882951653944049E-2</v>
          </cell>
          <cell r="G291">
            <v>1.7409458883681284E-2</v>
          </cell>
          <cell r="AF291">
            <v>0.04</v>
          </cell>
          <cell r="AG291">
            <v>0.125</v>
          </cell>
          <cell r="AH291">
            <v>0.15410454545454544</v>
          </cell>
          <cell r="AI291">
            <v>0.19699999999999998</v>
          </cell>
          <cell r="AJ291">
            <v>0.23403181818181817</v>
          </cell>
          <cell r="AK291">
            <v>0.26601818181818182</v>
          </cell>
          <cell r="AL291">
            <v>0.29800454545454547</v>
          </cell>
          <cell r="AM291">
            <v>0.32999090909090917</v>
          </cell>
          <cell r="AN291">
            <v>0.45352272727272736</v>
          </cell>
          <cell r="AO291">
            <v>0.57705454545454549</v>
          </cell>
          <cell r="AP291">
            <v>0.35769090909090911</v>
          </cell>
          <cell r="AQ291">
            <v>0.77967272727272718</v>
          </cell>
          <cell r="AR291">
            <v>1.9098545454545457</v>
          </cell>
          <cell r="AS291">
            <v>2.6506136363636368</v>
          </cell>
          <cell r="AT291">
            <v>3.1277954545454545</v>
          </cell>
          <cell r="BU291">
            <v>5.5000000000000005E-3</v>
          </cell>
          <cell r="BV291">
            <v>1.5454545454545459E-2</v>
          </cell>
          <cell r="BW291">
            <v>3.9772727272727286E-2</v>
          </cell>
          <cell r="BX291">
            <v>0.16720909090909089</v>
          </cell>
          <cell r="BY291">
            <v>0.62668181818181812</v>
          </cell>
          <cell r="BZ291">
            <v>1.8657772727272723</v>
          </cell>
          <cell r="CA291">
            <v>2.7303954545454552</v>
          </cell>
          <cell r="CB291">
            <v>3.1277954545454545</v>
          </cell>
          <cell r="CC291">
            <v>91.073400000000007</v>
          </cell>
        </row>
        <row r="292">
          <cell r="A292">
            <v>41913</v>
          </cell>
          <cell r="B292">
            <v>237.43</v>
          </cell>
          <cell r="C292">
            <v>200.2</v>
          </cell>
          <cell r="D292">
            <v>239.191</v>
          </cell>
          <cell r="E292">
            <v>1.6095417021513292E-2</v>
          </cell>
          <cell r="F292">
            <v>1.6759776536312776E-2</v>
          </cell>
          <cell r="G292">
            <v>1.817632310436279E-2</v>
          </cell>
          <cell r="AF292">
            <v>7.0000000000000007E-2</v>
          </cell>
          <cell r="AG292">
            <v>0.125</v>
          </cell>
          <cell r="AH292">
            <v>0.15351739130434783</v>
          </cell>
          <cell r="AI292">
            <v>0.1974043478260869</v>
          </cell>
          <cell r="AJ292">
            <v>0.2313760869565217</v>
          </cell>
          <cell r="AK292">
            <v>0.26212391304347826</v>
          </cell>
          <cell r="AL292">
            <v>0.29287173913043479</v>
          </cell>
          <cell r="AM292">
            <v>0.32361956521739133</v>
          </cell>
          <cell r="AN292">
            <v>0.43800326086956526</v>
          </cell>
          <cell r="AO292">
            <v>0.55238695652173919</v>
          </cell>
          <cell r="AP292">
            <v>0.31913478260869566</v>
          </cell>
          <cell r="AQ292">
            <v>0.68483043478260863</v>
          </cell>
          <cell r="AR292">
            <v>1.7098347826086957</v>
          </cell>
          <cell r="AS292">
            <v>2.432791304347826</v>
          </cell>
          <cell r="AT292">
            <v>2.908734782608696</v>
          </cell>
          <cell r="BU292">
            <v>1.3826086956521742E-2</v>
          </cell>
          <cell r="BV292">
            <v>1.2E-2</v>
          </cell>
          <cell r="BW292">
            <v>4.4434782608695662E-2</v>
          </cell>
          <cell r="BX292">
            <v>0.12872608695652174</v>
          </cell>
          <cell r="BY292">
            <v>0.5195043478260869</v>
          </cell>
          <cell r="BZ292">
            <v>1.640639130434782</v>
          </cell>
          <cell r="CA292">
            <v>2.510217391304348</v>
          </cell>
          <cell r="CB292">
            <v>2.908734782608696</v>
          </cell>
          <cell r="CC292">
            <v>92.181200000000004</v>
          </cell>
        </row>
        <row r="293">
          <cell r="A293">
            <v>41944</v>
          </cell>
          <cell r="B293">
            <v>236.983</v>
          </cell>
          <cell r="C293">
            <v>199.5</v>
          </cell>
          <cell r="D293">
            <v>239.458</v>
          </cell>
          <cell r="E293">
            <v>1.231524989320798E-2</v>
          </cell>
          <cell r="F293">
            <v>1.0126582278481067E-2</v>
          </cell>
          <cell r="G293">
            <v>1.7415947552462452E-2</v>
          </cell>
          <cell r="AF293">
            <v>0.08</v>
          </cell>
          <cell r="AG293">
            <v>0.125</v>
          </cell>
          <cell r="AH293">
            <v>0.15480749999999999</v>
          </cell>
          <cell r="AI293">
            <v>0.20246</v>
          </cell>
          <cell r="AJ293">
            <v>0.23286250000000003</v>
          </cell>
          <cell r="AK293">
            <v>0.26417333333333337</v>
          </cell>
          <cell r="AL293">
            <v>0.29548416666666671</v>
          </cell>
          <cell r="AM293">
            <v>0.32679500000000006</v>
          </cell>
          <cell r="AN293">
            <v>0.44442750000000003</v>
          </cell>
          <cell r="AO293">
            <v>0.56206</v>
          </cell>
          <cell r="AP293">
            <v>0.33840000000000003</v>
          </cell>
          <cell r="AQ293">
            <v>0.72633000000000003</v>
          </cell>
          <cell r="AR293">
            <v>1.74617</v>
          </cell>
          <cell r="AS293">
            <v>2.4477950000000002</v>
          </cell>
          <cell r="AT293">
            <v>2.9031349999999998</v>
          </cell>
          <cell r="BU293">
            <v>3.5900000000000008E-2</v>
          </cell>
          <cell r="BV293">
            <v>1.3450000000000004E-2</v>
          </cell>
          <cell r="BW293">
            <v>6.0999999999999999E-2</v>
          </cell>
          <cell r="BX293">
            <v>0.17097000000000001</v>
          </cell>
          <cell r="BY293">
            <v>0.58897499999999992</v>
          </cell>
          <cell r="BZ293">
            <v>1.7126800000000002</v>
          </cell>
          <cell r="CA293">
            <v>2.5479849999999997</v>
          </cell>
          <cell r="CB293">
            <v>2.9031349999999998</v>
          </cell>
          <cell r="CC293">
            <v>93.526799999999994</v>
          </cell>
        </row>
        <row r="294">
          <cell r="A294">
            <v>41974</v>
          </cell>
          <cell r="B294">
            <v>236.25200000000001</v>
          </cell>
          <cell r="C294">
            <v>196.8</v>
          </cell>
          <cell r="D294">
            <v>239.584</v>
          </cell>
          <cell r="E294">
            <v>6.5312139196231911E-3</v>
          </cell>
          <cell r="F294">
            <v>-7.5642965204235635E-3</v>
          </cell>
          <cell r="G294">
            <v>1.6224195046636636E-2</v>
          </cell>
          <cell r="AF294">
            <v>0.11</v>
          </cell>
          <cell r="AG294">
            <v>0.125</v>
          </cell>
          <cell r="AH294">
            <v>0.16305</v>
          </cell>
          <cell r="AI294">
            <v>0.20744285714285715</v>
          </cell>
          <cell r="AJ294">
            <v>0.24460714285714291</v>
          </cell>
          <cell r="AK294">
            <v>0.2774119047619048</v>
          </cell>
          <cell r="AL294">
            <v>0.3102166666666667</v>
          </cell>
          <cell r="AM294">
            <v>0.34302142857142864</v>
          </cell>
          <cell r="AN294">
            <v>0.47257023809523813</v>
          </cell>
          <cell r="AO294">
            <v>0.60211904761904755</v>
          </cell>
          <cell r="AP294">
            <v>0.40853043478260864</v>
          </cell>
          <cell r="AQ294">
            <v>0.84168695652173908</v>
          </cell>
          <cell r="AR294">
            <v>1.7653565217391307</v>
          </cell>
          <cell r="AS294">
            <v>2.3258391304347827</v>
          </cell>
          <cell r="AT294">
            <v>2.7031739130434786</v>
          </cell>
          <cell r="BU294">
            <v>1.5652173913043483E-2</v>
          </cell>
          <cell r="BV294">
            <v>1.7695652173913043E-2</v>
          </cell>
          <cell r="BW294">
            <v>9.5869565217391303E-2</v>
          </cell>
          <cell r="BX294">
            <v>0.24074347826086956</v>
          </cell>
          <cell r="BY294">
            <v>0.7035217391304347</v>
          </cell>
          <cell r="BZ294">
            <v>1.7298521739130437</v>
          </cell>
          <cell r="CA294">
            <v>2.4077782608695655</v>
          </cell>
          <cell r="CB294">
            <v>2.7031739130434786</v>
          </cell>
          <cell r="CC294">
            <v>95.397300000000001</v>
          </cell>
        </row>
        <row r="295">
          <cell r="A295">
            <v>42005</v>
          </cell>
          <cell r="B295">
            <v>234.74700000000001</v>
          </cell>
          <cell r="C295">
            <v>193.3</v>
          </cell>
          <cell r="D295">
            <v>239.81100000000001</v>
          </cell>
          <cell r="E295">
            <v>-2.2993097820542818E-3</v>
          </cell>
          <cell r="F295">
            <v>-3.2532532532532521E-2</v>
          </cell>
          <cell r="G295">
            <v>1.6316255652417011E-2</v>
          </cell>
          <cell r="AF295">
            <v>0.08</v>
          </cell>
          <cell r="AG295">
            <v>0.125</v>
          </cell>
          <cell r="AH295">
            <v>0.16807857142857144</v>
          </cell>
          <cell r="AI295">
            <v>0.21359523809523809</v>
          </cell>
          <cell r="AJ295">
            <v>0.25431904761904761</v>
          </cell>
          <cell r="AK295">
            <v>0.28896507936507937</v>
          </cell>
          <cell r="AL295">
            <v>0.32361111111111118</v>
          </cell>
          <cell r="AM295">
            <v>0.35825714285714294</v>
          </cell>
          <cell r="AN295">
            <v>0.49021190476190479</v>
          </cell>
          <cell r="AO295">
            <v>0.62216666666666665</v>
          </cell>
          <cell r="AP295">
            <v>0.40721818181818192</v>
          </cell>
          <cell r="AQ295">
            <v>0.77485454545454568</v>
          </cell>
          <cell r="AR295">
            <v>1.5209863636363636</v>
          </cell>
          <cell r="AS295">
            <v>2.0033181818181824</v>
          </cell>
          <cell r="AT295">
            <v>2.3189727272727279</v>
          </cell>
          <cell r="BU295">
            <v>1.4045454545454545E-2</v>
          </cell>
          <cell r="BV295">
            <v>1.9318181818181821E-2</v>
          </cell>
          <cell r="BW295">
            <v>7.7181818181818185E-2</v>
          </cell>
          <cell r="BX295">
            <v>0.20699090909090911</v>
          </cell>
          <cell r="BY295">
            <v>0.60723181818181826</v>
          </cell>
          <cell r="BZ295">
            <v>1.4584818181818184</v>
          </cell>
          <cell r="CA295">
            <v>2.0836590909090913</v>
          </cell>
          <cell r="CB295">
            <v>2.3189727272727279</v>
          </cell>
          <cell r="CC295">
            <v>97.139499999999998</v>
          </cell>
        </row>
        <row r="296">
          <cell r="A296">
            <v>42036</v>
          </cell>
          <cell r="B296">
            <v>235.34200000000001</v>
          </cell>
          <cell r="C296">
            <v>193.5</v>
          </cell>
          <cell r="D296">
            <v>240.172</v>
          </cell>
          <cell r="E296">
            <v>-8.7031462935205361E-4</v>
          </cell>
          <cell r="F296">
            <v>-3.3466533466533388E-2</v>
          </cell>
          <cell r="G296">
            <v>1.6880834938713285E-2</v>
          </cell>
          <cell r="AF296">
            <v>0.08</v>
          </cell>
          <cell r="AG296">
            <v>0.125</v>
          </cell>
          <cell r="AH296">
            <v>0.17207499999999998</v>
          </cell>
          <cell r="AI296">
            <v>0.21219250000000001</v>
          </cell>
          <cell r="AJ296">
            <v>0.25841999999999998</v>
          </cell>
          <cell r="AK296">
            <v>0.29760166666666665</v>
          </cell>
          <cell r="AL296">
            <v>0.33678333333333332</v>
          </cell>
          <cell r="AM296">
            <v>0.37596500000000005</v>
          </cell>
          <cell r="AN296">
            <v>0.51805125000000007</v>
          </cell>
          <cell r="AO296">
            <v>0.66013750000000004</v>
          </cell>
          <cell r="AP296">
            <v>0.47095000000000004</v>
          </cell>
          <cell r="AQ296">
            <v>0.86594499999999996</v>
          </cell>
          <cell r="AR296">
            <v>1.632825</v>
          </cell>
          <cell r="AS296">
            <v>2.109585</v>
          </cell>
          <cell r="AT296">
            <v>2.4079249999999996</v>
          </cell>
          <cell r="BU296">
            <v>1.0100000000000001E-2</v>
          </cell>
          <cell r="BV296">
            <v>1.3199999999999998E-2</v>
          </cell>
          <cell r="BW296">
            <v>6.5700000000000008E-2</v>
          </cell>
          <cell r="BX296">
            <v>0.22281000000000001</v>
          </cell>
          <cell r="BY296">
            <v>0.66594000000000009</v>
          </cell>
          <cell r="BZ296">
            <v>1.5556649999999999</v>
          </cell>
          <cell r="CA296">
            <v>2.1780850000000003</v>
          </cell>
          <cell r="CB296">
            <v>2.4079249999999996</v>
          </cell>
          <cell r="CC296">
            <v>98.5107</v>
          </cell>
        </row>
        <row r="297">
          <cell r="A297">
            <v>42064</v>
          </cell>
          <cell r="B297">
            <v>235.976</v>
          </cell>
          <cell r="C297">
            <v>194.2</v>
          </cell>
          <cell r="D297">
            <v>240.755</v>
          </cell>
          <cell r="E297">
            <v>-2.2031284423873476E-4</v>
          </cell>
          <cell r="F297">
            <v>-3.2868525896414424E-2</v>
          </cell>
          <cell r="G297">
            <v>1.7453777073428434E-2</v>
          </cell>
          <cell r="AF297">
            <v>0.1</v>
          </cell>
          <cell r="AG297">
            <v>0.125</v>
          </cell>
          <cell r="AH297">
            <v>0.17560000000000003</v>
          </cell>
          <cell r="AI297">
            <v>0.21958181818181813</v>
          </cell>
          <cell r="AJ297">
            <v>0.26829772727272727</v>
          </cell>
          <cell r="AK297">
            <v>0.31201515151515152</v>
          </cell>
          <cell r="AL297">
            <v>0.35573257575757578</v>
          </cell>
          <cell r="AM297">
            <v>0.39945000000000003</v>
          </cell>
          <cell r="AN297">
            <v>0.54973749999999999</v>
          </cell>
          <cell r="AO297">
            <v>0.70002500000000001</v>
          </cell>
          <cell r="AP297">
            <v>0.49507727272727281</v>
          </cell>
          <cell r="AQ297">
            <v>0.88910000000000011</v>
          </cell>
          <cell r="AR297">
            <v>1.6663772727272728</v>
          </cell>
          <cell r="AS297">
            <v>2.1420636363636372</v>
          </cell>
          <cell r="AT297">
            <v>2.4260636363636365</v>
          </cell>
          <cell r="BU297">
            <v>1.1999999999999999E-2</v>
          </cell>
          <cell r="BV297">
            <v>1.9045454545454546E-2</v>
          </cell>
          <cell r="BW297">
            <v>0.10663636363636364</v>
          </cell>
          <cell r="BX297">
            <v>0.25740909090909087</v>
          </cell>
          <cell r="BY297">
            <v>0.69330454545454545</v>
          </cell>
          <cell r="BZ297">
            <v>1.5978363636363639</v>
          </cell>
          <cell r="CA297">
            <v>2.2357136363636361</v>
          </cell>
          <cell r="CB297">
            <v>2.4260636363636365</v>
          </cell>
          <cell r="CC297">
            <v>100.4782</v>
          </cell>
        </row>
        <row r="298">
          <cell r="A298">
            <v>42095</v>
          </cell>
          <cell r="B298">
            <v>236.22200000000001</v>
          </cell>
          <cell r="C298">
            <v>192.9</v>
          </cell>
          <cell r="D298">
            <v>241.346</v>
          </cell>
          <cell r="E298">
            <v>-1.0403098939391064E-3</v>
          </cell>
          <cell r="F298">
            <v>-4.3629152206246857E-2</v>
          </cell>
          <cell r="G298">
            <v>1.802827832894649E-2</v>
          </cell>
          <cell r="AF298">
            <v>0.12</v>
          </cell>
          <cell r="AG298">
            <v>0.125</v>
          </cell>
          <cell r="AH298">
            <v>0.18076750000000003</v>
          </cell>
          <cell r="AI298">
            <v>0.22830999999999996</v>
          </cell>
          <cell r="AJ298">
            <v>0.27595999999999998</v>
          </cell>
          <cell r="AK298">
            <v>0.31880833333333336</v>
          </cell>
          <cell r="AL298">
            <v>0.36165666666666668</v>
          </cell>
          <cell r="AM298">
            <v>0.404505</v>
          </cell>
          <cell r="AN298">
            <v>0.55072499999999991</v>
          </cell>
          <cell r="AO298">
            <v>0.69694499999999993</v>
          </cell>
          <cell r="AP298">
            <v>0.45555000000000001</v>
          </cell>
          <cell r="AQ298">
            <v>0.78562272727272731</v>
          </cell>
          <cell r="AR298">
            <v>1.5069318181818183</v>
          </cell>
          <cell r="AS298">
            <v>2.0127954545454543</v>
          </cell>
          <cell r="AT298">
            <v>2.3262136363636365</v>
          </cell>
          <cell r="BU298">
            <v>1.2590909090909092E-2</v>
          </cell>
          <cell r="BV298">
            <v>1.5727272727272732E-2</v>
          </cell>
          <cell r="BW298">
            <v>8.4590909090909092E-2</v>
          </cell>
          <cell r="BX298">
            <v>0.22335000000000005</v>
          </cell>
          <cell r="BY298">
            <v>0.59015454545454549</v>
          </cell>
          <cell r="BZ298">
            <v>1.4385772727272725</v>
          </cell>
          <cell r="CA298">
            <v>2.1217999999999999</v>
          </cell>
          <cell r="CB298">
            <v>2.3262136363636365</v>
          </cell>
          <cell r="CC298">
            <v>99.564999999999998</v>
          </cell>
        </row>
        <row r="299">
          <cell r="A299">
            <v>42125</v>
          </cell>
          <cell r="B299">
            <v>237.001</v>
          </cell>
          <cell r="C299">
            <v>195.1</v>
          </cell>
          <cell r="D299">
            <v>241.68799999999999</v>
          </cell>
          <cell r="E299">
            <v>3.5033218244295838E-4</v>
          </cell>
          <cell r="F299">
            <v>-2.935323383084576E-2</v>
          </cell>
          <cell r="G299">
            <v>1.7509440952473199E-2</v>
          </cell>
          <cell r="AF299">
            <v>0.09</v>
          </cell>
          <cell r="AG299">
            <v>0.125</v>
          </cell>
          <cell r="AH299">
            <v>0.1842289473684211</v>
          </cell>
          <cell r="AI299">
            <v>0.2296</v>
          </cell>
          <cell r="AJ299">
            <v>0.27953684210526319</v>
          </cell>
          <cell r="AK299">
            <v>0.32522280701754386</v>
          </cell>
          <cell r="AL299">
            <v>0.37090877192982452</v>
          </cell>
          <cell r="AM299">
            <v>0.41659473684210524</v>
          </cell>
          <cell r="AN299">
            <v>0.57560921052631586</v>
          </cell>
          <cell r="AO299">
            <v>0.73462368421052648</v>
          </cell>
          <cell r="AP299">
            <v>0.48221904761904755</v>
          </cell>
          <cell r="AQ299">
            <v>0.8598095238095238</v>
          </cell>
          <cell r="AR299">
            <v>1.6792476190476191</v>
          </cell>
          <cell r="AS299">
            <v>2.2669619047619052</v>
          </cell>
          <cell r="AT299">
            <v>2.6248333333333331</v>
          </cell>
          <cell r="BU299">
            <v>7.2857142857142886E-3</v>
          </cell>
          <cell r="BV299">
            <v>1.0000000000000002E-2</v>
          </cell>
          <cell r="BW299">
            <v>7.1904761904761902E-2</v>
          </cell>
          <cell r="BX299">
            <v>0.23976190476190481</v>
          </cell>
          <cell r="BY299">
            <v>0.66705238095238095</v>
          </cell>
          <cell r="BZ299">
            <v>1.6360095238095238</v>
          </cell>
          <cell r="CA299">
            <v>2.4110380952380948</v>
          </cell>
          <cell r="CB299">
            <v>2.6248333333333331</v>
          </cell>
          <cell r="CC299">
            <v>98.762799999999999</v>
          </cell>
        </row>
        <row r="300">
          <cell r="A300">
            <v>42156</v>
          </cell>
          <cell r="B300">
            <v>237.65700000000001</v>
          </cell>
          <cell r="C300">
            <v>196.2</v>
          </cell>
          <cell r="D300">
            <v>242.06399999999999</v>
          </cell>
          <cell r="E300">
            <v>1.7957180975505249E-3</v>
          </cell>
          <cell r="F300">
            <v>-2.6302729528536073E-2</v>
          </cell>
          <cell r="G300">
            <v>1.7772676244655061E-2</v>
          </cell>
          <cell r="AF300">
            <v>0.1</v>
          </cell>
          <cell r="AG300">
            <v>0.125</v>
          </cell>
          <cell r="AH300">
            <v>0.18588409090909089</v>
          </cell>
          <cell r="AI300">
            <v>0.23472954545454539</v>
          </cell>
          <cell r="AJ300">
            <v>0.28271136363636368</v>
          </cell>
          <cell r="AK300">
            <v>0.33505606060606064</v>
          </cell>
          <cell r="AL300">
            <v>0.38740075757575765</v>
          </cell>
          <cell r="AM300">
            <v>0.43974545454545466</v>
          </cell>
          <cell r="AN300">
            <v>0.60500568181818193</v>
          </cell>
          <cell r="AO300">
            <v>0.77026590909090931</v>
          </cell>
          <cell r="AP300">
            <v>0.52682727272727248</v>
          </cell>
          <cell r="AQ300">
            <v>0.92717272727272715</v>
          </cell>
          <cell r="AR300">
            <v>1.8073409090909089</v>
          </cell>
          <cell r="AS300">
            <v>2.4434863636363633</v>
          </cell>
          <cell r="AT300">
            <v>2.8029045454545458</v>
          </cell>
          <cell r="BU300">
            <v>-7.2727272727272712E-4</v>
          </cell>
          <cell r="BV300">
            <v>8.0909090909090913E-3</v>
          </cell>
          <cell r="BW300">
            <v>7.8136363636363657E-2</v>
          </cell>
          <cell r="BX300">
            <v>0.28711363636363635</v>
          </cell>
          <cell r="BY300">
            <v>0.74680454545454544</v>
          </cell>
          <cell r="BZ300">
            <v>1.7838409090909089</v>
          </cell>
          <cell r="CA300">
            <v>2.5692545454545459</v>
          </cell>
          <cell r="CB300">
            <v>2.8029045454545458</v>
          </cell>
          <cell r="CC300">
            <v>99.5548</v>
          </cell>
        </row>
        <row r="301">
          <cell r="A301">
            <v>42186</v>
          </cell>
          <cell r="B301">
            <v>238.03399999999999</v>
          </cell>
          <cell r="C301">
            <v>196</v>
          </cell>
          <cell r="D301">
            <v>242.565</v>
          </cell>
          <cell r="E301">
            <v>2.2568611104094582E-3</v>
          </cell>
          <cell r="F301">
            <v>-2.7295285359801524E-2</v>
          </cell>
          <cell r="G301">
            <v>1.8346312894897077E-2</v>
          </cell>
          <cell r="AF301">
            <v>0.13</v>
          </cell>
          <cell r="AG301">
            <v>0.125</v>
          </cell>
          <cell r="AH301">
            <v>0.18815869565217391</v>
          </cell>
          <cell r="AI301">
            <v>0.23940652173913043</v>
          </cell>
          <cell r="AJ301">
            <v>0.29066956521739135</v>
          </cell>
          <cell r="AK301">
            <v>0.34775434782608694</v>
          </cell>
          <cell r="AL301">
            <v>0.40483913043478259</v>
          </cell>
          <cell r="AM301">
            <v>0.46192391304347824</v>
          </cell>
          <cell r="AN301">
            <v>0.62388260869565215</v>
          </cell>
          <cell r="AO301">
            <v>0.78584130434782618</v>
          </cell>
          <cell r="AP301">
            <v>0.52742608695652182</v>
          </cell>
          <cell r="AQ301">
            <v>0.90468260869565231</v>
          </cell>
          <cell r="AR301">
            <v>1.755573913043478</v>
          </cell>
          <cell r="AS301">
            <v>2.410573913043478</v>
          </cell>
          <cell r="AT301">
            <v>2.7866347826086959</v>
          </cell>
          <cell r="BU301">
            <v>2.113043478260869E-2</v>
          </cell>
          <cell r="BV301">
            <v>2.391304347826087E-2</v>
          </cell>
          <cell r="BW301">
            <v>0.11247826086956521</v>
          </cell>
          <cell r="BX301">
            <v>0.28934347826086954</v>
          </cell>
          <cell r="BY301">
            <v>0.72530869565217382</v>
          </cell>
          <cell r="BZ301">
            <v>1.733995652173913</v>
          </cell>
          <cell r="CA301">
            <v>2.5181173913043478</v>
          </cell>
          <cell r="CB301">
            <v>2.7866347826086959</v>
          </cell>
          <cell r="CC301">
            <v>101.3704</v>
          </cell>
        </row>
        <row r="302">
          <cell r="A302">
            <v>42217</v>
          </cell>
          <cell r="B302">
            <v>238.03299999999999</v>
          </cell>
          <cell r="C302">
            <v>195.3</v>
          </cell>
          <cell r="D302">
            <v>242.81700000000001</v>
          </cell>
          <cell r="E302">
            <v>2.413037985344868E-3</v>
          </cell>
          <cell r="F302">
            <v>-3.0287984111221466E-2</v>
          </cell>
          <cell r="G302">
            <v>1.8506323273421277E-2</v>
          </cell>
          <cell r="AF302">
            <v>0.18</v>
          </cell>
          <cell r="AG302">
            <v>0.125</v>
          </cell>
          <cell r="AH302">
            <v>0.1967275</v>
          </cell>
          <cell r="AI302">
            <v>0.26101000000000008</v>
          </cell>
          <cell r="AJ302">
            <v>0.32079750000000001</v>
          </cell>
          <cell r="AK302">
            <v>0.38698499999999997</v>
          </cell>
          <cell r="AL302">
            <v>0.45317249999999998</v>
          </cell>
          <cell r="AM302">
            <v>0.51935999999999993</v>
          </cell>
          <cell r="AN302">
            <v>0.67789874999999999</v>
          </cell>
          <cell r="AO302">
            <v>0.83643749999999994</v>
          </cell>
          <cell r="AP302">
            <v>0.55701428571428568</v>
          </cell>
          <cell r="AQ302">
            <v>0.90539523809523814</v>
          </cell>
          <cell r="AR302">
            <v>1.6536095238095241</v>
          </cell>
          <cell r="AS302">
            <v>2.2360619047619048</v>
          </cell>
          <cell r="AT302">
            <v>2.5748142857142864</v>
          </cell>
          <cell r="BU302">
            <v>2.40952380952381E-2</v>
          </cell>
          <cell r="BV302">
            <v>5.8619047619047612E-2</v>
          </cell>
          <cell r="BW302">
            <v>0.2102857142857143</v>
          </cell>
          <cell r="BX302">
            <v>0.36172857142857145</v>
          </cell>
          <cell r="BY302">
            <v>0.76787142857142854</v>
          </cell>
          <cell r="BZ302">
            <v>1.6567857142857145</v>
          </cell>
          <cell r="CA302">
            <v>2.3676619047619045</v>
          </cell>
          <cell r="CB302">
            <v>2.5748142857142864</v>
          </cell>
          <cell r="CC302">
            <v>103.006</v>
          </cell>
        </row>
        <row r="303">
          <cell r="A303">
            <v>42248</v>
          </cell>
          <cell r="B303">
            <v>237.49799999999999</v>
          </cell>
          <cell r="C303">
            <v>192.9</v>
          </cell>
          <cell r="D303">
            <v>243.316</v>
          </cell>
          <cell r="E303">
            <v>8.8429616341700878E-5</v>
          </cell>
          <cell r="F303">
            <v>-3.9342629482071789E-2</v>
          </cell>
          <cell r="G303">
            <v>1.8970961446650891E-2</v>
          </cell>
          <cell r="AF303">
            <v>0.13</v>
          </cell>
          <cell r="AG303">
            <v>0.125</v>
          </cell>
          <cell r="AH303">
            <v>0.20107727272727274</v>
          </cell>
          <cell r="AI303">
            <v>0.26589318181818195</v>
          </cell>
          <cell r="AJ303">
            <v>0.33111136363636368</v>
          </cell>
          <cell r="AK303">
            <v>0.39979696969696965</v>
          </cell>
          <cell r="AL303">
            <v>0.46848257575757568</v>
          </cell>
          <cell r="AM303">
            <v>0.53716818181818171</v>
          </cell>
          <cell r="AN303">
            <v>0.69491590909090906</v>
          </cell>
          <cell r="AO303">
            <v>0.8526636363636364</v>
          </cell>
          <cell r="AP303">
            <v>0.53037272727272733</v>
          </cell>
          <cell r="AQ303">
            <v>0.82789090909090923</v>
          </cell>
          <cell r="AR303">
            <v>1.5390545454545452</v>
          </cell>
          <cell r="AS303">
            <v>2.1767863636363631</v>
          </cell>
          <cell r="AT303">
            <v>2.5739636363636369</v>
          </cell>
          <cell r="BU303">
            <v>-3.8636363636363634E-3</v>
          </cell>
          <cell r="BV303">
            <v>1.3545454545454543E-2</v>
          </cell>
          <cell r="BW303">
            <v>0.17313636363636362</v>
          </cell>
          <cell r="BX303">
            <v>0.38818181818181813</v>
          </cell>
          <cell r="BY303">
            <v>0.75858181818181802</v>
          </cell>
          <cell r="BZ303">
            <v>1.6158999999999999</v>
          </cell>
          <cell r="CA303">
            <v>2.3849045454545457</v>
          </cell>
          <cell r="CB303">
            <v>2.5739636363636369</v>
          </cell>
          <cell r="CC303">
            <v>103.5996</v>
          </cell>
        </row>
        <row r="304">
          <cell r="A304">
            <v>42278</v>
          </cell>
          <cell r="B304">
            <v>237.733</v>
          </cell>
          <cell r="C304">
            <v>192.4</v>
          </cell>
          <cell r="D304">
            <v>243.768</v>
          </cell>
          <cell r="E304">
            <v>1.2761656067050708E-3</v>
          </cell>
          <cell r="F304">
            <v>-3.8961038961038863E-2</v>
          </cell>
          <cell r="G304">
            <v>1.9135335359607986E-2</v>
          </cell>
          <cell r="AF304">
            <v>0.11</v>
          </cell>
          <cell r="AG304">
            <v>0.125</v>
          </cell>
          <cell r="AH304">
            <v>0.19451136363636365</v>
          </cell>
          <cell r="AI304">
            <v>0.25145227272727261</v>
          </cell>
          <cell r="AJ304">
            <v>0.32135909090909087</v>
          </cell>
          <cell r="AK304">
            <v>0.39038181818181811</v>
          </cell>
          <cell r="AL304">
            <v>0.45940454545454534</v>
          </cell>
          <cell r="AM304">
            <v>0.52842727272727263</v>
          </cell>
          <cell r="AN304">
            <v>0.68314659090909091</v>
          </cell>
          <cell r="AO304">
            <v>0.83786590909090919</v>
          </cell>
          <cell r="AP304">
            <v>0.49087272727272729</v>
          </cell>
          <cell r="AQ304">
            <v>0.74981818181818194</v>
          </cell>
          <cell r="AR304">
            <v>1.4042954545454547</v>
          </cell>
          <cell r="AS304">
            <v>2.0206954545454541</v>
          </cell>
          <cell r="AT304">
            <v>2.4360545454545455</v>
          </cell>
          <cell r="BU304">
            <v>8.6363636363636365E-3</v>
          </cell>
          <cell r="BV304">
            <v>9.2272727272727281E-3</v>
          </cell>
          <cell r="BW304">
            <v>0.1040909090909091</v>
          </cell>
          <cell r="BX304">
            <v>0.34876363636363633</v>
          </cell>
          <cell r="BY304">
            <v>0.68355454545454541</v>
          </cell>
          <cell r="BZ304">
            <v>1.5050954545454547</v>
          </cell>
          <cell r="CA304">
            <v>2.2709772727272726</v>
          </cell>
          <cell r="CB304">
            <v>2.4360545454545455</v>
          </cell>
          <cell r="CC304">
            <v>102.6435</v>
          </cell>
        </row>
        <row r="305">
          <cell r="A305">
            <v>42309</v>
          </cell>
          <cell r="B305">
            <v>238.017</v>
          </cell>
          <cell r="C305">
            <v>192.6</v>
          </cell>
          <cell r="D305">
            <v>244.24100000000001</v>
          </cell>
          <cell r="E305">
            <v>4.3631821691851869E-3</v>
          </cell>
          <cell r="F305">
            <v>-3.458646616541361E-2</v>
          </cell>
          <cell r="G305">
            <v>1.9974275238246353E-2</v>
          </cell>
          <cell r="AF305">
            <v>0.09</v>
          </cell>
          <cell r="AG305">
            <v>0.125</v>
          </cell>
          <cell r="AH305">
            <v>0.20844761904761913</v>
          </cell>
          <cell r="AI305">
            <v>0.28670238095238099</v>
          </cell>
          <cell r="AJ305">
            <v>0.37097142857142862</v>
          </cell>
          <cell r="AK305">
            <v>0.44943888888888894</v>
          </cell>
          <cell r="AL305">
            <v>0.52790634920634927</v>
          </cell>
          <cell r="AM305">
            <v>0.60637380952380959</v>
          </cell>
          <cell r="AN305">
            <v>0.77037380952380952</v>
          </cell>
          <cell r="AO305">
            <v>0.93437380952380933</v>
          </cell>
          <cell r="AP305">
            <v>0.63832857142857136</v>
          </cell>
          <cell r="AQ305">
            <v>0.95469047619047609</v>
          </cell>
          <cell r="AR305">
            <v>1.6027666666666665</v>
          </cell>
          <cell r="AS305">
            <v>2.1360142857142854</v>
          </cell>
          <cell r="AT305">
            <v>2.5032666666666676</v>
          </cell>
          <cell r="BU305">
            <v>5.7428571428571447E-2</v>
          </cell>
          <cell r="BV305">
            <v>0.11176190476190476</v>
          </cell>
          <cell r="BW305">
            <v>0.31747619047619041</v>
          </cell>
          <cell r="BX305">
            <v>0.5497523809523811</v>
          </cell>
          <cell r="BY305">
            <v>0.94764761904761896</v>
          </cell>
          <cell r="BZ305">
            <v>1.7915047619047619</v>
          </cell>
          <cell r="CA305">
            <v>2.4875238095238097</v>
          </cell>
          <cell r="CB305">
            <v>2.5032666666666676</v>
          </cell>
          <cell r="CC305">
            <v>104.34059999999999</v>
          </cell>
        </row>
        <row r="306">
          <cell r="A306">
            <v>42339</v>
          </cell>
          <cell r="B306">
            <v>237.761</v>
          </cell>
          <cell r="C306">
            <v>191.3</v>
          </cell>
          <cell r="D306">
            <v>244.547</v>
          </cell>
          <cell r="E306">
            <v>6.3872475153647912E-3</v>
          </cell>
          <cell r="F306">
            <v>-2.7947154471544722E-2</v>
          </cell>
          <cell r="G306">
            <v>2.0715072792840905E-2</v>
          </cell>
          <cell r="AF306">
            <v>0.25</v>
          </cell>
          <cell r="AG306">
            <v>0.24460000000000001</v>
          </cell>
          <cell r="AH306">
            <v>0.35230714285714287</v>
          </cell>
          <cell r="AI306">
            <v>0.44092857142857156</v>
          </cell>
          <cell r="AJ306">
            <v>0.53323571428571426</v>
          </cell>
          <cell r="AK306">
            <v>0.61009999999999998</v>
          </cell>
          <cell r="AL306">
            <v>0.68696428571428569</v>
          </cell>
          <cell r="AM306">
            <v>0.76382857142857152</v>
          </cell>
          <cell r="AN306">
            <v>0.92398333333333349</v>
          </cell>
          <cell r="AO306">
            <v>1.0841380952380955</v>
          </cell>
          <cell r="AP306">
            <v>0.78047727272727274</v>
          </cell>
          <cell r="AQ306">
            <v>1.0775739130434783</v>
          </cell>
          <cell r="AR306">
            <v>1.6574217391304347</v>
          </cell>
          <cell r="AS306">
            <v>2.1511782608695649</v>
          </cell>
          <cell r="AT306">
            <v>2.5085869565217394</v>
          </cell>
          <cell r="BU306">
            <v>0.15086956521739128</v>
          </cell>
          <cell r="BV306">
            <v>0.20839130434782605</v>
          </cell>
          <cell r="BW306">
            <v>0.4820000000000001</v>
          </cell>
          <cell r="BX306">
            <v>0.69168695652173917</v>
          </cell>
          <cell r="BY306">
            <v>1.0652652173913044</v>
          </cell>
          <cell r="BZ306">
            <v>1.8311652173913047</v>
          </cell>
          <cell r="CA306">
            <v>2.4657217391304345</v>
          </cell>
          <cell r="CB306">
            <v>2.5085869565217394</v>
          </cell>
          <cell r="CC306">
            <v>105.13849999999999</v>
          </cell>
        </row>
        <row r="307">
          <cell r="A307">
            <v>42370</v>
          </cell>
          <cell r="B307">
            <v>237.65199999999999</v>
          </cell>
          <cell r="C307">
            <v>190.8</v>
          </cell>
          <cell r="D307">
            <v>244.95500000000001</v>
          </cell>
          <cell r="E307">
            <v>1.2375025026943876E-2</v>
          </cell>
          <cell r="F307">
            <v>-1.2933264355923457E-2</v>
          </cell>
          <cell r="G307">
            <v>2.1450225385824639E-2</v>
          </cell>
          <cell r="AF307">
            <v>0.39</v>
          </cell>
          <cell r="AG307">
            <v>0.375</v>
          </cell>
          <cell r="AH307">
            <v>0.42499999999999999</v>
          </cell>
          <cell r="AI307">
            <v>0.51639499999999994</v>
          </cell>
          <cell r="AJ307">
            <v>0.61260000000000003</v>
          </cell>
          <cell r="AK307">
            <v>0.69837583333333342</v>
          </cell>
          <cell r="AL307">
            <v>0.77719916666666666</v>
          </cell>
          <cell r="AM307">
            <v>0.86024999999999996</v>
          </cell>
          <cell r="AN307">
            <v>1</v>
          </cell>
          <cell r="AO307">
            <v>1.13975</v>
          </cell>
          <cell r="AP307">
            <v>0.69350000000000001</v>
          </cell>
          <cell r="AQ307">
            <v>0.84030000000000005</v>
          </cell>
          <cell r="AR307">
            <v>1.2885</v>
          </cell>
          <cell r="AS307">
            <v>1.7955000000000001</v>
          </cell>
          <cell r="AT307">
            <v>2.1715</v>
          </cell>
          <cell r="BU307">
            <v>0.21185714285714288</v>
          </cell>
          <cell r="BV307">
            <v>0.24304761904761901</v>
          </cell>
          <cell r="BW307">
            <v>0.41747619047619056</v>
          </cell>
          <cell r="BX307">
            <v>0.67147619047619056</v>
          </cell>
          <cell r="BY307">
            <v>0.96828095238095258</v>
          </cell>
          <cell r="BZ307">
            <v>1.6534238095238099</v>
          </cell>
          <cell r="CA307">
            <v>2.3136142857142863</v>
          </cell>
          <cell r="CB307">
            <v>2.3164809523809522</v>
          </cell>
          <cell r="CC307">
            <v>107.4298</v>
          </cell>
        </row>
        <row r="308">
          <cell r="A308">
            <v>42401</v>
          </cell>
          <cell r="B308">
            <v>237.33600000000001</v>
          </cell>
          <cell r="C308">
            <v>189.4</v>
          </cell>
          <cell r="D308">
            <v>245.51</v>
          </cell>
          <cell r="E308">
            <v>8.4727757901266187E-3</v>
          </cell>
          <cell r="F308">
            <v>-2.1188630490956095E-2</v>
          </cell>
          <cell r="G308">
            <v>2.2225738220941649E-2</v>
          </cell>
          <cell r="AF308">
            <v>0.39</v>
          </cell>
          <cell r="AG308">
            <v>0.375</v>
          </cell>
          <cell r="AH308">
            <v>0.4405</v>
          </cell>
          <cell r="AI308">
            <v>0.5186452380952381</v>
          </cell>
          <cell r="AJ308">
            <v>0.6331</v>
          </cell>
          <cell r="AK308">
            <v>0.70506746031746037</v>
          </cell>
          <cell r="AL308">
            <v>0.78741587301587301</v>
          </cell>
          <cell r="AM308">
            <v>0.88590000000000002</v>
          </cell>
          <cell r="AN308">
            <v>1.0323249999999999</v>
          </cell>
          <cell r="AO308">
            <v>1.17875</v>
          </cell>
          <cell r="AP308">
            <v>0.74250000000000005</v>
          </cell>
          <cell r="AQ308">
            <v>0.83030000000000004</v>
          </cell>
          <cell r="AR308">
            <v>1.1343000000000001</v>
          </cell>
          <cell r="AS308">
            <v>1.575</v>
          </cell>
          <cell r="AT308">
            <v>1.9757</v>
          </cell>
          <cell r="BU308">
            <v>0.24257142857142855</v>
          </cell>
          <cell r="BV308">
            <v>0.30338095238095236</v>
          </cell>
          <cell r="BW308">
            <v>0.43023809523809525</v>
          </cell>
          <cell r="BX308">
            <v>0.60526666666666651</v>
          </cell>
          <cell r="BY308">
            <v>0.78455714285714284</v>
          </cell>
          <cell r="BZ308">
            <v>1.3445666666666665</v>
          </cell>
          <cell r="CA308">
            <v>1.9997142857142858</v>
          </cell>
          <cell r="CB308">
            <v>2.0204142857142862</v>
          </cell>
          <cell r="CC308">
            <v>106.1049</v>
          </cell>
        </row>
        <row r="309">
          <cell r="A309">
            <v>42430</v>
          </cell>
          <cell r="B309">
            <v>238.08</v>
          </cell>
          <cell r="C309">
            <v>189.8</v>
          </cell>
          <cell r="D309">
            <v>245.91300000000001</v>
          </cell>
          <cell r="E309">
            <v>8.9161609655219465E-3</v>
          </cell>
          <cell r="F309">
            <v>-2.2657054582904124E-2</v>
          </cell>
          <cell r="G309">
            <v>2.142426948557663E-2</v>
          </cell>
          <cell r="AF309">
            <v>0.35</v>
          </cell>
          <cell r="AG309">
            <v>0.375</v>
          </cell>
          <cell r="AH309">
            <v>0.43725000000000003</v>
          </cell>
          <cell r="AI309">
            <v>0.52043571428571433</v>
          </cell>
          <cell r="AJ309">
            <v>0.62860000000000005</v>
          </cell>
          <cell r="AK309">
            <v>0.72165873015873017</v>
          </cell>
          <cell r="AL309">
            <v>0.81131746031746033</v>
          </cell>
          <cell r="AM309">
            <v>0.89970000000000006</v>
          </cell>
          <cell r="AN309">
            <v>1.05505</v>
          </cell>
          <cell r="AO309">
            <v>1.2103999999999999</v>
          </cell>
          <cell r="AP309">
            <v>0.74</v>
          </cell>
          <cell r="AQ309">
            <v>0.84130000000000005</v>
          </cell>
          <cell r="AR309">
            <v>1.1719999999999999</v>
          </cell>
          <cell r="AS309">
            <v>1.6385000000000001</v>
          </cell>
          <cell r="AT309">
            <v>2.0310000000000001</v>
          </cell>
          <cell r="BU309">
            <v>0.23786956521739128</v>
          </cell>
          <cell r="BV309">
            <v>0.28534782608695652</v>
          </cell>
          <cell r="BW309">
            <v>0.45556521739130434</v>
          </cell>
          <cell r="BX309">
            <v>0.66450000000000009</v>
          </cell>
          <cell r="BY309">
            <v>0.91449130434782611</v>
          </cell>
          <cell r="BZ309">
            <v>1.5105695652173916</v>
          </cell>
          <cell r="CA309">
            <v>2.1151304347826083</v>
          </cell>
          <cell r="CB309">
            <v>2.0887347826086962</v>
          </cell>
          <cell r="CC309">
            <v>103.9589</v>
          </cell>
        </row>
        <row r="310">
          <cell r="A310">
            <v>42461</v>
          </cell>
          <cell r="B310">
            <v>238.99199999999999</v>
          </cell>
          <cell r="C310">
            <v>190.4</v>
          </cell>
          <cell r="D310">
            <v>246.55099999999999</v>
          </cell>
          <cell r="E310">
            <v>1.1726257503534843E-2</v>
          </cell>
          <cell r="F310">
            <v>-1.2960082944530882E-2</v>
          </cell>
          <cell r="G310">
            <v>2.1566547612141829E-2</v>
          </cell>
          <cell r="AF310">
            <v>0.34</v>
          </cell>
          <cell r="AG310">
            <v>0.375</v>
          </cell>
          <cell r="AH310">
            <v>0.43575000000000003</v>
          </cell>
          <cell r="AI310">
            <v>0.52294523809523807</v>
          </cell>
          <cell r="AJ310">
            <v>0.63660000000000005</v>
          </cell>
          <cell r="AK310">
            <v>0.72268015873015878</v>
          </cell>
          <cell r="AL310">
            <v>0.81261031746031764</v>
          </cell>
          <cell r="AM310">
            <v>0.90415000000000001</v>
          </cell>
          <cell r="AN310">
            <v>1.0668250000000001</v>
          </cell>
          <cell r="AO310">
            <v>1.2295</v>
          </cell>
          <cell r="AP310">
            <v>0.7823</v>
          </cell>
          <cell r="AQ310">
            <v>0.91890000000000005</v>
          </cell>
          <cell r="AR310">
            <v>1.2666999999999999</v>
          </cell>
          <cell r="AS310">
            <v>1.7265999999999999</v>
          </cell>
          <cell r="AT310">
            <v>2.11</v>
          </cell>
          <cell r="BU310">
            <v>0.18185714285714286</v>
          </cell>
          <cell r="BV310">
            <v>0.22376190476190475</v>
          </cell>
          <cell r="BW310">
            <v>0.36104761904761906</v>
          </cell>
          <cell r="BX310">
            <v>0.57052380952380954</v>
          </cell>
          <cell r="BY310">
            <v>0.80076190476190467</v>
          </cell>
          <cell r="BZ310">
            <v>1.3656238095238094</v>
          </cell>
          <cell r="CA310">
            <v>1.9914523809523808</v>
          </cell>
          <cell r="CB310">
            <v>2.0539571428571426</v>
          </cell>
          <cell r="CC310">
            <v>102.47920000000001</v>
          </cell>
        </row>
        <row r="311">
          <cell r="A311">
            <v>42491</v>
          </cell>
          <cell r="B311">
            <v>239.55699999999999</v>
          </cell>
          <cell r="C311">
            <v>191.1</v>
          </cell>
          <cell r="D311">
            <v>247.137</v>
          </cell>
          <cell r="E311">
            <v>1.0784764621246223E-2</v>
          </cell>
          <cell r="F311">
            <v>-2.0502306509482371E-2</v>
          </cell>
          <cell r="G311">
            <v>2.2545595974976074E-2</v>
          </cell>
          <cell r="AF311">
            <v>0.32</v>
          </cell>
          <cell r="AG311">
            <v>0.375</v>
          </cell>
          <cell r="AH311">
            <v>0.46884999999999999</v>
          </cell>
          <cell r="AI311">
            <v>0.5326225</v>
          </cell>
          <cell r="AJ311">
            <v>0.68579999999999997</v>
          </cell>
          <cell r="AK311">
            <v>0.7410108333333334</v>
          </cell>
          <cell r="AL311">
            <v>0.8372491666666666</v>
          </cell>
          <cell r="AM311">
            <v>0.99309999999999998</v>
          </cell>
          <cell r="AN311">
            <v>1.1652499999999999</v>
          </cell>
          <cell r="AO311">
            <v>1.3373999999999999</v>
          </cell>
          <cell r="AP311">
            <v>0.87150000000000005</v>
          </cell>
          <cell r="AQ311">
            <v>1.0295000000000001</v>
          </cell>
          <cell r="AR311">
            <v>1.3378000000000001</v>
          </cell>
          <cell r="AS311">
            <v>1.704</v>
          </cell>
          <cell r="AT311">
            <v>2.0670000000000002</v>
          </cell>
          <cell r="BU311">
            <v>0.21</v>
          </cell>
          <cell r="BV311">
            <v>0.2677272727272727</v>
          </cell>
          <cell r="BW311">
            <v>0.40922727272727272</v>
          </cell>
          <cell r="BX311">
            <v>0.60180454545454531</v>
          </cell>
          <cell r="BY311">
            <v>0.84586818181818169</v>
          </cell>
          <cell r="BZ311">
            <v>1.3912863636363637</v>
          </cell>
          <cell r="CA311">
            <v>1.9900590909090909</v>
          </cell>
          <cell r="CB311">
            <v>2.043559090909091</v>
          </cell>
          <cell r="CC311">
            <v>103.54819999999999</v>
          </cell>
        </row>
        <row r="312">
          <cell r="A312">
            <v>42522</v>
          </cell>
          <cell r="B312">
            <v>240.22200000000001</v>
          </cell>
          <cell r="C312">
            <v>192.4</v>
          </cell>
          <cell r="D312">
            <v>247.54</v>
          </cell>
          <cell r="E312">
            <v>1.0792865347959424E-2</v>
          </cell>
          <cell r="F312">
            <v>-1.9367991845055998E-2</v>
          </cell>
          <cell r="G312">
            <v>2.2622116465067066E-2</v>
          </cell>
          <cell r="AF312">
            <v>0.43</v>
          </cell>
          <cell r="AG312">
            <v>0.375</v>
          </cell>
          <cell r="AH312">
            <v>0.46505000000000002</v>
          </cell>
          <cell r="AI312">
            <v>0.53943863636363631</v>
          </cell>
          <cell r="AJ312">
            <v>0.65410000000000001</v>
          </cell>
          <cell r="AK312">
            <v>0.74642651515151526</v>
          </cell>
          <cell r="AL312">
            <v>0.84123257575757593</v>
          </cell>
          <cell r="AM312">
            <v>0.92415000000000003</v>
          </cell>
          <cell r="AN312">
            <v>1.0771999999999999</v>
          </cell>
          <cell r="AO312">
            <v>1.2302500000000001</v>
          </cell>
          <cell r="AP312">
            <v>0.67549999999999999</v>
          </cell>
          <cell r="AQ312">
            <v>0.73450000000000004</v>
          </cell>
          <cell r="AR312">
            <v>0.98299999999999998</v>
          </cell>
          <cell r="AS312">
            <v>1.3639999999999999</v>
          </cell>
          <cell r="AT312">
            <v>1.7262999999999999</v>
          </cell>
          <cell r="BU312">
            <v>0.20700000000000002</v>
          </cell>
          <cell r="BV312">
            <v>0.26159090909090915</v>
          </cell>
          <cell r="BW312">
            <v>0.39204545454545453</v>
          </cell>
          <cell r="BX312">
            <v>0.58652272727272736</v>
          </cell>
          <cell r="BY312">
            <v>0.77548181818181827</v>
          </cell>
          <cell r="BZ312">
            <v>1.2534681818181819</v>
          </cell>
          <cell r="CA312">
            <v>1.8147954545454545</v>
          </cell>
          <cell r="CB312">
            <v>1.8784500000000002</v>
          </cell>
          <cell r="CC312">
            <v>103.9983</v>
          </cell>
        </row>
        <row r="313">
          <cell r="A313">
            <v>42552</v>
          </cell>
          <cell r="B313">
            <v>240.101</v>
          </cell>
          <cell r="C313">
            <v>192.4</v>
          </cell>
          <cell r="D313">
            <v>247.82900000000001</v>
          </cell>
          <cell r="E313">
            <v>8.6836334305182561E-3</v>
          </cell>
          <cell r="F313">
            <v>-1.8367346938775508E-2</v>
          </cell>
          <cell r="G313">
            <v>2.1701399624842965E-2</v>
          </cell>
          <cell r="AF313">
            <v>0.39</v>
          </cell>
          <cell r="AG313">
            <v>0.375</v>
          </cell>
          <cell r="AH313">
            <v>0.49590000000000001</v>
          </cell>
          <cell r="AI313">
            <v>0.62749999999999995</v>
          </cell>
          <cell r="AJ313">
            <v>0.7591</v>
          </cell>
          <cell r="AK313">
            <v>0.87663333333333315</v>
          </cell>
          <cell r="AL313">
            <v>0.99416666666666653</v>
          </cell>
          <cell r="AM313">
            <v>1.1116999999999999</v>
          </cell>
          <cell r="AN313">
            <v>1.2719</v>
          </cell>
          <cell r="AO313">
            <v>1.4320999999999999</v>
          </cell>
          <cell r="AP313">
            <v>0.82350000000000001</v>
          </cell>
          <cell r="AQ313">
            <v>0.88049999999999995</v>
          </cell>
          <cell r="AR313">
            <v>1.0516000000000001</v>
          </cell>
          <cell r="AS313">
            <v>1.3519999999999999</v>
          </cell>
          <cell r="AT313">
            <v>1.6573</v>
          </cell>
          <cell r="BU313">
            <v>0.24957142857142856</v>
          </cell>
          <cell r="BV313">
            <v>0.28771428571428576</v>
          </cell>
          <cell r="BW313">
            <v>0.38842857142857146</v>
          </cell>
          <cell r="BX313">
            <v>0.55405238095238085</v>
          </cell>
          <cell r="BY313">
            <v>0.72148571428571417</v>
          </cell>
          <cell r="BZ313">
            <v>1.1457904761904762</v>
          </cell>
          <cell r="CA313">
            <v>1.6596142857142857</v>
          </cell>
          <cell r="CB313">
            <v>1.7023428571428572</v>
          </cell>
          <cell r="CC313">
            <v>104.6718</v>
          </cell>
        </row>
        <row r="314">
          <cell r="A314">
            <v>42583</v>
          </cell>
          <cell r="B314">
            <v>240.54499999999999</v>
          </cell>
          <cell r="C314">
            <v>191.8</v>
          </cell>
          <cell r="D314">
            <v>248.423</v>
          </cell>
          <cell r="E314">
            <v>1.0553158595656864E-2</v>
          </cell>
          <cell r="F314">
            <v>-1.7921146953404965E-2</v>
          </cell>
          <cell r="G314">
            <v>2.3087345614186683E-2</v>
          </cell>
          <cell r="AF314">
            <v>0.39</v>
          </cell>
          <cell r="AG314">
            <v>0.375</v>
          </cell>
          <cell r="AH314">
            <v>0.52488999999999997</v>
          </cell>
          <cell r="AI314">
            <v>0.68210999999999999</v>
          </cell>
          <cell r="AJ314">
            <v>0.83933000000000002</v>
          </cell>
          <cell r="AK314">
            <v>0.97438666666666651</v>
          </cell>
          <cell r="AL314">
            <v>1.1094433333333331</v>
          </cell>
          <cell r="AM314">
            <v>1.2444999999999999</v>
          </cell>
          <cell r="AN314">
            <v>1.4008050000000001</v>
          </cell>
          <cell r="AO314">
            <v>1.55711</v>
          </cell>
          <cell r="AP314">
            <v>0.96599999999999997</v>
          </cell>
          <cell r="AQ314">
            <v>1.052</v>
          </cell>
          <cell r="AR314">
            <v>1.2202999999999999</v>
          </cell>
          <cell r="AS314">
            <v>1.4473</v>
          </cell>
          <cell r="AT314">
            <v>1.6533</v>
          </cell>
          <cell r="BU314">
            <v>0.22433333333333336</v>
          </cell>
          <cell r="BV314">
            <v>0.26183333333333336</v>
          </cell>
          <cell r="BW314">
            <v>0.40833333333333327</v>
          </cell>
          <cell r="BX314">
            <v>0.56235999999999997</v>
          </cell>
          <cell r="BY314">
            <v>0.72975999999999996</v>
          </cell>
          <cell r="BZ314">
            <v>1.16412</v>
          </cell>
          <cell r="CA314">
            <v>1.70912</v>
          </cell>
          <cell r="CB314">
            <v>1.7458666666666669</v>
          </cell>
          <cell r="CC314">
            <v>103.8518</v>
          </cell>
        </row>
        <row r="315">
          <cell r="A315">
            <v>42614</v>
          </cell>
          <cell r="B315">
            <v>241.17599999999999</v>
          </cell>
          <cell r="C315">
            <v>192.6</v>
          </cell>
          <cell r="D315">
            <v>248.84200000000001</v>
          </cell>
          <cell r="E315">
            <v>1.5486446201652182E-2</v>
          </cell>
          <cell r="F315">
            <v>-1.5552099533437946E-3</v>
          </cell>
          <cell r="G315">
            <v>2.2711206825691832E-2</v>
          </cell>
          <cell r="AF315">
            <v>0.45</v>
          </cell>
          <cell r="AG315">
            <v>0.375</v>
          </cell>
          <cell r="AH315">
            <v>0.53110999999999997</v>
          </cell>
          <cell r="AI315">
            <v>0.69239000000000006</v>
          </cell>
          <cell r="AJ315">
            <v>0.85367000000000004</v>
          </cell>
          <cell r="AK315">
            <v>0.98235333333333319</v>
          </cell>
          <cell r="AL315">
            <v>1.1110366666666667</v>
          </cell>
          <cell r="AM315">
            <v>1.2397199999999999</v>
          </cell>
          <cell r="AN315">
            <v>1.39575</v>
          </cell>
          <cell r="AO315">
            <v>1.5517799999999999</v>
          </cell>
          <cell r="AP315">
            <v>0.94599999999999995</v>
          </cell>
          <cell r="AQ315">
            <v>1.0129999999999999</v>
          </cell>
          <cell r="AR315">
            <v>1.1813</v>
          </cell>
          <cell r="AS315">
            <v>1.4555</v>
          </cell>
          <cell r="AT315">
            <v>1.7178</v>
          </cell>
          <cell r="BU315">
            <v>0.19</v>
          </cell>
          <cell r="BV315">
            <v>0.28999999999999998</v>
          </cell>
          <cell r="BW315">
            <v>0.47</v>
          </cell>
          <cell r="BX315">
            <v>0.59</v>
          </cell>
          <cell r="BY315">
            <v>0.77</v>
          </cell>
          <cell r="BZ315">
            <v>1.18</v>
          </cell>
          <cell r="CA315">
            <v>1.63</v>
          </cell>
          <cell r="CB315">
            <v>2.02</v>
          </cell>
          <cell r="CC315">
            <v>104.7345</v>
          </cell>
        </row>
        <row r="316">
          <cell r="A316">
            <v>42644</v>
          </cell>
          <cell r="B316">
            <v>241.74100000000001</v>
          </cell>
          <cell r="C316">
            <v>193.7</v>
          </cell>
          <cell r="D316">
            <v>249.142</v>
          </cell>
          <cell r="E316">
            <v>1.685924966243646E-2</v>
          </cell>
          <cell r="F316">
            <v>6.7567567567565767E-3</v>
          </cell>
          <cell r="G316">
            <v>2.2045551507991146E-2</v>
          </cell>
          <cell r="AF316">
            <v>0.39</v>
          </cell>
          <cell r="AG316">
            <v>0.375</v>
          </cell>
          <cell r="AH316">
            <v>0.53378000000000003</v>
          </cell>
          <cell r="AI316">
            <v>0.70903000000000005</v>
          </cell>
          <cell r="AJ316">
            <v>0.88427999999999995</v>
          </cell>
          <cell r="AK316">
            <v>1.0081866666666666</v>
          </cell>
          <cell r="AL316">
            <v>1.1320933333333332</v>
          </cell>
          <cell r="AM316">
            <v>1.256</v>
          </cell>
          <cell r="AN316">
            <v>1.4155549999999999</v>
          </cell>
          <cell r="AO316">
            <v>1.57511</v>
          </cell>
          <cell r="AP316">
            <v>0.98850000000000005</v>
          </cell>
          <cell r="AQ316">
            <v>1.0805</v>
          </cell>
          <cell r="AR316">
            <v>1.331</v>
          </cell>
          <cell r="AS316">
            <v>1.6839</v>
          </cell>
          <cell r="AT316">
            <v>1.972</v>
          </cell>
          <cell r="BU316">
            <v>0.24</v>
          </cell>
          <cell r="BV316">
            <v>0.33</v>
          </cell>
          <cell r="BW316">
            <v>0.48</v>
          </cell>
          <cell r="BX316">
            <v>0.66</v>
          </cell>
          <cell r="BY316">
            <v>0.84</v>
          </cell>
          <cell r="BZ316">
            <v>1.27</v>
          </cell>
          <cell r="CA316">
            <v>1.76</v>
          </cell>
          <cell r="CB316">
            <v>2.17</v>
          </cell>
          <cell r="CC316">
            <v>105.8028</v>
          </cell>
        </row>
        <row r="317">
          <cell r="A317">
            <v>42675</v>
          </cell>
          <cell r="B317">
            <v>242.02600000000001</v>
          </cell>
          <cell r="C317">
            <v>193.3</v>
          </cell>
          <cell r="D317">
            <v>249.48099999999999</v>
          </cell>
          <cell r="E317">
            <v>1.6843334719788938E-2</v>
          </cell>
          <cell r="F317">
            <v>3.6344755970925124E-3</v>
          </cell>
          <cell r="G317">
            <v>2.1454219398053587E-2</v>
          </cell>
          <cell r="AF317">
            <v>0.32</v>
          </cell>
          <cell r="AG317">
            <v>0.375</v>
          </cell>
          <cell r="AH317">
            <v>0.62366999999999995</v>
          </cell>
          <cell r="AI317">
            <v>0.77891999999999995</v>
          </cell>
          <cell r="AJ317">
            <v>0.93416999999999994</v>
          </cell>
          <cell r="AK317">
            <v>1.0523733333333332</v>
          </cell>
          <cell r="AL317">
            <v>1.1705766666666666</v>
          </cell>
          <cell r="AM317">
            <v>1.28878</v>
          </cell>
          <cell r="AN317">
            <v>1.4638900000000001</v>
          </cell>
          <cell r="AO317">
            <v>1.639</v>
          </cell>
          <cell r="AP317">
            <v>1.1028</v>
          </cell>
          <cell r="AQ317">
            <v>1.3203</v>
          </cell>
          <cell r="AR317">
            <v>1.8142</v>
          </cell>
          <cell r="AS317">
            <v>2.2141000000000002</v>
          </cell>
          <cell r="AT317">
            <v>2.4542999999999999</v>
          </cell>
          <cell r="BU317">
            <v>0.3</v>
          </cell>
          <cell r="BV317">
            <v>0.45</v>
          </cell>
          <cell r="BW317">
            <v>0.57999999999999996</v>
          </cell>
          <cell r="BX317">
            <v>0.74</v>
          </cell>
          <cell r="BY317">
            <v>0.98</v>
          </cell>
          <cell r="BZ317">
            <v>1.6</v>
          </cell>
          <cell r="CA317">
            <v>2.14</v>
          </cell>
          <cell r="CB317">
            <v>2.54</v>
          </cell>
          <cell r="CC317">
            <v>108.2195</v>
          </cell>
        </row>
        <row r="318">
          <cell r="A318">
            <v>42705</v>
          </cell>
          <cell r="B318">
            <v>242.637</v>
          </cell>
          <cell r="C318">
            <v>195</v>
          </cell>
          <cell r="D318">
            <v>249.92</v>
          </cell>
          <cell r="E318">
            <v>2.0507989115119862E-2</v>
          </cell>
          <cell r="F318">
            <v>1.934134866701509E-2</v>
          </cell>
          <cell r="G318">
            <v>2.1971236613002709E-2</v>
          </cell>
          <cell r="AF318">
            <v>0.39</v>
          </cell>
          <cell r="AG318">
            <v>0.51139999999999997</v>
          </cell>
          <cell r="AH318">
            <v>0.77166999999999997</v>
          </cell>
          <cell r="AI318">
            <v>0.88478000000000001</v>
          </cell>
          <cell r="AJ318">
            <v>0.99789000000000005</v>
          </cell>
          <cell r="AK318">
            <v>1.1044833333333333</v>
          </cell>
          <cell r="AL318">
            <v>1.2110766666666666</v>
          </cell>
          <cell r="AM318">
            <v>1.3176700000000001</v>
          </cell>
          <cell r="AN318">
            <v>1.5016700000000001</v>
          </cell>
          <cell r="AO318">
            <v>1.68567</v>
          </cell>
          <cell r="AP318">
            <v>1.1909000000000001</v>
          </cell>
          <cell r="AQ318">
            <v>1.4522999999999999</v>
          </cell>
          <cell r="AR318">
            <v>1.9752000000000001</v>
          </cell>
          <cell r="AS318">
            <v>2.3367</v>
          </cell>
          <cell r="AT318">
            <v>2.5606999999999998</v>
          </cell>
          <cell r="BU318">
            <v>0.42</v>
          </cell>
          <cell r="BV318">
            <v>0.51</v>
          </cell>
          <cell r="BW318">
            <v>0.64</v>
          </cell>
          <cell r="BX318">
            <v>0.87</v>
          </cell>
          <cell r="BY318">
            <v>1.2</v>
          </cell>
          <cell r="BZ318">
            <v>1.96</v>
          </cell>
          <cell r="CA318">
            <v>2.4900000000000002</v>
          </cell>
          <cell r="CB318">
            <v>2.84</v>
          </cell>
          <cell r="CC318">
            <v>109.93559999999999</v>
          </cell>
        </row>
        <row r="319">
          <cell r="A319">
            <v>42736</v>
          </cell>
          <cell r="B319">
            <v>243.61799999999999</v>
          </cell>
          <cell r="C319">
            <v>196.6</v>
          </cell>
          <cell r="D319">
            <v>250.46700000000001</v>
          </cell>
          <cell r="E319">
            <v>2.5103933482571117E-2</v>
          </cell>
          <cell r="F319">
            <v>3.0398322851152848E-2</v>
          </cell>
          <cell r="G319">
            <v>2.2502092221020176E-2</v>
          </cell>
          <cell r="AF319">
            <v>0.54</v>
          </cell>
          <cell r="AG319">
            <v>0.625</v>
          </cell>
          <cell r="AH319">
            <v>0.77944000000000002</v>
          </cell>
          <cell r="AI319">
            <v>0.90700000000000003</v>
          </cell>
          <cell r="AJ319">
            <v>1.0345599999999999</v>
          </cell>
          <cell r="AK319">
            <v>1.1388366666666663</v>
          </cell>
          <cell r="AL319">
            <v>1.2431133333333331</v>
          </cell>
          <cell r="AM319">
            <v>1.3473899999999999</v>
          </cell>
          <cell r="AN319">
            <v>1.5304149999999999</v>
          </cell>
          <cell r="AO319">
            <v>1.7134399999999999</v>
          </cell>
          <cell r="AP319">
            <v>1.2464</v>
          </cell>
          <cell r="AQ319">
            <v>1.4976</v>
          </cell>
          <cell r="AR319">
            <v>1.9872999999999998</v>
          </cell>
          <cell r="AS319">
            <v>2.3645</v>
          </cell>
          <cell r="AT319">
            <v>2.6090999999999998</v>
          </cell>
          <cell r="BU319">
            <v>0.5</v>
          </cell>
          <cell r="BV319">
            <v>0.52</v>
          </cell>
          <cell r="BW319">
            <v>0.62</v>
          </cell>
          <cell r="BX319">
            <v>0.83</v>
          </cell>
          <cell r="BY319">
            <v>1.21</v>
          </cell>
          <cell r="BZ319">
            <v>1.92</v>
          </cell>
          <cell r="CA319">
            <v>2.4300000000000002</v>
          </cell>
          <cell r="CB319">
            <v>2.75</v>
          </cell>
          <cell r="CC319">
            <v>109.7774</v>
          </cell>
        </row>
        <row r="320">
          <cell r="A320">
            <v>42767</v>
          </cell>
          <cell r="B320">
            <v>244.006</v>
          </cell>
          <cell r="C320">
            <v>197.2</v>
          </cell>
          <cell r="D320">
            <v>250.99799999999999</v>
          </cell>
          <cell r="E320">
            <v>2.8103616813294208E-2</v>
          </cell>
          <cell r="F320">
            <v>4.118268215417098E-2</v>
          </cell>
          <cell r="G320">
            <v>2.2353468290497336E-2</v>
          </cell>
          <cell r="AF320">
            <v>0.53</v>
          </cell>
          <cell r="AG320">
            <v>0.625</v>
          </cell>
          <cell r="AH320">
            <v>0.78888999999999998</v>
          </cell>
          <cell r="AI320">
            <v>0.92644499999999996</v>
          </cell>
          <cell r="AJ320">
            <v>1.0640000000000001</v>
          </cell>
          <cell r="AK320">
            <v>1.1676299999999999</v>
          </cell>
          <cell r="AL320">
            <v>1.2712599999999998</v>
          </cell>
          <cell r="AM320">
            <v>1.3748899999999999</v>
          </cell>
          <cell r="AN320">
            <v>1.5655549999999998</v>
          </cell>
          <cell r="AO320">
            <v>1.7562199999999999</v>
          </cell>
          <cell r="AP320">
            <v>1.3578000000000001</v>
          </cell>
          <cell r="AQ320">
            <v>1.6095000000000002</v>
          </cell>
          <cell r="AR320">
            <v>2.0476999999999999</v>
          </cell>
          <cell r="AS320">
            <v>2.3738000000000001</v>
          </cell>
          <cell r="AT320">
            <v>2.6008</v>
          </cell>
          <cell r="BU320">
            <v>0.48</v>
          </cell>
          <cell r="BV320">
            <v>0.53</v>
          </cell>
          <cell r="BW320">
            <v>0.65</v>
          </cell>
          <cell r="BX320">
            <v>0.82</v>
          </cell>
          <cell r="BY320">
            <v>1.2</v>
          </cell>
          <cell r="BZ320">
            <v>1.9</v>
          </cell>
          <cell r="CA320">
            <v>2.42</v>
          </cell>
          <cell r="CB320">
            <v>2.76</v>
          </cell>
          <cell r="CC320">
            <v>108.2713</v>
          </cell>
        </row>
        <row r="321">
          <cell r="A321">
            <v>42795</v>
          </cell>
          <cell r="B321">
            <v>243.892</v>
          </cell>
          <cell r="C321">
            <v>197.1</v>
          </cell>
          <cell r="D321">
            <v>250.94399999999999</v>
          </cell>
          <cell r="E321">
            <v>2.44119623655914E-2</v>
          </cell>
          <cell r="F321">
            <v>3.8461538461538325E-2</v>
          </cell>
          <cell r="G321">
            <v>2.0458454819387351E-2</v>
          </cell>
          <cell r="AF321">
            <v>0.64</v>
          </cell>
          <cell r="AG321">
            <v>0.75539999999999996</v>
          </cell>
          <cell r="AH321">
            <v>0.98277999999999999</v>
          </cell>
          <cell r="AI321">
            <v>1.0661700000000001</v>
          </cell>
          <cell r="AJ321">
            <v>1.1495599999999999</v>
          </cell>
          <cell r="AK321">
            <v>1.2407799999999998</v>
          </cell>
          <cell r="AL321">
            <v>1.3319999999999999</v>
          </cell>
          <cell r="AM321">
            <v>1.4232199999999999</v>
          </cell>
          <cell r="AN321">
            <v>1.6124999999999998</v>
          </cell>
          <cell r="AO321">
            <v>1.8017799999999999</v>
          </cell>
          <cell r="AP321">
            <v>1.3835999999999999</v>
          </cell>
          <cell r="AQ321">
            <v>1.6175999999999999</v>
          </cell>
          <cell r="AR321">
            <v>2.0522999999999998</v>
          </cell>
          <cell r="AS321">
            <v>2.3841000000000001</v>
          </cell>
          <cell r="AT321">
            <v>2.6154999999999999</v>
          </cell>
          <cell r="BU321">
            <v>0.66</v>
          </cell>
          <cell r="BV321">
            <v>0.75</v>
          </cell>
          <cell r="BW321">
            <v>0.89</v>
          </cell>
          <cell r="BX321">
            <v>1.01</v>
          </cell>
          <cell r="BY321">
            <v>1.31</v>
          </cell>
          <cell r="BZ321">
            <v>2.0099999999999998</v>
          </cell>
          <cell r="CA321">
            <v>2.48</v>
          </cell>
          <cell r="CB321">
            <v>2.83</v>
          </cell>
          <cell r="CC321">
            <v>107.6302</v>
          </cell>
        </row>
        <row r="322">
          <cell r="A322">
            <v>42826</v>
          </cell>
          <cell r="B322">
            <v>244.19300000000001</v>
          </cell>
          <cell r="C322">
            <v>198.1</v>
          </cell>
          <cell r="D322">
            <v>251.227</v>
          </cell>
          <cell r="E322">
            <v>2.176223471915395E-2</v>
          </cell>
          <cell r="F322">
            <v>4.0441176470588092E-2</v>
          </cell>
          <cell r="G322">
            <v>1.8965650108902388E-2</v>
          </cell>
          <cell r="AF322">
            <v>0.82</v>
          </cell>
          <cell r="AG322">
            <v>0.875</v>
          </cell>
          <cell r="AH322">
            <v>0.995</v>
          </cell>
          <cell r="AI322">
            <v>1.0836650000000001</v>
          </cell>
          <cell r="AJ322">
            <v>1.1723300000000001</v>
          </cell>
          <cell r="AK322">
            <v>1.25698</v>
          </cell>
          <cell r="AL322">
            <v>1.3416299999999999</v>
          </cell>
          <cell r="AM322">
            <v>1.42628</v>
          </cell>
          <cell r="AN322">
            <v>1.6001400000000001</v>
          </cell>
          <cell r="AO322">
            <v>1.774</v>
          </cell>
          <cell r="AP322">
            <v>1.3900000000000001</v>
          </cell>
          <cell r="AQ322">
            <v>1.5725</v>
          </cell>
          <cell r="AR322">
            <v>1.9327000000000001</v>
          </cell>
          <cell r="AS322">
            <v>2.2544</v>
          </cell>
          <cell r="AT322">
            <v>2.4843999999999999</v>
          </cell>
          <cell r="BU322">
            <v>0.75</v>
          </cell>
          <cell r="BV322">
            <v>0.81</v>
          </cell>
          <cell r="BW322">
            <v>0.95</v>
          </cell>
          <cell r="BX322">
            <v>1.04</v>
          </cell>
          <cell r="BY322">
            <v>1.24</v>
          </cell>
          <cell r="BZ322">
            <v>1.82</v>
          </cell>
          <cell r="CA322">
            <v>2.2999999999999998</v>
          </cell>
          <cell r="CB322">
            <v>2.67</v>
          </cell>
          <cell r="CC322">
            <v>106.6264</v>
          </cell>
        </row>
        <row r="323">
          <cell r="A323">
            <v>42856</v>
          </cell>
          <cell r="B323">
            <v>244.00399999999999</v>
          </cell>
          <cell r="C323">
            <v>196.1</v>
          </cell>
          <cell r="D323">
            <v>251.43</v>
          </cell>
          <cell r="E323">
            <v>1.8563431667619756E-2</v>
          </cell>
          <cell r="F323">
            <v>2.616431187859769E-2</v>
          </cell>
          <cell r="G323">
            <v>1.7370931912259246E-2</v>
          </cell>
          <cell r="AF323">
            <v>0.8</v>
          </cell>
          <cell r="AG323">
            <v>0.875</v>
          </cell>
          <cell r="AH323">
            <v>1.06033</v>
          </cell>
          <cell r="AI323">
            <v>1.135165</v>
          </cell>
          <cell r="AJ323">
            <v>1.21</v>
          </cell>
          <cell r="AK323">
            <v>1.2795933333333331</v>
          </cell>
          <cell r="AL323">
            <v>1.3491866666666665</v>
          </cell>
          <cell r="AM323">
            <v>1.4187799999999999</v>
          </cell>
          <cell r="AN323">
            <v>1.57125</v>
          </cell>
          <cell r="AO323">
            <v>1.7237200000000001</v>
          </cell>
          <cell r="AP323">
            <v>1.3565</v>
          </cell>
          <cell r="AQ323">
            <v>1.5105</v>
          </cell>
          <cell r="AR323">
            <v>1.8275000000000001</v>
          </cell>
          <cell r="AS323">
            <v>2.1471</v>
          </cell>
          <cell r="AT323">
            <v>2.3860000000000001</v>
          </cell>
          <cell r="BU323">
            <v>0.73</v>
          </cell>
          <cell r="BV323">
            <v>0.9</v>
          </cell>
          <cell r="BW323">
            <v>1.04</v>
          </cell>
          <cell r="BX323">
            <v>1.1200000000000001</v>
          </cell>
          <cell r="BY323">
            <v>1.3</v>
          </cell>
          <cell r="BZ323">
            <v>1.84</v>
          </cell>
          <cell r="CA323">
            <v>2.2999999999999998</v>
          </cell>
          <cell r="CB323">
            <v>2.7</v>
          </cell>
          <cell r="CC323">
            <v>105.9924</v>
          </cell>
        </row>
        <row r="324">
          <cell r="A324">
            <v>42887</v>
          </cell>
          <cell r="B324">
            <v>244.16300000000001</v>
          </cell>
          <cell r="C324">
            <v>196.2</v>
          </cell>
          <cell r="D324">
            <v>251.74600000000001</v>
          </cell>
          <cell r="E324">
            <v>1.6405658099591269E-2</v>
          </cell>
          <cell r="F324">
            <v>1.9750519750519668E-2</v>
          </cell>
          <cell r="G324">
            <v>1.6991193342490218E-2</v>
          </cell>
          <cell r="AF324">
            <v>1</v>
          </cell>
          <cell r="AG324">
            <v>1.0114000000000001</v>
          </cell>
          <cell r="AH324">
            <v>1.2238899999999999</v>
          </cell>
          <cell r="AI324">
            <v>1.26153</v>
          </cell>
          <cell r="AJ324">
            <v>1.2991699999999999</v>
          </cell>
          <cell r="AK324">
            <v>1.3486699999999998</v>
          </cell>
          <cell r="AL324">
            <v>1.3981699999999999</v>
          </cell>
          <cell r="AM324">
            <v>1.44767</v>
          </cell>
          <cell r="AN324">
            <v>1.5930550000000001</v>
          </cell>
          <cell r="AO324">
            <v>1.73844</v>
          </cell>
          <cell r="AP324">
            <v>1.4571000000000001</v>
          </cell>
          <cell r="AQ324">
            <v>1.6177999999999999</v>
          </cell>
          <cell r="AR324">
            <v>1.958</v>
          </cell>
          <cell r="AS324">
            <v>2.2810000000000001</v>
          </cell>
          <cell r="AT324">
            <v>2.5063</v>
          </cell>
          <cell r="BU324">
            <v>0.84</v>
          </cell>
          <cell r="BV324">
            <v>1</v>
          </cell>
          <cell r="BW324">
            <v>1.1100000000000001</v>
          </cell>
          <cell r="BX324">
            <v>1.2</v>
          </cell>
          <cell r="BY324">
            <v>1.34</v>
          </cell>
          <cell r="BZ324">
            <v>1.77</v>
          </cell>
          <cell r="CA324">
            <v>2.19</v>
          </cell>
          <cell r="CB324">
            <v>2.54</v>
          </cell>
          <cell r="CC324">
            <v>104.58159999999999</v>
          </cell>
        </row>
        <row r="325">
          <cell r="A325">
            <v>42917</v>
          </cell>
          <cell r="B325">
            <v>244.24299999999999</v>
          </cell>
          <cell r="C325">
            <v>196.3</v>
          </cell>
          <cell r="D325">
            <v>251.98500000000001</v>
          </cell>
          <cell r="E325">
            <v>1.7251073506566073E-2</v>
          </cell>
          <cell r="F325">
            <v>2.0270270270270396E-2</v>
          </cell>
          <cell r="G325">
            <v>1.6769627444729984E-2</v>
          </cell>
          <cell r="AF325">
            <v>1.04</v>
          </cell>
          <cell r="AG325">
            <v>1.125</v>
          </cell>
          <cell r="AH325">
            <v>1.23167</v>
          </cell>
          <cell r="AI325">
            <v>1.271115</v>
          </cell>
          <cell r="AJ325">
            <v>1.3105599999999999</v>
          </cell>
          <cell r="AK325">
            <v>1.3587066666666665</v>
          </cell>
          <cell r="AL325">
            <v>1.4068533333333333</v>
          </cell>
          <cell r="AM325">
            <v>1.4550000000000001</v>
          </cell>
          <cell r="AN325">
            <v>1.5911650000000002</v>
          </cell>
          <cell r="AO325">
            <v>1.72733</v>
          </cell>
          <cell r="AP325">
            <v>1.4595</v>
          </cell>
          <cell r="AQ325">
            <v>1.5987</v>
          </cell>
          <cell r="AR325">
            <v>1.9077</v>
          </cell>
          <cell r="AS325">
            <v>2.2483</v>
          </cell>
          <cell r="AT325">
            <v>2.5089000000000001</v>
          </cell>
          <cell r="BU325">
            <v>0.97</v>
          </cell>
          <cell r="BV325">
            <v>1.0900000000000001</v>
          </cell>
          <cell r="BW325">
            <v>1.1299999999999999</v>
          </cell>
          <cell r="BX325">
            <v>1.22</v>
          </cell>
          <cell r="BY325">
            <v>1.37</v>
          </cell>
          <cell r="BZ325">
            <v>1.87</v>
          </cell>
          <cell r="CA325">
            <v>2.3199999999999998</v>
          </cell>
          <cell r="CB325">
            <v>2.65</v>
          </cell>
          <cell r="CC325">
            <v>102.85720000000001</v>
          </cell>
        </row>
        <row r="326">
          <cell r="A326">
            <v>42948</v>
          </cell>
          <cell r="B326">
            <v>245.18299999999999</v>
          </cell>
          <cell r="C326">
            <v>197.4</v>
          </cell>
          <cell r="D326">
            <v>252.535</v>
          </cell>
          <cell r="E326">
            <v>1.9281215572969801E-2</v>
          </cell>
          <cell r="F326">
            <v>2.9197080291970767E-2</v>
          </cell>
          <cell r="G326">
            <v>1.6552412618799472E-2</v>
          </cell>
          <cell r="AF326">
            <v>1.05</v>
          </cell>
          <cell r="AG326">
            <v>1.125</v>
          </cell>
          <cell r="AH326">
            <v>1.23167</v>
          </cell>
          <cell r="AI326">
            <v>1.2747250000000001</v>
          </cell>
          <cell r="AJ326">
            <v>1.31778</v>
          </cell>
          <cell r="AK326">
            <v>1.3631499999999999</v>
          </cell>
          <cell r="AL326">
            <v>1.4085199999999998</v>
          </cell>
          <cell r="AM326">
            <v>1.4538899999999999</v>
          </cell>
          <cell r="AN326">
            <v>1.5836649999999999</v>
          </cell>
          <cell r="AO326">
            <v>1.7134399999999999</v>
          </cell>
          <cell r="AP326">
            <v>1.4384999999999999</v>
          </cell>
          <cell r="AQ326">
            <v>1.5350000000000001</v>
          </cell>
          <cell r="AR326">
            <v>1.7614999999999998</v>
          </cell>
          <cell r="AS326">
            <v>2.0669</v>
          </cell>
          <cell r="AT326">
            <v>2.3279000000000001</v>
          </cell>
          <cell r="BU326">
            <v>0.98</v>
          </cell>
          <cell r="BV326">
            <v>1.03</v>
          </cell>
          <cell r="BW326">
            <v>1.1299999999999999</v>
          </cell>
          <cell r="BX326">
            <v>1.23</v>
          </cell>
          <cell r="BY326">
            <v>1.34</v>
          </cell>
          <cell r="BZ326">
            <v>1.78</v>
          </cell>
          <cell r="CA326">
            <v>2.21</v>
          </cell>
          <cell r="CB326">
            <v>2.5499999999999998</v>
          </cell>
          <cell r="CC326">
            <v>101.9038</v>
          </cell>
        </row>
        <row r="327">
          <cell r="A327">
            <v>42979</v>
          </cell>
          <cell r="B327">
            <v>246.435</v>
          </cell>
          <cell r="C327">
            <v>199</v>
          </cell>
          <cell r="D327">
            <v>252.81200000000001</v>
          </cell>
          <cell r="E327">
            <v>2.1805652303711787E-2</v>
          </cell>
          <cell r="F327">
            <v>3.3229491173416337E-2</v>
          </cell>
          <cell r="G327">
            <v>1.5953898457655935E-2</v>
          </cell>
          <cell r="AF327">
            <v>1.05</v>
          </cell>
          <cell r="AG327">
            <v>1.125</v>
          </cell>
          <cell r="AH327">
            <v>1.2322200000000001</v>
          </cell>
          <cell r="AI327">
            <v>1.2830550000000001</v>
          </cell>
          <cell r="AJ327">
            <v>1.33389</v>
          </cell>
          <cell r="AK327">
            <v>1.3912599999999999</v>
          </cell>
          <cell r="AL327">
            <v>1.4486300000000001</v>
          </cell>
          <cell r="AM327">
            <v>1.506</v>
          </cell>
          <cell r="AN327">
            <v>1.6441650000000001</v>
          </cell>
          <cell r="AO327">
            <v>1.78233</v>
          </cell>
          <cell r="AP327">
            <v>1.5653000000000001</v>
          </cell>
          <cell r="AQ327">
            <v>1.7410000000000001</v>
          </cell>
          <cell r="AR327">
            <v>2.0038999999999998</v>
          </cell>
          <cell r="AS327">
            <v>2.2909999999999999</v>
          </cell>
          <cell r="AT327">
            <v>2.4944999999999999</v>
          </cell>
          <cell r="BU327">
            <v>0.99</v>
          </cell>
          <cell r="BV327">
            <v>1.05</v>
          </cell>
          <cell r="BW327">
            <v>1.17</v>
          </cell>
          <cell r="BX327">
            <v>1.28</v>
          </cell>
          <cell r="BY327">
            <v>1.38</v>
          </cell>
          <cell r="BZ327">
            <v>1.8</v>
          </cell>
          <cell r="CA327">
            <v>2.2000000000000002</v>
          </cell>
          <cell r="CB327">
            <v>2.5299999999999998</v>
          </cell>
          <cell r="CC327">
            <v>101.26690000000001</v>
          </cell>
        </row>
        <row r="328">
          <cell r="A328">
            <v>43009</v>
          </cell>
          <cell r="B328">
            <v>246.626</v>
          </cell>
          <cell r="C328">
            <v>199.6</v>
          </cell>
          <cell r="D328">
            <v>253.52600000000001</v>
          </cell>
          <cell r="E328">
            <v>2.020757753132485E-2</v>
          </cell>
          <cell r="F328">
            <v>3.0459473412493665E-2</v>
          </cell>
          <cell r="G328">
            <v>1.7596390813271245E-2</v>
          </cell>
          <cell r="AF328">
            <v>1.05</v>
          </cell>
          <cell r="AG328">
            <v>1.125</v>
          </cell>
          <cell r="AH328">
            <v>1.24333</v>
          </cell>
          <cell r="AI328">
            <v>1.3122750000000001</v>
          </cell>
          <cell r="AJ328">
            <v>1.3812199999999999</v>
          </cell>
          <cell r="AK328">
            <v>1.4458499999999999</v>
          </cell>
          <cell r="AL328">
            <v>1.5104799999999998</v>
          </cell>
          <cell r="AM328">
            <v>1.57511</v>
          </cell>
          <cell r="AN328">
            <v>1.711775</v>
          </cell>
          <cell r="AO328">
            <v>1.8484400000000001</v>
          </cell>
          <cell r="AP328">
            <v>1.6402999999999999</v>
          </cell>
          <cell r="AQ328">
            <v>1.8178000000000001</v>
          </cell>
          <cell r="AR328">
            <v>2.0905</v>
          </cell>
          <cell r="AS328">
            <v>2.3517000000000001</v>
          </cell>
          <cell r="AT328">
            <v>2.5586000000000002</v>
          </cell>
          <cell r="BU328">
            <v>1</v>
          </cell>
          <cell r="BV328">
            <v>1.0900000000000001</v>
          </cell>
          <cell r="BW328">
            <v>1.25</v>
          </cell>
          <cell r="BX328">
            <v>1.4</v>
          </cell>
          <cell r="BY328">
            <v>1.55</v>
          </cell>
          <cell r="BZ328">
            <v>1.98</v>
          </cell>
          <cell r="CA328">
            <v>2.36</v>
          </cell>
          <cell r="CB328">
            <v>2.65</v>
          </cell>
          <cell r="CC328">
            <v>103.0711</v>
          </cell>
        </row>
        <row r="329">
          <cell r="A329">
            <v>43040</v>
          </cell>
          <cell r="B329">
            <v>247.28399999999999</v>
          </cell>
          <cell r="C329">
            <v>201.3</v>
          </cell>
          <cell r="D329">
            <v>253.816</v>
          </cell>
          <cell r="E329">
            <v>2.172493864295566E-2</v>
          </cell>
          <cell r="F329">
            <v>4.1386445938955019E-2</v>
          </cell>
          <cell r="G329">
            <v>1.7376072726981162E-2</v>
          </cell>
          <cell r="AF329">
            <v>1.0900000000000001</v>
          </cell>
          <cell r="AG329">
            <v>1.125</v>
          </cell>
          <cell r="AH329">
            <v>1.37188</v>
          </cell>
          <cell r="AI329">
            <v>1.42963</v>
          </cell>
          <cell r="AJ329">
            <v>1.4873799999999999</v>
          </cell>
          <cell r="AK329">
            <v>1.5475866666666667</v>
          </cell>
          <cell r="AL329">
            <v>1.6077933333333334</v>
          </cell>
          <cell r="AM329">
            <v>1.6680000000000001</v>
          </cell>
          <cell r="AN329">
            <v>1.8098450000000001</v>
          </cell>
          <cell r="AO329">
            <v>1.9516900000000001</v>
          </cell>
          <cell r="AP329">
            <v>1.7831999999999999</v>
          </cell>
          <cell r="AQ329">
            <v>1.9704999999999999</v>
          </cell>
          <cell r="AR329">
            <v>2.1989999999999998</v>
          </cell>
          <cell r="AS329">
            <v>2.4055</v>
          </cell>
          <cell r="AT329">
            <v>2.5815999999999999</v>
          </cell>
          <cell r="BU329">
            <v>1.0900000000000001</v>
          </cell>
          <cell r="BV329">
            <v>1.25</v>
          </cell>
          <cell r="BW329">
            <v>1.39</v>
          </cell>
          <cell r="BX329">
            <v>1.56</v>
          </cell>
          <cell r="BY329">
            <v>1.7</v>
          </cell>
          <cell r="BZ329">
            <v>2.0499999999999998</v>
          </cell>
          <cell r="CA329">
            <v>2.35</v>
          </cell>
          <cell r="CB329">
            <v>2.6</v>
          </cell>
          <cell r="CC329">
            <v>103.2307</v>
          </cell>
        </row>
        <row r="330">
          <cell r="A330">
            <v>43070</v>
          </cell>
          <cell r="B330">
            <v>247.80500000000001</v>
          </cell>
          <cell r="C330">
            <v>201.8</v>
          </cell>
          <cell r="D330">
            <v>254.34399999999999</v>
          </cell>
          <cell r="E330">
            <v>2.1299307195522532E-2</v>
          </cell>
          <cell r="F330">
            <v>3.4871794871794926E-2</v>
          </cell>
          <cell r="G330">
            <v>1.770166453265043E-2</v>
          </cell>
          <cell r="AF330">
            <v>1.23</v>
          </cell>
          <cell r="AG330">
            <v>1.2679</v>
          </cell>
          <cell r="AH330">
            <v>1.5642499999999999</v>
          </cell>
          <cell r="AI330">
            <v>1.629265</v>
          </cell>
          <cell r="AJ330">
            <v>1.69428</v>
          </cell>
          <cell r="AK330">
            <v>1.7418766666666665</v>
          </cell>
          <cell r="AL330">
            <v>1.7894733333333332</v>
          </cell>
          <cell r="AM330">
            <v>1.83707</v>
          </cell>
          <cell r="AN330">
            <v>1.9720200000000001</v>
          </cell>
          <cell r="AO330">
            <v>2.10697</v>
          </cell>
          <cell r="AP330">
            <v>1.8992</v>
          </cell>
          <cell r="AQ330">
            <v>2.0779999999999998</v>
          </cell>
          <cell r="AR330">
            <v>2.2437</v>
          </cell>
          <cell r="AS330">
            <v>2.3980000000000001</v>
          </cell>
          <cell r="AT330">
            <v>2.5345</v>
          </cell>
          <cell r="BU330">
            <v>1.2</v>
          </cell>
          <cell r="BV330">
            <v>1.34</v>
          </cell>
          <cell r="BW330">
            <v>1.5</v>
          </cell>
          <cell r="BX330">
            <v>1.7</v>
          </cell>
          <cell r="BY330">
            <v>1.84</v>
          </cell>
          <cell r="BZ330">
            <v>2.1800000000000002</v>
          </cell>
          <cell r="CA330">
            <v>2.4</v>
          </cell>
          <cell r="CB330">
            <v>2.6</v>
          </cell>
          <cell r="CC330">
            <v>102.9147</v>
          </cell>
        </row>
        <row r="331">
          <cell r="A331">
            <v>43101</v>
          </cell>
          <cell r="B331">
            <v>248.85900000000001</v>
          </cell>
          <cell r="C331">
            <v>202.2</v>
          </cell>
          <cell r="D331">
            <v>255.20400000000001</v>
          </cell>
          <cell r="E331">
            <v>2.151318868063945E-2</v>
          </cell>
          <cell r="F331">
            <v>2.8484231943031402E-2</v>
          </cell>
          <cell r="G331">
            <v>1.8912671130328462E-2</v>
          </cell>
          <cell r="AF331">
            <v>1.35</v>
          </cell>
          <cell r="AG331">
            <v>1.375</v>
          </cell>
          <cell r="AH331">
            <v>1.5796999999999999</v>
          </cell>
          <cell r="AI331">
            <v>1.6787349999999999</v>
          </cell>
          <cell r="AJ331">
            <v>1.7777699999999999</v>
          </cell>
          <cell r="AK331">
            <v>1.8405966666666664</v>
          </cell>
          <cell r="AL331">
            <v>1.9034233333333332</v>
          </cell>
          <cell r="AM331">
            <v>1.9662500000000001</v>
          </cell>
          <cell r="AN331">
            <v>2.1164800000000001</v>
          </cell>
          <cell r="AO331">
            <v>2.2667099999999998</v>
          </cell>
          <cell r="AP331">
            <v>2.0960000000000001</v>
          </cell>
          <cell r="AQ331">
            <v>2.3319000000000001</v>
          </cell>
          <cell r="AR331">
            <v>2.5893000000000002</v>
          </cell>
          <cell r="AS331">
            <v>2.7355</v>
          </cell>
          <cell r="AT331">
            <v>2.8277000000000001</v>
          </cell>
          <cell r="BU331">
            <v>1.3</v>
          </cell>
          <cell r="BV331">
            <v>1.43</v>
          </cell>
          <cell r="BW331">
            <v>1.62</v>
          </cell>
          <cell r="BX331">
            <v>1.8</v>
          </cell>
          <cell r="BY331">
            <v>2.0299999999999998</v>
          </cell>
          <cell r="BZ331">
            <v>2.38</v>
          </cell>
          <cell r="CA331">
            <v>2.58</v>
          </cell>
          <cell r="CB331">
            <v>2.73</v>
          </cell>
          <cell r="CC331">
            <v>100.7612</v>
          </cell>
        </row>
        <row r="332">
          <cell r="A332">
            <v>43132</v>
          </cell>
          <cell r="B332">
            <v>249.529</v>
          </cell>
          <cell r="C332">
            <v>202.8</v>
          </cell>
          <cell r="D332">
            <v>255.71100000000001</v>
          </cell>
          <cell r="E332">
            <v>2.263468931091861E-2</v>
          </cell>
          <cell r="F332">
            <v>2.8397565922920975E-2</v>
          </cell>
          <cell r="G332">
            <v>1.8777042048143899E-2</v>
          </cell>
          <cell r="AF332">
            <v>1.33</v>
          </cell>
          <cell r="AG332">
            <v>1.375</v>
          </cell>
          <cell r="AH332">
            <v>1.6700699999999999</v>
          </cell>
          <cell r="AI332">
            <v>1.8436299999999999</v>
          </cell>
          <cell r="AJ332">
            <v>2.0171899999999998</v>
          </cell>
          <cell r="AK332">
            <v>2.086043333333333</v>
          </cell>
          <cell r="AL332">
            <v>2.1548966666666667</v>
          </cell>
          <cell r="AM332">
            <v>2.2237499999999999</v>
          </cell>
          <cell r="AN332">
            <v>2.3629699999999998</v>
          </cell>
          <cell r="AO332">
            <v>2.5021900000000001</v>
          </cell>
          <cell r="AP332">
            <v>2.3186999999999998</v>
          </cell>
          <cell r="AQ332">
            <v>2.5333000000000001</v>
          </cell>
          <cell r="AR332">
            <v>2.7513999999999998</v>
          </cell>
          <cell r="AS332">
            <v>2.8773</v>
          </cell>
          <cell r="AT332">
            <v>2.9693000000000001</v>
          </cell>
          <cell r="BU332">
            <v>1.38</v>
          </cell>
          <cell r="BV332">
            <v>1.59</v>
          </cell>
          <cell r="BW332">
            <v>1.79</v>
          </cell>
          <cell r="BX332">
            <v>1.96</v>
          </cell>
          <cell r="BY332">
            <v>2.1800000000000002</v>
          </cell>
          <cell r="BZ332">
            <v>2.6</v>
          </cell>
          <cell r="CA332">
            <v>2.86</v>
          </cell>
          <cell r="CB332">
            <v>3.02</v>
          </cell>
          <cell r="CC332">
            <v>100.1832</v>
          </cell>
        </row>
        <row r="333">
          <cell r="A333">
            <v>43160</v>
          </cell>
          <cell r="B333">
            <v>249.577</v>
          </cell>
          <cell r="C333">
            <v>202.8</v>
          </cell>
          <cell r="D333">
            <v>256.27100000000002</v>
          </cell>
          <cell r="E333">
            <v>2.3309497646499366E-2</v>
          </cell>
          <cell r="F333">
            <v>2.8919330289193468E-2</v>
          </cell>
          <cell r="G333">
            <v>2.1227843662331214E-2</v>
          </cell>
          <cell r="AF333">
            <v>1.54</v>
          </cell>
          <cell r="AG333">
            <v>1.4544999999999999</v>
          </cell>
          <cell r="AH333">
            <v>1.88313</v>
          </cell>
          <cell r="AI333">
            <v>2.0974399999999997</v>
          </cell>
          <cell r="AJ333">
            <v>2.31175</v>
          </cell>
          <cell r="AK333">
            <v>2.3586333333333331</v>
          </cell>
          <cell r="AL333">
            <v>2.4055166666666663</v>
          </cell>
          <cell r="AM333">
            <v>2.4523999999999999</v>
          </cell>
          <cell r="AN333">
            <v>2.557515</v>
          </cell>
          <cell r="AO333">
            <v>2.6626300000000001</v>
          </cell>
          <cell r="AP333">
            <v>2.42</v>
          </cell>
          <cell r="AQ333">
            <v>2.5815000000000001</v>
          </cell>
          <cell r="AR333">
            <v>2.7080000000000002</v>
          </cell>
          <cell r="AS333">
            <v>2.7902</v>
          </cell>
          <cell r="AT333">
            <v>2.8485</v>
          </cell>
          <cell r="BU333">
            <v>1.64</v>
          </cell>
          <cell r="BV333">
            <v>1.73</v>
          </cell>
          <cell r="BW333">
            <v>1.92</v>
          </cell>
          <cell r="BX333">
            <v>2.06</v>
          </cell>
          <cell r="BY333">
            <v>2.2799999999999998</v>
          </cell>
          <cell r="BZ333">
            <v>2.63</v>
          </cell>
          <cell r="CA333">
            <v>2.84</v>
          </cell>
          <cell r="CB333">
            <v>2.97</v>
          </cell>
          <cell r="CC333">
            <v>100.3984</v>
          </cell>
        </row>
        <row r="334">
          <cell r="A334">
            <v>43191</v>
          </cell>
          <cell r="B334">
            <v>250.227</v>
          </cell>
          <cell r="C334">
            <v>202.8</v>
          </cell>
          <cell r="D334">
            <v>256.63</v>
          </cell>
          <cell r="E334">
            <v>2.4709963021052994E-2</v>
          </cell>
          <cell r="F334">
            <v>2.3725391216557368E-2</v>
          </cell>
          <cell r="G334">
            <v>2.1506446361258869E-2</v>
          </cell>
          <cell r="AF334">
            <v>1.74</v>
          </cell>
          <cell r="AG334">
            <v>1.625</v>
          </cell>
          <cell r="AH334">
            <v>1.9093200000000001</v>
          </cell>
          <cell r="AI334">
            <v>2.1361300000000001</v>
          </cell>
          <cell r="AJ334">
            <v>2.36294</v>
          </cell>
          <cell r="AK334">
            <v>2.4125433333333333</v>
          </cell>
          <cell r="AL334">
            <v>2.4621466666666665</v>
          </cell>
          <cell r="AM334">
            <v>2.5117500000000001</v>
          </cell>
          <cell r="AN334">
            <v>2.640895</v>
          </cell>
          <cell r="AO334">
            <v>2.7700399999999998</v>
          </cell>
          <cell r="AP334">
            <v>2.5507999999999997</v>
          </cell>
          <cell r="AQ334">
            <v>2.7498</v>
          </cell>
          <cell r="AR334">
            <v>2.9146000000000001</v>
          </cell>
          <cell r="AS334">
            <v>2.9868999999999999</v>
          </cell>
          <cell r="AT334">
            <v>3.0478999999999998</v>
          </cell>
          <cell r="BU334">
            <v>1.66</v>
          </cell>
          <cell r="BV334">
            <v>1.79</v>
          </cell>
          <cell r="BW334">
            <v>1.98</v>
          </cell>
          <cell r="BX334">
            <v>2.15</v>
          </cell>
          <cell r="BY334">
            <v>2.38</v>
          </cell>
          <cell r="BZ334">
            <v>2.7</v>
          </cell>
          <cell r="CA334">
            <v>2.87</v>
          </cell>
          <cell r="CB334">
            <v>2.96</v>
          </cell>
          <cell r="CC334">
            <v>100.5248</v>
          </cell>
        </row>
        <row r="335">
          <cell r="A335">
            <v>43221</v>
          </cell>
          <cell r="B335">
            <v>250.792</v>
          </cell>
          <cell r="C335">
            <v>203.8</v>
          </cell>
          <cell r="D335">
            <v>257.14499999999998</v>
          </cell>
          <cell r="E335">
            <v>2.7819216078424969E-2</v>
          </cell>
          <cell r="F335">
            <v>3.9265680775114831E-2</v>
          </cell>
          <cell r="G335">
            <v>2.272998448872432E-2</v>
          </cell>
          <cell r="AF335">
            <v>1.73</v>
          </cell>
          <cell r="AG335">
            <v>1.625</v>
          </cell>
          <cell r="AH335">
            <v>2.0007000000000001</v>
          </cell>
          <cell r="AI335">
            <v>2.1609750000000001</v>
          </cell>
          <cell r="AJ335">
            <v>2.32125</v>
          </cell>
          <cell r="AK335">
            <v>2.3720833333333333</v>
          </cell>
          <cell r="AL335">
            <v>2.4229166666666666</v>
          </cell>
          <cell r="AM335">
            <v>2.4737499999999999</v>
          </cell>
          <cell r="AN335">
            <v>2.5959399999999997</v>
          </cell>
          <cell r="AO335">
            <v>2.7181299999999999</v>
          </cell>
          <cell r="AP335">
            <v>2.5259999999999998</v>
          </cell>
          <cell r="AQ335">
            <v>2.6949000000000001</v>
          </cell>
          <cell r="AR335">
            <v>2.8311999999999999</v>
          </cell>
          <cell r="AS335">
            <v>2.9119999999999999</v>
          </cell>
          <cell r="AT335">
            <v>2.9706000000000001</v>
          </cell>
          <cell r="BU335">
            <v>1.71</v>
          </cell>
          <cell r="BV335">
            <v>1.9</v>
          </cell>
          <cell r="BW335">
            <v>2.0699999999999998</v>
          </cell>
          <cell r="BX335">
            <v>2.27</v>
          </cell>
          <cell r="BY335">
            <v>2.5099999999999998</v>
          </cell>
          <cell r="BZ335">
            <v>2.82</v>
          </cell>
          <cell r="CA335">
            <v>2.98</v>
          </cell>
          <cell r="CB335">
            <v>3.05</v>
          </cell>
          <cell r="CC335">
            <v>103.5029</v>
          </cell>
        </row>
        <row r="336">
          <cell r="A336">
            <v>43252</v>
          </cell>
          <cell r="B336">
            <v>251.018</v>
          </cell>
          <cell r="C336">
            <v>204</v>
          </cell>
          <cell r="D336">
            <v>257.399</v>
          </cell>
          <cell r="E336">
            <v>2.8075506935940187E-2</v>
          </cell>
          <cell r="F336">
            <v>3.9755351681957318E-2</v>
          </cell>
          <cell r="G336">
            <v>2.2455173071270318E-2</v>
          </cell>
          <cell r="AF336">
            <v>1.84</v>
          </cell>
          <cell r="AG336">
            <v>1.7679</v>
          </cell>
          <cell r="AH336">
            <v>2.0902500000000002</v>
          </cell>
          <cell r="AI336">
            <v>2.2130000000000001</v>
          </cell>
          <cell r="AJ336">
            <v>2.33575</v>
          </cell>
          <cell r="AK336">
            <v>2.3909166666666661</v>
          </cell>
          <cell r="AL336">
            <v>2.4460833333333332</v>
          </cell>
          <cell r="AM336">
            <v>2.5012499999999998</v>
          </cell>
          <cell r="AN336">
            <v>2.6326549999999997</v>
          </cell>
          <cell r="AO336">
            <v>2.7640599999999997</v>
          </cell>
          <cell r="AP336">
            <v>2.6051000000000002</v>
          </cell>
          <cell r="AQ336">
            <v>2.7917999999999998</v>
          </cell>
          <cell r="AR336">
            <v>2.8900999999999999</v>
          </cell>
          <cell r="AS336">
            <v>2.9335</v>
          </cell>
          <cell r="AT336">
            <v>2.9659</v>
          </cell>
          <cell r="BU336">
            <v>1.81</v>
          </cell>
          <cell r="BV336">
            <v>1.94</v>
          </cell>
          <cell r="BW336">
            <v>2.11</v>
          </cell>
          <cell r="BX336">
            <v>2.33</v>
          </cell>
          <cell r="BY336">
            <v>2.5299999999999998</v>
          </cell>
          <cell r="BZ336">
            <v>2.78</v>
          </cell>
          <cell r="CA336">
            <v>2.91</v>
          </cell>
          <cell r="CB336">
            <v>2.98</v>
          </cell>
          <cell r="CC336">
            <v>105.05</v>
          </cell>
        </row>
        <row r="337">
          <cell r="A337">
            <v>43282</v>
          </cell>
          <cell r="B337">
            <v>251.214</v>
          </cell>
          <cell r="C337">
            <v>204.4</v>
          </cell>
          <cell r="D337">
            <v>257.69900000000001</v>
          </cell>
          <cell r="E337">
            <v>2.8541247855619289E-2</v>
          </cell>
          <cell r="F337">
            <v>4.1263372389200192E-2</v>
          </cell>
          <cell r="G337">
            <v>2.2675952933706389E-2</v>
          </cell>
          <cell r="AF337">
            <v>1.92</v>
          </cell>
          <cell r="AG337">
            <v>1.875</v>
          </cell>
          <cell r="AH337">
            <v>2.0813799999999998</v>
          </cell>
          <cell r="AI337">
            <v>2.2149700000000001</v>
          </cell>
          <cell r="AJ337">
            <v>2.34856</v>
          </cell>
          <cell r="AK337">
            <v>2.4092066666666665</v>
          </cell>
          <cell r="AL337">
            <v>2.469853333333333</v>
          </cell>
          <cell r="AM337">
            <v>2.5305</v>
          </cell>
          <cell r="AN337">
            <v>2.6791549999999997</v>
          </cell>
          <cell r="AO337">
            <v>2.8278099999999999</v>
          </cell>
          <cell r="AP337">
            <v>2.6776</v>
          </cell>
          <cell r="AQ337">
            <v>2.8807</v>
          </cell>
          <cell r="AR337">
            <v>2.9775999999999998</v>
          </cell>
          <cell r="AS337">
            <v>3.0283000000000002</v>
          </cell>
          <cell r="AT337">
            <v>3.0669</v>
          </cell>
          <cell r="BU337">
            <v>1.89</v>
          </cell>
          <cell r="BV337">
            <v>1.99</v>
          </cell>
          <cell r="BW337">
            <v>2.17</v>
          </cell>
          <cell r="BX337">
            <v>2.39</v>
          </cell>
          <cell r="BY337">
            <v>2.61</v>
          </cell>
          <cell r="BZ337">
            <v>2.78</v>
          </cell>
          <cell r="CA337">
            <v>2.89</v>
          </cell>
          <cell r="CB337">
            <v>2.94</v>
          </cell>
          <cell r="CC337">
            <v>105.0348</v>
          </cell>
        </row>
        <row r="338">
          <cell r="A338">
            <v>43313</v>
          </cell>
          <cell r="B338">
            <v>251.66300000000001</v>
          </cell>
          <cell r="C338">
            <v>204.6</v>
          </cell>
          <cell r="D338">
            <v>257.89100000000002</v>
          </cell>
          <cell r="E338">
            <v>2.6429238568742575E-2</v>
          </cell>
          <cell r="F338">
            <v>3.6474164133738496E-2</v>
          </cell>
          <cell r="G338">
            <v>2.1208941334864617E-2</v>
          </cell>
          <cell r="AF338">
            <v>1.92</v>
          </cell>
          <cell r="AG338">
            <v>1.875</v>
          </cell>
          <cell r="AH338">
            <v>2.11375</v>
          </cell>
          <cell r="AI338">
            <v>2.2172499999999999</v>
          </cell>
          <cell r="AJ338">
            <v>2.3207499999999999</v>
          </cell>
          <cell r="AK338">
            <v>2.3923766666666664</v>
          </cell>
          <cell r="AL338">
            <v>2.4640033333333333</v>
          </cell>
          <cell r="AM338">
            <v>2.5356300000000003</v>
          </cell>
          <cell r="AN338">
            <v>2.6878150000000001</v>
          </cell>
          <cell r="AO338">
            <v>2.84</v>
          </cell>
          <cell r="AP338">
            <v>2.6615000000000002</v>
          </cell>
          <cell r="AQ338">
            <v>2.8237000000000001</v>
          </cell>
          <cell r="AR338">
            <v>2.8776999999999999</v>
          </cell>
          <cell r="AS338">
            <v>2.9304999999999999</v>
          </cell>
          <cell r="AT338">
            <v>2.9838</v>
          </cell>
          <cell r="BU338">
            <v>1.94</v>
          </cell>
          <cell r="BV338">
            <v>2.0699999999999998</v>
          </cell>
          <cell r="BW338">
            <v>2.2400000000000002</v>
          </cell>
          <cell r="BX338">
            <v>2.4500000000000002</v>
          </cell>
          <cell r="BY338">
            <v>2.64</v>
          </cell>
          <cell r="BZ338">
            <v>2.77</v>
          </cell>
          <cell r="CA338">
            <v>2.89</v>
          </cell>
          <cell r="CB338">
            <v>2.97</v>
          </cell>
          <cell r="CC338">
            <v>105.6138</v>
          </cell>
        </row>
        <row r="339">
          <cell r="A339">
            <v>43344</v>
          </cell>
          <cell r="B339">
            <v>252.18199999999999</v>
          </cell>
          <cell r="C339">
            <v>205.3</v>
          </cell>
          <cell r="D339">
            <v>258.36799999999999</v>
          </cell>
          <cell r="E339">
            <v>2.3320551058088279E-2</v>
          </cell>
          <cell r="F339">
            <v>3.1658291457286492E-2</v>
          </cell>
          <cell r="G339">
            <v>2.1976804898501623E-2</v>
          </cell>
          <cell r="AF339">
            <v>1.97</v>
          </cell>
          <cell r="AG339">
            <v>1.9</v>
          </cell>
          <cell r="AH339">
            <v>2.2605599999999999</v>
          </cell>
          <cell r="AI339">
            <v>2.3294699999999997</v>
          </cell>
          <cell r="AJ339">
            <v>2.39838</v>
          </cell>
          <cell r="AK339">
            <v>2.4668799999999997</v>
          </cell>
          <cell r="AL339">
            <v>2.53538</v>
          </cell>
          <cell r="AM339">
            <v>2.6038800000000002</v>
          </cell>
          <cell r="AN339">
            <v>2.7612550000000002</v>
          </cell>
          <cell r="AO339">
            <v>2.9186299999999998</v>
          </cell>
          <cell r="AP339">
            <v>2.7843</v>
          </cell>
          <cell r="AQ339">
            <v>2.9895</v>
          </cell>
          <cell r="AR339">
            <v>3.0705999999999998</v>
          </cell>
          <cell r="AS339">
            <v>3.1204999999999998</v>
          </cell>
          <cell r="AT339">
            <v>3.1636000000000002</v>
          </cell>
          <cell r="BU339">
            <v>2.04</v>
          </cell>
          <cell r="BV339">
            <v>2.17</v>
          </cell>
          <cell r="BW339">
            <v>2.34</v>
          </cell>
          <cell r="BX339">
            <v>2.56</v>
          </cell>
          <cell r="BY339">
            <v>2.77</v>
          </cell>
          <cell r="BZ339">
            <v>2.89</v>
          </cell>
          <cell r="CA339">
            <v>3</v>
          </cell>
          <cell r="CB339">
            <v>3.08</v>
          </cell>
          <cell r="CC339">
            <v>105.82</v>
          </cell>
        </row>
        <row r="340">
          <cell r="A340">
            <v>43374</v>
          </cell>
          <cell r="B340">
            <v>252.77199999999999</v>
          </cell>
          <cell r="C340">
            <v>206.9</v>
          </cell>
          <cell r="D340">
            <v>258.91699999999997</v>
          </cell>
          <cell r="E340">
            <v>2.492032470218053E-2</v>
          </cell>
          <cell r="F340">
            <v>3.6573146292585124E-2</v>
          </cell>
          <cell r="G340">
            <v>2.1264091256912421E-2</v>
          </cell>
          <cell r="AF340">
            <v>2.1800000000000002</v>
          </cell>
          <cell r="AG340">
            <v>2.125</v>
          </cell>
          <cell r="AH340">
            <v>2.30688</v>
          </cell>
          <cell r="AI340">
            <v>2.43269</v>
          </cell>
          <cell r="AJ340">
            <v>2.5585</v>
          </cell>
          <cell r="AK340">
            <v>2.639043333333333</v>
          </cell>
          <cell r="AL340">
            <v>2.7195866666666664</v>
          </cell>
          <cell r="AM340">
            <v>2.8001300000000002</v>
          </cell>
          <cell r="AN340">
            <v>2.9419400000000002</v>
          </cell>
          <cell r="AO340">
            <v>3.0837500000000002</v>
          </cell>
          <cell r="AP340">
            <v>2.8993000000000002</v>
          </cell>
          <cell r="AQ340">
            <v>3.0710000000000002</v>
          </cell>
          <cell r="AR340">
            <v>3.1257000000000001</v>
          </cell>
          <cell r="AS340">
            <v>3.2103000000000002</v>
          </cell>
          <cell r="AT340">
            <v>3.2934999999999999</v>
          </cell>
          <cell r="BU340">
            <v>2.17</v>
          </cell>
          <cell r="BV340">
            <v>2.29</v>
          </cell>
          <cell r="BW340">
            <v>2.46</v>
          </cell>
          <cell r="BX340">
            <v>2.65</v>
          </cell>
          <cell r="BY340">
            <v>2.86</v>
          </cell>
          <cell r="BZ340">
            <v>3</v>
          </cell>
          <cell r="CA340">
            <v>3.15</v>
          </cell>
          <cell r="CB340">
            <v>3.27</v>
          </cell>
          <cell r="CC340">
            <v>106.5484</v>
          </cell>
        </row>
        <row r="341">
          <cell r="A341">
            <v>43405</v>
          </cell>
          <cell r="B341">
            <v>252.59399999999999</v>
          </cell>
          <cell r="C341">
            <v>205.2</v>
          </cell>
          <cell r="D341">
            <v>259.43900000000002</v>
          </cell>
          <cell r="E341">
            <v>2.1473285776677731E-2</v>
          </cell>
          <cell r="F341">
            <v>1.9374068554396384E-2</v>
          </cell>
          <cell r="G341">
            <v>2.2153843729315836E-2</v>
          </cell>
          <cell r="AF341">
            <v>2.2200000000000002</v>
          </cell>
          <cell r="AG341">
            <v>2.125</v>
          </cell>
          <cell r="AH341">
            <v>2.34694</v>
          </cell>
          <cell r="AI341">
            <v>2.5415350000000001</v>
          </cell>
          <cell r="AJ341">
            <v>2.7361300000000002</v>
          </cell>
          <cell r="AK341">
            <v>2.7889633333333332</v>
          </cell>
          <cell r="AL341">
            <v>2.8417966666666667</v>
          </cell>
          <cell r="AM341">
            <v>2.8946300000000003</v>
          </cell>
          <cell r="AN341">
            <v>3.0074399999999999</v>
          </cell>
          <cell r="AO341">
            <v>3.12025</v>
          </cell>
          <cell r="AP341">
            <v>2.899</v>
          </cell>
          <cell r="AQ341">
            <v>2.9641999999999999</v>
          </cell>
          <cell r="AR341">
            <v>2.9550000000000001</v>
          </cell>
          <cell r="AS341">
            <v>3.036</v>
          </cell>
          <cell r="AT341">
            <v>3.1377000000000002</v>
          </cell>
          <cell r="BU341">
            <v>2.2400000000000002</v>
          </cell>
          <cell r="BV341">
            <v>2.37</v>
          </cell>
          <cell r="BW341">
            <v>2.52</v>
          </cell>
          <cell r="BX341">
            <v>2.7</v>
          </cell>
          <cell r="BY341">
            <v>2.86</v>
          </cell>
          <cell r="BZ341">
            <v>2.95</v>
          </cell>
          <cell r="CA341">
            <v>3.12</v>
          </cell>
          <cell r="CB341">
            <v>3.27</v>
          </cell>
          <cell r="CC341">
            <v>107.7073</v>
          </cell>
        </row>
        <row r="342">
          <cell r="A342">
            <v>43435</v>
          </cell>
          <cell r="B342">
            <v>252.767</v>
          </cell>
          <cell r="C342">
            <v>204.4</v>
          </cell>
          <cell r="D342">
            <v>260.06299999999999</v>
          </cell>
          <cell r="E342">
            <v>2.0023809043401064E-2</v>
          </cell>
          <cell r="F342">
            <v>1.2884043607532147E-2</v>
          </cell>
          <cell r="G342">
            <v>2.2485295505299874E-2</v>
          </cell>
          <cell r="AF342">
            <v>2.35</v>
          </cell>
          <cell r="AG342">
            <v>2.2202000000000002</v>
          </cell>
          <cell r="AH342">
            <v>2.5026899999999999</v>
          </cell>
          <cell r="AI342">
            <v>2.65516</v>
          </cell>
          <cell r="AJ342">
            <v>2.8076300000000001</v>
          </cell>
          <cell r="AK342">
            <v>2.8302966666666665</v>
          </cell>
          <cell r="AL342">
            <v>2.8529633333333333</v>
          </cell>
          <cell r="AM342">
            <v>2.8756300000000001</v>
          </cell>
          <cell r="AN342">
            <v>2.9405350000000001</v>
          </cell>
          <cell r="AO342">
            <v>3.0054400000000001</v>
          </cell>
          <cell r="AP342">
            <v>2.7565</v>
          </cell>
          <cell r="AQ342">
            <v>2.657</v>
          </cell>
          <cell r="AR342">
            <v>2.57</v>
          </cell>
          <cell r="AS342">
            <v>2.7053000000000003</v>
          </cell>
          <cell r="AT342">
            <v>2.8359000000000001</v>
          </cell>
          <cell r="BU342">
            <v>2.37</v>
          </cell>
          <cell r="BV342">
            <v>2.41</v>
          </cell>
          <cell r="BW342">
            <v>2.54</v>
          </cell>
          <cell r="BX342">
            <v>2.66</v>
          </cell>
          <cell r="BY342">
            <v>2.68</v>
          </cell>
          <cell r="BZ342">
            <v>2.68</v>
          </cell>
          <cell r="CA342">
            <v>2.83</v>
          </cell>
          <cell r="CB342">
            <v>2.98</v>
          </cell>
          <cell r="CC342">
            <v>107.7534</v>
          </cell>
        </row>
        <row r="343">
          <cell r="A343">
            <v>43466</v>
          </cell>
          <cell r="B343">
            <v>252.56100000000001</v>
          </cell>
          <cell r="C343">
            <v>202.9</v>
          </cell>
          <cell r="D343">
            <v>260.76600000000002</v>
          </cell>
          <cell r="E343">
            <v>1.4875893578291333E-2</v>
          </cell>
          <cell r="F343">
            <v>3.4619188921860555E-3</v>
          </cell>
          <cell r="G343">
            <v>2.1794329242488475E-2</v>
          </cell>
          <cell r="AF343">
            <v>2.4900000000000002</v>
          </cell>
          <cell r="AG343">
            <v>2.375</v>
          </cell>
          <cell r="AH343">
            <v>2.5137499999999999</v>
          </cell>
          <cell r="AI343">
            <v>2.6256249999999999</v>
          </cell>
          <cell r="AJ343">
            <v>2.7374999999999998</v>
          </cell>
          <cell r="AK343">
            <v>2.7581666666666664</v>
          </cell>
          <cell r="AL343">
            <v>2.778833333333333</v>
          </cell>
          <cell r="AM343">
            <v>2.7995000000000001</v>
          </cell>
          <cell r="AN343">
            <v>2.8915000000000002</v>
          </cell>
          <cell r="AO343">
            <v>2.9835000000000003</v>
          </cell>
          <cell r="AP343">
            <v>2.6934</v>
          </cell>
          <cell r="AQ343">
            <v>2.6069</v>
          </cell>
          <cell r="AR343">
            <v>2.5299</v>
          </cell>
          <cell r="AS343">
            <v>2.6581999999999999</v>
          </cell>
          <cell r="AT343">
            <v>2.7906</v>
          </cell>
          <cell r="BU343">
            <v>2.4</v>
          </cell>
          <cell r="BV343">
            <v>2.42</v>
          </cell>
          <cell r="BW343">
            <v>2.5099999999999998</v>
          </cell>
          <cell r="BX343">
            <v>2.58</v>
          </cell>
          <cell r="BY343">
            <v>2.54</v>
          </cell>
          <cell r="BZ343">
            <v>2.54</v>
          </cell>
          <cell r="CA343">
            <v>2.71</v>
          </cell>
          <cell r="CB343">
            <v>2.89</v>
          </cell>
          <cell r="CC343">
            <v>106.0296</v>
          </cell>
        </row>
        <row r="344">
          <cell r="A344">
            <v>43497</v>
          </cell>
          <cell r="B344">
            <v>253.31899999999999</v>
          </cell>
          <cell r="C344">
            <v>203.7</v>
          </cell>
          <cell r="D344">
            <v>261.18599999999998</v>
          </cell>
          <cell r="E344">
            <v>1.5188615351321877E-2</v>
          </cell>
          <cell r="F344">
            <v>4.4378698224851743E-3</v>
          </cell>
          <cell r="G344">
            <v>2.1410889637129227E-2</v>
          </cell>
          <cell r="AF344">
            <v>2.41</v>
          </cell>
          <cell r="AG344">
            <v>2.375</v>
          </cell>
          <cell r="AH344">
            <v>2.49038</v>
          </cell>
          <cell r="AI344">
            <v>2.5527549999999999</v>
          </cell>
          <cell r="AJ344">
            <v>2.6151299999999997</v>
          </cell>
          <cell r="AK344">
            <v>2.6386699999999998</v>
          </cell>
          <cell r="AL344">
            <v>2.66221</v>
          </cell>
          <cell r="AM344">
            <v>2.6857500000000001</v>
          </cell>
          <cell r="AN344">
            <v>2.775315</v>
          </cell>
          <cell r="AO344">
            <v>2.8648799999999999</v>
          </cell>
          <cell r="AP344">
            <v>2.6675</v>
          </cell>
          <cell r="AQ344">
            <v>2.6107</v>
          </cell>
          <cell r="AR344">
            <v>2.5689000000000002</v>
          </cell>
          <cell r="AS344">
            <v>2.7275</v>
          </cell>
          <cell r="AT344">
            <v>2.8754999999999997</v>
          </cell>
          <cell r="BU344">
            <v>2.4300000000000002</v>
          </cell>
          <cell r="BV344">
            <v>2.44</v>
          </cell>
          <cell r="BW344">
            <v>2.5</v>
          </cell>
          <cell r="BX344">
            <v>2.5499999999999998</v>
          </cell>
          <cell r="BY344">
            <v>2.5</v>
          </cell>
          <cell r="BZ344">
            <v>2.4900000000000002</v>
          </cell>
          <cell r="CA344">
            <v>2.68</v>
          </cell>
          <cell r="CB344">
            <v>2.87</v>
          </cell>
          <cell r="CC344">
            <v>106.1332</v>
          </cell>
        </row>
        <row r="345">
          <cell r="A345">
            <v>43525</v>
          </cell>
          <cell r="B345">
            <v>254.27699999999999</v>
          </cell>
          <cell r="C345">
            <v>205.3</v>
          </cell>
          <cell r="D345">
            <v>261.56700000000001</v>
          </cell>
          <cell r="E345">
            <v>1.8831863513063984E-2</v>
          </cell>
          <cell r="F345">
            <v>1.2327416173570027E-2</v>
          </cell>
          <cell r="G345">
            <v>2.0665623500122798E-2</v>
          </cell>
          <cell r="AF345">
            <v>2.42</v>
          </cell>
          <cell r="AG345">
            <v>2.375</v>
          </cell>
          <cell r="AH345">
            <v>2.4944999999999999</v>
          </cell>
          <cell r="AI345">
            <v>2.5471250000000003</v>
          </cell>
          <cell r="AJ345">
            <v>2.5997500000000002</v>
          </cell>
          <cell r="AK345">
            <v>2.6196666666666668</v>
          </cell>
          <cell r="AL345">
            <v>2.6395833333333334</v>
          </cell>
          <cell r="AM345">
            <v>2.6595</v>
          </cell>
          <cell r="AN345">
            <v>2.6850649999999998</v>
          </cell>
          <cell r="AO345">
            <v>2.7106300000000001</v>
          </cell>
          <cell r="AP345">
            <v>2.5426000000000002</v>
          </cell>
          <cell r="AQ345">
            <v>2.3822999999999999</v>
          </cell>
          <cell r="AR345">
            <v>2.2848999999999999</v>
          </cell>
          <cell r="AS345">
            <v>2.4085000000000001</v>
          </cell>
          <cell r="AT345">
            <v>2.5649999999999999</v>
          </cell>
          <cell r="BU345">
            <v>2.4500000000000002</v>
          </cell>
          <cell r="BV345">
            <v>2.4500000000000002</v>
          </cell>
          <cell r="BW345">
            <v>2.5099999999999998</v>
          </cell>
          <cell r="BX345">
            <v>2.4900000000000002</v>
          </cell>
          <cell r="BY345">
            <v>2.41</v>
          </cell>
          <cell r="BZ345">
            <v>2.37</v>
          </cell>
          <cell r="CA345">
            <v>2.57</v>
          </cell>
          <cell r="CB345">
            <v>2.8</v>
          </cell>
          <cell r="CC345">
            <v>106.5531</v>
          </cell>
        </row>
        <row r="346">
          <cell r="A346">
            <v>43556</v>
          </cell>
          <cell r="B346">
            <v>255.233</v>
          </cell>
          <cell r="C346">
            <v>207</v>
          </cell>
          <cell r="D346">
            <v>261.99700000000001</v>
          </cell>
          <cell r="E346">
            <v>2.0005834702090608E-2</v>
          </cell>
          <cell r="F346">
            <v>2.0710059171597628E-2</v>
          </cell>
          <cell r="G346">
            <v>2.0913377235709074E-2</v>
          </cell>
          <cell r="AF346">
            <v>2.48</v>
          </cell>
          <cell r="AG346">
            <v>2.375</v>
          </cell>
          <cell r="AH346">
            <v>2.4805000000000001</v>
          </cell>
          <cell r="AI346">
            <v>2.5280649999999998</v>
          </cell>
          <cell r="AJ346">
            <v>2.5756299999999999</v>
          </cell>
          <cell r="AK346">
            <v>2.5910866666666665</v>
          </cell>
          <cell r="AL346">
            <v>2.6065433333333332</v>
          </cell>
          <cell r="AM346">
            <v>2.6219999999999999</v>
          </cell>
          <cell r="AN346">
            <v>2.6694399999999998</v>
          </cell>
          <cell r="AO346">
            <v>2.7168799999999997</v>
          </cell>
          <cell r="AP346">
            <v>2.5282999999999998</v>
          </cell>
          <cell r="AQ346">
            <v>2.3811</v>
          </cell>
          <cell r="AR346">
            <v>2.3222</v>
          </cell>
          <cell r="AS346">
            <v>2.4897</v>
          </cell>
          <cell r="AT346">
            <v>2.6677999999999997</v>
          </cell>
          <cell r="BU346">
            <v>2.4300000000000002</v>
          </cell>
          <cell r="BV346">
            <v>2.4300000000000002</v>
          </cell>
          <cell r="BW346">
            <v>2.46</v>
          </cell>
          <cell r="BX346">
            <v>2.42</v>
          </cell>
          <cell r="BY346">
            <v>2.34</v>
          </cell>
          <cell r="BZ346">
            <v>2.33</v>
          </cell>
          <cell r="CA346">
            <v>2.5299999999999998</v>
          </cell>
          <cell r="CB346">
            <v>2.76</v>
          </cell>
          <cell r="CC346">
            <v>106.6677</v>
          </cell>
        </row>
        <row r="347">
          <cell r="A347">
            <v>43586</v>
          </cell>
          <cell r="B347">
            <v>255.29599999999999</v>
          </cell>
          <cell r="C347">
            <v>206.3</v>
          </cell>
          <cell r="D347">
            <v>262.21699999999998</v>
          </cell>
          <cell r="E347">
            <v>1.7959105553606136E-2</v>
          </cell>
          <cell r="F347">
            <v>1.2266928361138296E-2</v>
          </cell>
          <cell r="G347">
            <v>1.9724280075443801E-2</v>
          </cell>
          <cell r="AF347">
            <v>2.42</v>
          </cell>
          <cell r="AG347">
            <v>2.375</v>
          </cell>
          <cell r="AH347">
            <v>2.4304999999999999</v>
          </cell>
          <cell r="AI347">
            <v>2.4664999999999999</v>
          </cell>
          <cell r="AJ347">
            <v>2.5024999999999999</v>
          </cell>
          <cell r="AK347">
            <v>2.5072099999999997</v>
          </cell>
          <cell r="AL347">
            <v>2.5119199999999999</v>
          </cell>
          <cell r="AM347">
            <v>2.5166300000000001</v>
          </cell>
          <cell r="AN347">
            <v>2.5134400000000001</v>
          </cell>
          <cell r="AO347">
            <v>2.5102500000000001</v>
          </cell>
          <cell r="AP347">
            <v>2.238</v>
          </cell>
          <cell r="AQ347">
            <v>1.9792000000000001</v>
          </cell>
          <cell r="AR347">
            <v>1.9159999999999999</v>
          </cell>
          <cell r="AS347">
            <v>2.0832999999999999</v>
          </cell>
          <cell r="AT347">
            <v>2.2665999999999999</v>
          </cell>
          <cell r="BU347">
            <v>2.4</v>
          </cell>
          <cell r="BV347">
            <v>2.4</v>
          </cell>
          <cell r="BW347">
            <v>2.42</v>
          </cell>
          <cell r="BX347">
            <v>2.34</v>
          </cell>
          <cell r="BY347">
            <v>2.21</v>
          </cell>
          <cell r="BZ347">
            <v>2.19</v>
          </cell>
          <cell r="CA347">
            <v>2.4</v>
          </cell>
          <cell r="CB347">
            <v>2.63</v>
          </cell>
          <cell r="CC347">
            <v>107.43129999999999</v>
          </cell>
        </row>
        <row r="348">
          <cell r="A348">
            <v>43617</v>
          </cell>
          <cell r="B348">
            <v>255.21299999999999</v>
          </cell>
          <cell r="C348">
            <v>205.2</v>
          </cell>
          <cell r="D348">
            <v>262.73899999999998</v>
          </cell>
          <cell r="E348">
            <v>1.671194894390049E-2</v>
          </cell>
          <cell r="F348">
            <v>5.8823529411764497E-3</v>
          </cell>
          <cell r="G348">
            <v>2.0746001344216447E-2</v>
          </cell>
          <cell r="AF348">
            <v>2.39</v>
          </cell>
          <cell r="AG348">
            <v>2.375</v>
          </cell>
          <cell r="AH348">
            <v>2.3980000000000001</v>
          </cell>
          <cell r="AI348">
            <v>2.35894</v>
          </cell>
          <cell r="AJ348">
            <v>2.3198799999999999</v>
          </cell>
          <cell r="AK348">
            <v>2.2800866666666666</v>
          </cell>
          <cell r="AL348">
            <v>2.2402933333333332</v>
          </cell>
          <cell r="AM348">
            <v>2.2004999999999999</v>
          </cell>
          <cell r="AN348">
            <v>2.1893149999999997</v>
          </cell>
          <cell r="AO348">
            <v>2.1781299999999999</v>
          </cell>
          <cell r="AP348">
            <v>2.016</v>
          </cell>
          <cell r="AQ348">
            <v>1.8050999999999999</v>
          </cell>
          <cell r="AR348">
            <v>1.7650000000000001</v>
          </cell>
          <cell r="AS348">
            <v>1.964</v>
          </cell>
          <cell r="AT348">
            <v>2.1772</v>
          </cell>
          <cell r="BU348">
            <v>2.2200000000000002</v>
          </cell>
          <cell r="BV348">
            <v>2.2200000000000002</v>
          </cell>
          <cell r="BW348">
            <v>2.17</v>
          </cell>
          <cell r="BX348">
            <v>2</v>
          </cell>
          <cell r="BY348">
            <v>1.81</v>
          </cell>
          <cell r="BZ348">
            <v>1.83</v>
          </cell>
          <cell r="CA348">
            <v>2.0699999999999998</v>
          </cell>
          <cell r="CB348">
            <v>2.36</v>
          </cell>
          <cell r="CC348">
            <v>106.8087</v>
          </cell>
        </row>
        <row r="349">
          <cell r="A349">
            <v>43647</v>
          </cell>
          <cell r="B349">
            <v>255.80199999999999</v>
          </cell>
          <cell r="C349">
            <v>205.8</v>
          </cell>
          <cell r="D349">
            <v>263.27999999999997</v>
          </cell>
          <cell r="E349">
            <v>1.826331335037068E-2</v>
          </cell>
          <cell r="F349">
            <v>6.8493150684931781E-3</v>
          </cell>
          <cell r="G349">
            <v>2.1657049503490455E-2</v>
          </cell>
          <cell r="AF349">
            <v>2.4500000000000002</v>
          </cell>
          <cell r="AG349">
            <v>2.375</v>
          </cell>
          <cell r="AH349">
            <v>2.2242500000000001</v>
          </cell>
          <cell r="AI349">
            <v>2.2449399999999997</v>
          </cell>
          <cell r="AJ349">
            <v>2.2656299999999998</v>
          </cell>
          <cell r="AK349">
            <v>2.2460466666666665</v>
          </cell>
          <cell r="AL349">
            <v>2.2264633333333332</v>
          </cell>
          <cell r="AM349">
            <v>2.20688</v>
          </cell>
          <cell r="AN349">
            <v>2.1977549999999999</v>
          </cell>
          <cell r="AO349">
            <v>2.1886299999999999</v>
          </cell>
          <cell r="AP349">
            <v>2.1017000000000001</v>
          </cell>
          <cell r="AQ349">
            <v>1.9111</v>
          </cell>
          <cell r="AR349">
            <v>1.8031999999999999</v>
          </cell>
          <cell r="AS349">
            <v>1.9455</v>
          </cell>
          <cell r="AT349">
            <v>2.1324999999999998</v>
          </cell>
          <cell r="BU349">
            <v>2.15</v>
          </cell>
          <cell r="BV349">
            <v>2.15</v>
          </cell>
          <cell r="BW349">
            <v>2.08</v>
          </cell>
          <cell r="BX349">
            <v>1.96</v>
          </cell>
          <cell r="BY349">
            <v>1.84</v>
          </cell>
          <cell r="BZ349">
            <v>1.83</v>
          </cell>
          <cell r="CA349">
            <v>2.06</v>
          </cell>
          <cell r="CB349">
            <v>2.36</v>
          </cell>
          <cell r="CC349">
            <v>106.5647</v>
          </cell>
        </row>
        <row r="350">
          <cell r="A350">
            <v>43678</v>
          </cell>
          <cell r="B350">
            <v>256.036</v>
          </cell>
          <cell r="C350">
            <v>205.3</v>
          </cell>
          <cell r="D350">
            <v>263.87700000000001</v>
          </cell>
          <cell r="E350">
            <v>1.7376412106666406E-2</v>
          </cell>
          <cell r="F350">
            <v>3.4213098729227731E-3</v>
          </cell>
          <cell r="G350">
            <v>2.3211356735985289E-2</v>
          </cell>
          <cell r="AF350">
            <v>2.13</v>
          </cell>
          <cell r="AG350">
            <v>2.125</v>
          </cell>
          <cell r="AH350">
            <v>2.089</v>
          </cell>
          <cell r="AI350">
            <v>2.1133150000000001</v>
          </cell>
          <cell r="AJ350">
            <v>2.1376300000000001</v>
          </cell>
          <cell r="AK350">
            <v>2.1039200000000005</v>
          </cell>
          <cell r="AL350">
            <v>2.0702100000000003</v>
          </cell>
          <cell r="AM350">
            <v>2.0365000000000002</v>
          </cell>
          <cell r="AN350">
            <v>2.0052500000000002</v>
          </cell>
          <cell r="AO350">
            <v>1.974</v>
          </cell>
          <cell r="AP350">
            <v>1.7934999999999999</v>
          </cell>
          <cell r="AQ350">
            <v>1.5142</v>
          </cell>
          <cell r="AR350">
            <v>1.3185</v>
          </cell>
          <cell r="AS350">
            <v>1.3816999999999999</v>
          </cell>
          <cell r="AT350">
            <v>1.5194999999999999</v>
          </cell>
          <cell r="BU350">
            <v>2.0699999999999998</v>
          </cell>
          <cell r="BV350">
            <v>1.99</v>
          </cell>
          <cell r="BW350">
            <v>1.93</v>
          </cell>
          <cell r="BX350">
            <v>1.77</v>
          </cell>
          <cell r="BY350">
            <v>1.57</v>
          </cell>
          <cell r="BZ350">
            <v>1.49</v>
          </cell>
          <cell r="CA350">
            <v>1.63</v>
          </cell>
          <cell r="CB350">
            <v>1.91</v>
          </cell>
          <cell r="CC350">
            <v>108.3729</v>
          </cell>
        </row>
        <row r="351">
          <cell r="A351">
            <v>43709</v>
          </cell>
          <cell r="B351">
            <v>256.43</v>
          </cell>
          <cell r="C351">
            <v>205.3</v>
          </cell>
          <cell r="D351">
            <v>264.38799999999998</v>
          </cell>
          <cell r="E351">
            <v>1.6844977040391562E-2</v>
          </cell>
          <cell r="F351">
            <v>0</v>
          </cell>
          <cell r="G351">
            <v>2.3300099083477743E-2</v>
          </cell>
          <cell r="AF351">
            <v>2.27</v>
          </cell>
          <cell r="AG351">
            <v>2.0297999999999998</v>
          </cell>
          <cell r="AH351">
            <v>2.0156299999999998</v>
          </cell>
          <cell r="AI351">
            <v>2.0503799999999996</v>
          </cell>
          <cell r="AJ351">
            <v>2.0851299999999999</v>
          </cell>
          <cell r="AK351">
            <v>2.0752966666666666</v>
          </cell>
          <cell r="AL351">
            <v>2.0654633333333332</v>
          </cell>
          <cell r="AM351">
            <v>2.0556299999999998</v>
          </cell>
          <cell r="AN351">
            <v>2.0438799999999997</v>
          </cell>
          <cell r="AO351">
            <v>2.03213</v>
          </cell>
          <cell r="AP351">
            <v>1.827</v>
          </cell>
          <cell r="AQ351">
            <v>1.6327</v>
          </cell>
          <cell r="AR351">
            <v>1.5015000000000001</v>
          </cell>
          <cell r="AS351">
            <v>1.5638000000000001</v>
          </cell>
          <cell r="AT351">
            <v>1.6924999999999999</v>
          </cell>
          <cell r="BU351">
            <v>1.99</v>
          </cell>
          <cell r="BV351">
            <v>1.93</v>
          </cell>
          <cell r="BW351">
            <v>1.89</v>
          </cell>
          <cell r="BX351">
            <v>1.8</v>
          </cell>
          <cell r="BY351">
            <v>1.65</v>
          </cell>
          <cell r="BZ351">
            <v>1.57</v>
          </cell>
          <cell r="CA351">
            <v>1.7</v>
          </cell>
          <cell r="CB351">
            <v>1.97</v>
          </cell>
          <cell r="CC351">
            <v>108.551</v>
          </cell>
        </row>
        <row r="352">
          <cell r="A352">
            <v>43739</v>
          </cell>
          <cell r="B352">
            <v>257.15499999999997</v>
          </cell>
          <cell r="C352">
            <v>206.6</v>
          </cell>
          <cell r="D352">
            <v>264.97000000000003</v>
          </cell>
          <cell r="E352">
            <v>1.7339736996186295E-2</v>
          </cell>
          <cell r="F352">
            <v>-1.4499758337361834E-3</v>
          </cell>
          <cell r="G352">
            <v>2.3378148209658223E-2</v>
          </cell>
          <cell r="AF352">
            <v>1.86</v>
          </cell>
          <cell r="AG352">
            <v>1.8641000000000001</v>
          </cell>
          <cell r="AH352">
            <v>1.6600000000000001</v>
          </cell>
          <cell r="AI352">
            <v>1.6400000000000001</v>
          </cell>
          <cell r="AJ352">
            <v>1.62</v>
          </cell>
          <cell r="AK352">
            <v>1.6555555555555554</v>
          </cell>
          <cell r="AL352">
            <v>1.6911111111111112</v>
          </cell>
          <cell r="AM352">
            <v>1.726666666666667</v>
          </cell>
          <cell r="AN352">
            <v>1.7875000000000003</v>
          </cell>
          <cell r="AO352">
            <v>1.8483333333333336</v>
          </cell>
          <cell r="AP352">
            <v>1.6483333333333337</v>
          </cell>
          <cell r="AQ352">
            <v>1.4541666666666659</v>
          </cell>
          <cell r="AR352">
            <v>1.5716666666666672</v>
          </cell>
          <cell r="AS352">
            <v>1.6808333333333365</v>
          </cell>
          <cell r="AT352">
            <v>1.8308333333333364</v>
          </cell>
          <cell r="BU352">
            <v>1.73</v>
          </cell>
          <cell r="BV352">
            <v>1.68</v>
          </cell>
          <cell r="BW352">
            <v>1.67</v>
          </cell>
          <cell r="BX352">
            <v>1.61</v>
          </cell>
          <cell r="BY352">
            <v>1.55</v>
          </cell>
          <cell r="BZ352">
            <v>1.53</v>
          </cell>
          <cell r="CA352">
            <v>1.71</v>
          </cell>
          <cell r="CB352">
            <v>2</v>
          </cell>
          <cell r="CC352">
            <v>108.0244</v>
          </cell>
        </row>
        <row r="353">
          <cell r="A353">
            <v>43770</v>
          </cell>
          <cell r="B353">
            <v>257.87900000000002</v>
          </cell>
          <cell r="C353">
            <v>207.3</v>
          </cell>
          <cell r="D353">
            <v>265.548</v>
          </cell>
          <cell r="E353">
            <v>2.0922903948629168E-2</v>
          </cell>
          <cell r="F353">
            <v>1.023391812865504E-2</v>
          </cell>
          <cell r="G353">
            <v>2.3546960942649298E-2</v>
          </cell>
          <cell r="AF353">
            <v>1.57</v>
          </cell>
          <cell r="AG353">
            <v>1.625</v>
          </cell>
          <cell r="AH353">
            <v>1.7100000000000002</v>
          </cell>
          <cell r="AI353">
            <v>1.6600000000000001</v>
          </cell>
          <cell r="AJ353">
            <v>1.61</v>
          </cell>
          <cell r="AK353">
            <v>1.6366666666666667</v>
          </cell>
          <cell r="AL353">
            <v>1.6633333333333333</v>
          </cell>
          <cell r="AM353">
            <v>1.69</v>
          </cell>
          <cell r="AN353">
            <v>1.77</v>
          </cell>
          <cell r="AO353">
            <v>1.85</v>
          </cell>
          <cell r="AP353">
            <v>1.6500000000000001</v>
          </cell>
          <cell r="AQ353">
            <v>1.5849999999999993</v>
          </cell>
          <cell r="AR353">
            <v>1.6640000000000006</v>
          </cell>
          <cell r="AS353">
            <v>1.7970000000000033</v>
          </cell>
          <cell r="AT353">
            <v>1.9470000000000032</v>
          </cell>
          <cell r="BU353">
            <v>1.58</v>
          </cell>
          <cell r="BV353">
            <v>1.57</v>
          </cell>
          <cell r="BW353">
            <v>1.59</v>
          </cell>
          <cell r="BX353">
            <v>1.57</v>
          </cell>
          <cell r="BY353">
            <v>1.61</v>
          </cell>
          <cell r="BZ353">
            <v>1.64</v>
          </cell>
          <cell r="CA353">
            <v>1.81</v>
          </cell>
          <cell r="CB353">
            <v>2.13</v>
          </cell>
          <cell r="CC353">
            <v>107.85169999999999</v>
          </cell>
        </row>
        <row r="354">
          <cell r="A354">
            <v>43800</v>
          </cell>
          <cell r="B354">
            <v>258.63</v>
          </cell>
          <cell r="C354">
            <v>208.5</v>
          </cell>
          <cell r="D354">
            <v>266.02</v>
          </cell>
          <cell r="E354">
            <v>2.3195274699624457E-2</v>
          </cell>
          <cell r="F354">
            <v>2.0058708414872672E-2</v>
          </cell>
          <cell r="G354">
            <v>2.2905988164406255E-2</v>
          </cell>
          <cell r="AF354">
            <v>1.55</v>
          </cell>
          <cell r="AG354">
            <v>1.625</v>
          </cell>
          <cell r="AH354">
            <v>1.7100000000000002</v>
          </cell>
          <cell r="AI354">
            <v>1.625</v>
          </cell>
          <cell r="AJ354">
            <v>1.54</v>
          </cell>
          <cell r="AK354">
            <v>1.5949999999999998</v>
          </cell>
          <cell r="AL354">
            <v>1.65</v>
          </cell>
          <cell r="AM354">
            <v>1.7050000000000001</v>
          </cell>
          <cell r="AN354">
            <v>1.7537500000000001</v>
          </cell>
          <cell r="AO354">
            <v>1.8025</v>
          </cell>
          <cell r="AP354">
            <v>1.6524999999999999</v>
          </cell>
          <cell r="AQ354">
            <v>1.5662499999999993</v>
          </cell>
          <cell r="AR354">
            <v>1.6605000000000005</v>
          </cell>
          <cell r="AS354">
            <v>1.8452500000000032</v>
          </cell>
          <cell r="AT354">
            <v>1.9952500000000031</v>
          </cell>
          <cell r="BU354">
            <v>1.55</v>
          </cell>
          <cell r="BV354">
            <v>1.57</v>
          </cell>
          <cell r="BW354">
            <v>1.58</v>
          </cell>
          <cell r="BX354">
            <v>1.5949999999999998</v>
          </cell>
          <cell r="BY354">
            <v>1.6024999999999998</v>
          </cell>
          <cell r="BZ354">
            <v>1.8569999999999995</v>
          </cell>
          <cell r="CA354">
            <v>2.0035000000000056</v>
          </cell>
          <cell r="CB354">
            <v>2.0035000000000056</v>
          </cell>
          <cell r="CC354">
            <v>107.1968</v>
          </cell>
        </row>
        <row r="355">
          <cell r="A355">
            <v>43831</v>
          </cell>
          <cell r="B355">
            <v>258.90600000000001</v>
          </cell>
          <cell r="C355">
            <v>208.3</v>
          </cell>
          <cell r="D355">
            <v>266.69799999999998</v>
          </cell>
          <cell r="E355">
            <v>2.5122643638566533E-2</v>
          </cell>
          <cell r="F355">
            <v>2.6614095613602728E-2</v>
          </cell>
          <cell r="G355">
            <v>2.2748364434013402E-2</v>
          </cell>
          <cell r="AF355">
            <v>1.55</v>
          </cell>
          <cell r="AG355">
            <v>1.625</v>
          </cell>
          <cell r="AH355">
            <v>1.66188</v>
          </cell>
          <cell r="AI355">
            <v>1.7065049999999999</v>
          </cell>
          <cell r="AJ355">
            <v>1.7511299999999999</v>
          </cell>
          <cell r="AK355">
            <v>1.7491699999999997</v>
          </cell>
          <cell r="AL355">
            <v>1.7472099999999999</v>
          </cell>
          <cell r="AM355">
            <v>1.74525</v>
          </cell>
          <cell r="AN355">
            <v>1.7759399999999999</v>
          </cell>
          <cell r="AO355">
            <v>1.80663</v>
          </cell>
          <cell r="AP355">
            <v>1.5422</v>
          </cell>
          <cell r="AQ355">
            <v>1.3783000000000001</v>
          </cell>
          <cell r="AR355">
            <v>1.3167</v>
          </cell>
          <cell r="AS355">
            <v>1.4525000000000001</v>
          </cell>
          <cell r="AT355">
            <v>1.6387</v>
          </cell>
          <cell r="BU355">
            <v>1.53</v>
          </cell>
          <cell r="BV355">
            <v>1.55</v>
          </cell>
          <cell r="BW355">
            <v>1.56</v>
          </cell>
          <cell r="BX355">
            <v>1.53</v>
          </cell>
          <cell r="BY355">
            <v>1.52</v>
          </cell>
          <cell r="BZ355">
            <v>1.56</v>
          </cell>
          <cell r="CA355">
            <v>1.76</v>
          </cell>
          <cell r="CB355">
            <v>2.0699999999999998</v>
          </cell>
          <cell r="CC355">
            <v>106.667</v>
          </cell>
        </row>
        <row r="356">
          <cell r="A356">
            <v>43862</v>
          </cell>
          <cell r="B356">
            <v>259.24599999999998</v>
          </cell>
          <cell r="C356">
            <v>206.5</v>
          </cell>
          <cell r="D356">
            <v>267.40199999999999</v>
          </cell>
          <cell r="E356">
            <v>2.3397376430508432E-2</v>
          </cell>
          <cell r="F356">
            <v>1.3745704467353903E-2</v>
          </cell>
          <cell r="G356">
            <v>2.3799131653304606E-2</v>
          </cell>
          <cell r="AF356">
            <v>1.59</v>
          </cell>
          <cell r="AG356">
            <v>1.625</v>
          </cell>
          <cell r="AH356">
            <v>1.51525</v>
          </cell>
          <cell r="AI356">
            <v>1.4889999999999999</v>
          </cell>
          <cell r="AJ356">
            <v>1.46275</v>
          </cell>
          <cell r="AK356">
            <v>1.4409166666666666</v>
          </cell>
          <cell r="AL356">
            <v>1.4190833333333335</v>
          </cell>
          <cell r="AM356">
            <v>1.3972500000000001</v>
          </cell>
          <cell r="AN356">
            <v>1.389375</v>
          </cell>
          <cell r="AO356">
            <v>1.3815</v>
          </cell>
          <cell r="AP356">
            <v>1.1417999999999999</v>
          </cell>
          <cell r="AQ356">
            <v>0.98499999999999999</v>
          </cell>
          <cell r="AR356">
            <v>0.98140000000000005</v>
          </cell>
          <cell r="AS356">
            <v>1.1174999999999999</v>
          </cell>
          <cell r="AT356">
            <v>1.2786999999999999</v>
          </cell>
          <cell r="BU356">
            <v>1.58</v>
          </cell>
          <cell r="BV356">
            <v>1.54</v>
          </cell>
          <cell r="BW356">
            <v>1.51</v>
          </cell>
          <cell r="BX356">
            <v>1.41</v>
          </cell>
          <cell r="BY356">
            <v>1.33</v>
          </cell>
          <cell r="BZ356">
            <v>1.32</v>
          </cell>
          <cell r="CA356">
            <v>1.5</v>
          </cell>
          <cell r="CB356">
            <v>1.81</v>
          </cell>
          <cell r="CC356">
            <v>107.8597</v>
          </cell>
        </row>
        <row r="357">
          <cell r="A357">
            <v>43891</v>
          </cell>
          <cell r="B357">
            <v>258.14999999999998</v>
          </cell>
          <cell r="C357">
            <v>201.9</v>
          </cell>
          <cell r="D357">
            <v>267.06799999999998</v>
          </cell>
          <cell r="E357">
            <v>1.5231420852062971E-2</v>
          </cell>
          <cell r="F357">
            <v>-1.6561130053580175E-2</v>
          </cell>
          <cell r="G357">
            <v>2.1030940447380519E-2</v>
          </cell>
          <cell r="AF357">
            <v>0.61</v>
          </cell>
          <cell r="AG357">
            <v>0.625</v>
          </cell>
          <cell r="AH357">
            <v>0.99287999999999998</v>
          </cell>
          <cell r="AI357">
            <v>1.2216899999999999</v>
          </cell>
          <cell r="AJ357">
            <v>1.4504999999999999</v>
          </cell>
          <cell r="AK357">
            <v>1.3587499999999999</v>
          </cell>
          <cell r="AL357">
            <v>1.2669999999999999</v>
          </cell>
          <cell r="AM357">
            <v>1.1752499999999999</v>
          </cell>
          <cell r="AN357">
            <v>1.0863749999999999</v>
          </cell>
          <cell r="AO357">
            <v>0.99750000000000005</v>
          </cell>
          <cell r="AP357">
            <v>0.6653</v>
          </cell>
          <cell r="AQ357">
            <v>0.49030000000000001</v>
          </cell>
          <cell r="AR357">
            <v>0.52390000000000003</v>
          </cell>
          <cell r="AS357">
            <v>0.71609999999999996</v>
          </cell>
          <cell r="AT357">
            <v>0.85599999999999998</v>
          </cell>
          <cell r="BU357">
            <v>0.37</v>
          </cell>
          <cell r="BV357">
            <v>0.3</v>
          </cell>
          <cell r="BW357">
            <v>0.3</v>
          </cell>
          <cell r="BX357">
            <v>0.33</v>
          </cell>
          <cell r="BY357">
            <v>0.45</v>
          </cell>
          <cell r="BZ357">
            <v>0.59</v>
          </cell>
          <cell r="CA357">
            <v>0.87</v>
          </cell>
          <cell r="CB357">
            <v>1.26</v>
          </cell>
          <cell r="CC357">
            <v>111.77330000000001</v>
          </cell>
        </row>
        <row r="358">
          <cell r="A358">
            <v>43922</v>
          </cell>
          <cell r="B358">
            <v>256.12599999999998</v>
          </cell>
          <cell r="C358">
            <v>196.2</v>
          </cell>
          <cell r="D358">
            <v>265.79599999999999</v>
          </cell>
          <cell r="E358">
            <v>3.4987638745771488E-3</v>
          </cell>
          <cell r="F358">
            <v>-5.2173913043478293E-2</v>
          </cell>
          <cell r="G358">
            <v>1.4500166032435313E-2</v>
          </cell>
          <cell r="AF358">
            <v>0.02</v>
          </cell>
          <cell r="AG358">
            <v>0.125</v>
          </cell>
          <cell r="AH358">
            <v>0.32962999999999998</v>
          </cell>
          <cell r="AI358">
            <v>0.44288</v>
          </cell>
          <cell r="AJ358">
            <v>0.55613000000000001</v>
          </cell>
          <cell r="AK358">
            <v>0.62391999999999981</v>
          </cell>
          <cell r="AL358">
            <v>0.69170999999999982</v>
          </cell>
          <cell r="AM358">
            <v>0.75949999999999995</v>
          </cell>
          <cell r="AN358">
            <v>0.81206500000000004</v>
          </cell>
          <cell r="AO358">
            <v>0.86463000000000001</v>
          </cell>
          <cell r="AP358">
            <v>0.3705</v>
          </cell>
          <cell r="AQ358">
            <v>0.32029999999999997</v>
          </cell>
          <cell r="AR358">
            <v>0.41299999999999998</v>
          </cell>
          <cell r="AS358">
            <v>0.6452</v>
          </cell>
          <cell r="AT358">
            <v>0.8085</v>
          </cell>
          <cell r="BU358">
            <v>0.11</v>
          </cell>
          <cell r="BV358">
            <v>0.14000000000000001</v>
          </cell>
          <cell r="BW358">
            <v>0.17</v>
          </cell>
          <cell r="BX358">
            <v>0.18</v>
          </cell>
          <cell r="BY358">
            <v>0.22</v>
          </cell>
          <cell r="BZ358">
            <v>0.39</v>
          </cell>
          <cell r="CA358">
            <v>0.66</v>
          </cell>
          <cell r="CB358">
            <v>1.06</v>
          </cell>
          <cell r="CC358">
            <v>113.3818</v>
          </cell>
        </row>
        <row r="359">
          <cell r="A359">
            <v>43952</v>
          </cell>
          <cell r="B359">
            <v>255.84800000000001</v>
          </cell>
          <cell r="C359">
            <v>200.1</v>
          </cell>
          <cell r="D359">
            <v>265.46100000000001</v>
          </cell>
          <cell r="E359">
            <v>2.1621960391076112E-3</v>
          </cell>
          <cell r="F359">
            <v>-3.0053320407174122E-2</v>
          </cell>
          <cell r="G359">
            <v>1.2371432820907913E-2</v>
          </cell>
          <cell r="AF359">
            <v>0.05</v>
          </cell>
          <cell r="AG359">
            <v>0.125</v>
          </cell>
          <cell r="AH359">
            <v>0.1825</v>
          </cell>
          <cell r="AI359">
            <v>0.26324999999999998</v>
          </cell>
          <cell r="AJ359">
            <v>0.34399999999999997</v>
          </cell>
          <cell r="AK359">
            <v>0.39924999999999988</v>
          </cell>
          <cell r="AL359">
            <v>0.45449999999999996</v>
          </cell>
          <cell r="AM359">
            <v>0.50975000000000004</v>
          </cell>
          <cell r="AN359">
            <v>0.59162500000000007</v>
          </cell>
          <cell r="AO359">
            <v>0.67349999999999999</v>
          </cell>
          <cell r="AP359">
            <v>0.29270000000000002</v>
          </cell>
          <cell r="AQ359">
            <v>0.25130000000000002</v>
          </cell>
          <cell r="AR359">
            <v>0.35949999999999999</v>
          </cell>
          <cell r="AS359">
            <v>0.65059999999999996</v>
          </cell>
          <cell r="AT359">
            <v>0.89649999999999996</v>
          </cell>
          <cell r="BU359">
            <v>0.1</v>
          </cell>
          <cell r="BV359">
            <v>0.13</v>
          </cell>
          <cell r="BW359">
            <v>0.15</v>
          </cell>
          <cell r="BX359">
            <v>0.16</v>
          </cell>
          <cell r="BY359">
            <v>0.17</v>
          </cell>
          <cell r="BZ359">
            <v>0.34</v>
          </cell>
          <cell r="CA359">
            <v>0.67</v>
          </cell>
          <cell r="CB359">
            <v>1.1200000000000001</v>
          </cell>
          <cell r="CC359">
            <v>112.7088</v>
          </cell>
        </row>
        <row r="360">
          <cell r="A360">
            <v>43983</v>
          </cell>
          <cell r="B360">
            <v>257.00400000000002</v>
          </cell>
          <cell r="C360">
            <v>200.8</v>
          </cell>
          <cell r="D360">
            <v>265.839</v>
          </cell>
          <cell r="E360">
            <v>7.0176675953028678E-3</v>
          </cell>
          <cell r="F360">
            <v>-2.1442495126705596E-2</v>
          </cell>
          <cell r="G360">
            <v>1.1798781300073502E-2</v>
          </cell>
          <cell r="AF360">
            <v>0.08</v>
          </cell>
          <cell r="AG360">
            <v>0.125</v>
          </cell>
          <cell r="AH360">
            <v>0.16225000000000001</v>
          </cell>
          <cell r="AI360">
            <v>0.232125</v>
          </cell>
          <cell r="AJ360">
            <v>0.30199999999999999</v>
          </cell>
          <cell r="AK360">
            <v>0.32441666666666663</v>
          </cell>
          <cell r="AL360">
            <v>0.34683333333333333</v>
          </cell>
          <cell r="AM360">
            <v>0.36925000000000002</v>
          </cell>
          <cell r="AN360">
            <v>0.45750000000000002</v>
          </cell>
          <cell r="AO360">
            <v>0.54574999999999996</v>
          </cell>
          <cell r="AP360">
            <v>0.26450000000000001</v>
          </cell>
          <cell r="AQ360">
            <v>0.22509999999999999</v>
          </cell>
          <cell r="AR360">
            <v>0.32619999999999999</v>
          </cell>
          <cell r="AS360">
            <v>0.63900000000000001</v>
          </cell>
          <cell r="AT360">
            <v>0.88429999999999997</v>
          </cell>
          <cell r="BU360">
            <v>0.13</v>
          </cell>
          <cell r="BV360">
            <v>0.16</v>
          </cell>
          <cell r="BW360">
            <v>0.18</v>
          </cell>
          <cell r="BX360">
            <v>0.18</v>
          </cell>
          <cell r="BY360">
            <v>0.19</v>
          </cell>
          <cell r="BZ360">
            <v>0.34</v>
          </cell>
          <cell r="CA360">
            <v>0.73</v>
          </cell>
          <cell r="CB360">
            <v>1.27</v>
          </cell>
          <cell r="CC360">
            <v>110.10720000000001</v>
          </cell>
        </row>
        <row r="361">
          <cell r="A361">
            <v>44013</v>
          </cell>
          <cell r="B361">
            <v>258.40800000000002</v>
          </cell>
          <cell r="C361">
            <v>201.9</v>
          </cell>
          <cell r="D361">
            <v>267.37299999999999</v>
          </cell>
          <cell r="E361">
            <v>1.0187566946310067E-2</v>
          </cell>
          <cell r="F361">
            <v>-1.895043731778423E-2</v>
          </cell>
          <cell r="G361">
            <v>1.5546186569431963E-2</v>
          </cell>
          <cell r="AF361">
            <v>0.11</v>
          </cell>
          <cell r="AG361">
            <v>0.125</v>
          </cell>
          <cell r="AH361">
            <v>0.15487999999999999</v>
          </cell>
          <cell r="AI361">
            <v>0.20181499999999999</v>
          </cell>
          <cell r="AJ361">
            <v>0.24875</v>
          </cell>
          <cell r="AK361">
            <v>0.26787666666666665</v>
          </cell>
          <cell r="AL361">
            <v>0.28700333333333333</v>
          </cell>
          <cell r="AM361">
            <v>0.30613000000000001</v>
          </cell>
          <cell r="AN361">
            <v>0.37737999999999999</v>
          </cell>
          <cell r="AO361">
            <v>0.44862999999999997</v>
          </cell>
          <cell r="AP361">
            <v>0.2122</v>
          </cell>
          <cell r="AQ361">
            <v>0.17879999999999999</v>
          </cell>
          <cell r="AR361">
            <v>0.25119999999999998</v>
          </cell>
          <cell r="AS361">
            <v>0.52139999999999997</v>
          </cell>
          <cell r="AT361">
            <v>0.73909999999999998</v>
          </cell>
          <cell r="BU361">
            <v>0.11</v>
          </cell>
          <cell r="BV361">
            <v>0.13</v>
          </cell>
          <cell r="BW361">
            <v>0.14000000000000001</v>
          </cell>
          <cell r="BX361">
            <v>0.15</v>
          </cell>
          <cell r="BY361">
            <v>0.15</v>
          </cell>
          <cell r="BZ361">
            <v>0.28000000000000003</v>
          </cell>
          <cell r="CA361">
            <v>0.62</v>
          </cell>
          <cell r="CB361">
            <v>1.0900000000000001</v>
          </cell>
          <cell r="CC361">
            <v>109.4751</v>
          </cell>
        </row>
        <row r="362">
          <cell r="A362">
            <v>44044</v>
          </cell>
          <cell r="B362">
            <v>259.36599999999999</v>
          </cell>
          <cell r="C362">
            <v>202.3</v>
          </cell>
          <cell r="D362">
            <v>268.39</v>
          </cell>
          <cell r="E362">
            <v>1.3005983533565635E-2</v>
          </cell>
          <cell r="F362">
            <v>-1.4612761811982455E-2</v>
          </cell>
          <cell r="G362">
            <v>1.7102665256918836E-2</v>
          </cell>
          <cell r="AF362">
            <v>0.09</v>
          </cell>
          <cell r="AG362">
            <v>0.125</v>
          </cell>
          <cell r="AH362">
            <v>0.15675</v>
          </cell>
          <cell r="AI362">
            <v>0.19881500000000002</v>
          </cell>
          <cell r="AJ362">
            <v>0.24088000000000001</v>
          </cell>
          <cell r="AK362">
            <v>0.26387999999999995</v>
          </cell>
          <cell r="AL362">
            <v>0.28687999999999997</v>
          </cell>
          <cell r="AM362">
            <v>0.30987999999999999</v>
          </cell>
          <cell r="AN362">
            <v>0.37756499999999998</v>
          </cell>
          <cell r="AO362">
            <v>0.44524999999999998</v>
          </cell>
          <cell r="AP362">
            <v>0.2344</v>
          </cell>
          <cell r="AQ362">
            <v>0.2218</v>
          </cell>
          <cell r="AR362">
            <v>0.33400000000000002</v>
          </cell>
          <cell r="AS362">
            <v>0.7097</v>
          </cell>
          <cell r="AT362">
            <v>1.0333000000000001</v>
          </cell>
          <cell r="BU362">
            <v>0.08</v>
          </cell>
          <cell r="BV362">
            <v>0.1</v>
          </cell>
          <cell r="BW362">
            <v>0.12</v>
          </cell>
          <cell r="BX362">
            <v>0.13</v>
          </cell>
          <cell r="BY362">
            <v>0.14000000000000001</v>
          </cell>
          <cell r="BZ362">
            <v>0.27</v>
          </cell>
          <cell r="CA362">
            <v>0.65</v>
          </cell>
          <cell r="CB362">
            <v>1.1399999999999999</v>
          </cell>
          <cell r="CC362">
            <v>108.17319999999999</v>
          </cell>
        </row>
        <row r="363">
          <cell r="A363">
            <v>44075</v>
          </cell>
          <cell r="B363">
            <v>259.95100000000002</v>
          </cell>
          <cell r="C363">
            <v>203.1</v>
          </cell>
          <cell r="D363">
            <v>268.89999999999998</v>
          </cell>
          <cell r="E363">
            <v>1.3730842725110159E-2</v>
          </cell>
          <cell r="F363">
            <v>-1.0716025328787238E-2</v>
          </cell>
          <cell r="G363">
            <v>1.7065827495952979E-2</v>
          </cell>
          <cell r="AF363">
            <v>0.09</v>
          </cell>
          <cell r="AG363">
            <v>0.125</v>
          </cell>
          <cell r="AH363">
            <v>0.14824999999999999</v>
          </cell>
          <cell r="AI363">
            <v>0.19106499999999998</v>
          </cell>
          <cell r="AJ363">
            <v>0.23388</v>
          </cell>
          <cell r="AK363">
            <v>0.24250333333333329</v>
          </cell>
          <cell r="AL363">
            <v>0.25112666666666661</v>
          </cell>
          <cell r="AM363">
            <v>0.25974999999999998</v>
          </cell>
          <cell r="AN363">
            <v>0.30993999999999999</v>
          </cell>
          <cell r="AO363">
            <v>0.36013000000000001</v>
          </cell>
          <cell r="AP363">
            <v>0.22</v>
          </cell>
          <cell r="AQ363">
            <v>0.22</v>
          </cell>
          <cell r="AR363">
            <v>0.3458</v>
          </cell>
          <cell r="AS363">
            <v>0.70979999999999999</v>
          </cell>
          <cell r="AT363">
            <v>1.0492999999999999</v>
          </cell>
          <cell r="BU363">
            <v>0.09</v>
          </cell>
          <cell r="BV363">
            <v>0.11</v>
          </cell>
          <cell r="BW363">
            <v>0.12</v>
          </cell>
          <cell r="BX363">
            <v>0.13</v>
          </cell>
          <cell r="BY363">
            <v>0.13</v>
          </cell>
          <cell r="BZ363">
            <v>0.27</v>
          </cell>
          <cell r="CA363">
            <v>0.68</v>
          </cell>
          <cell r="CB363">
            <v>1.21</v>
          </cell>
          <cell r="CC363">
            <v>107.80119999999999</v>
          </cell>
        </row>
        <row r="364">
          <cell r="A364">
            <v>44105</v>
          </cell>
          <cell r="B364">
            <v>260.24900000000002</v>
          </cell>
          <cell r="C364">
            <v>204.1</v>
          </cell>
          <cell r="D364">
            <v>269.27999999999997</v>
          </cell>
          <cell r="E364">
            <v>1.2031654060780772E-2</v>
          </cell>
          <cell r="F364">
            <v>-1.2100677637947754E-2</v>
          </cell>
          <cell r="G364">
            <v>1.6265992376495175E-2</v>
          </cell>
          <cell r="AF364">
            <v>0.09</v>
          </cell>
          <cell r="AG364">
            <v>0.125</v>
          </cell>
          <cell r="AH364">
            <v>0.14025000000000001</v>
          </cell>
          <cell r="AI364">
            <v>0.17799999999999999</v>
          </cell>
          <cell r="AJ364">
            <v>0.21575</v>
          </cell>
          <cell r="AK364">
            <v>0.22454333333333332</v>
          </cell>
          <cell r="AL364">
            <v>0.23333666666666666</v>
          </cell>
          <cell r="AM364">
            <v>0.24213000000000001</v>
          </cell>
          <cell r="AN364">
            <v>0.28613</v>
          </cell>
          <cell r="AO364">
            <v>0.33012999999999998</v>
          </cell>
          <cell r="AP364">
            <v>0.2097</v>
          </cell>
          <cell r="AQ364">
            <v>0.23749999999999999</v>
          </cell>
          <cell r="AR364">
            <v>0.44850000000000001</v>
          </cell>
          <cell r="AS364">
            <v>0.89500000000000002</v>
          </cell>
          <cell r="AT364">
            <v>1.2447999999999999</v>
          </cell>
          <cell r="BU364">
            <v>0.09</v>
          </cell>
          <cell r="BV364">
            <v>0.1</v>
          </cell>
          <cell r="BW364">
            <v>0.11</v>
          </cell>
          <cell r="BX364">
            <v>0.13</v>
          </cell>
          <cell r="BY364">
            <v>0.15</v>
          </cell>
          <cell r="BZ364">
            <v>0.34</v>
          </cell>
          <cell r="CA364">
            <v>0.79</v>
          </cell>
          <cell r="CB364">
            <v>1.34</v>
          </cell>
          <cell r="CC364">
            <v>107.265</v>
          </cell>
        </row>
        <row r="365">
          <cell r="A365">
            <v>44136</v>
          </cell>
          <cell r="B365">
            <v>260.89499999999998</v>
          </cell>
          <cell r="C365">
            <v>204.6</v>
          </cell>
          <cell r="D365">
            <v>269.96699999999998</v>
          </cell>
          <cell r="E365">
            <v>1.1695407536092439E-2</v>
          </cell>
          <cell r="F365">
            <v>-1.302460202604927E-2</v>
          </cell>
          <cell r="G365">
            <v>1.6641059243526435E-2</v>
          </cell>
          <cell r="AF365">
            <v>0.09</v>
          </cell>
          <cell r="AG365">
            <v>0.125</v>
          </cell>
          <cell r="AH365">
            <v>0.15337999999999999</v>
          </cell>
          <cell r="AI365">
            <v>0.19050499999999998</v>
          </cell>
          <cell r="AJ365">
            <v>0.22763</v>
          </cell>
          <cell r="AK365">
            <v>0.23675333333333332</v>
          </cell>
          <cell r="AL365">
            <v>0.24587666666666666</v>
          </cell>
          <cell r="AM365">
            <v>0.255</v>
          </cell>
          <cell r="AN365">
            <v>0.29262500000000002</v>
          </cell>
          <cell r="AO365">
            <v>0.33024999999999999</v>
          </cell>
          <cell r="AP365">
            <v>0.21560000000000001</v>
          </cell>
          <cell r="AQ365">
            <v>0.2316</v>
          </cell>
          <cell r="AR365">
            <v>0.42580000000000001</v>
          </cell>
          <cell r="AS365">
            <v>0.84419999999999995</v>
          </cell>
          <cell r="AT365">
            <v>1.1881999999999999</v>
          </cell>
          <cell r="BU365">
            <v>0.09</v>
          </cell>
          <cell r="BV365">
            <v>0.09</v>
          </cell>
          <cell r="BW365">
            <v>0.1</v>
          </cell>
          <cell r="BX365">
            <v>0.12</v>
          </cell>
          <cell r="BY365">
            <v>0.17</v>
          </cell>
          <cell r="BZ365">
            <v>0.39</v>
          </cell>
          <cell r="CA365">
            <v>0.87</v>
          </cell>
          <cell r="CB365">
            <v>1.4</v>
          </cell>
          <cell r="CC365">
            <v>105.9106</v>
          </cell>
        </row>
        <row r="366">
          <cell r="A366">
            <v>44166</v>
          </cell>
          <cell r="B366">
            <v>262.005</v>
          </cell>
          <cell r="C366">
            <v>206.7</v>
          </cell>
          <cell r="D366">
            <v>270.33999999999997</v>
          </cell>
          <cell r="E366">
            <v>1.3049530216912242E-2</v>
          </cell>
          <cell r="F366">
            <v>-8.6330935251799357E-3</v>
          </cell>
          <cell r="G366">
            <v>1.6239380497707012E-2</v>
          </cell>
          <cell r="AF366">
            <v>0.08</v>
          </cell>
          <cell r="AG366">
            <v>0.125</v>
          </cell>
          <cell r="AH366">
            <v>0.14388000000000001</v>
          </cell>
          <cell r="AI366">
            <v>0.19113000000000002</v>
          </cell>
          <cell r="AJ366">
            <v>0.23838000000000001</v>
          </cell>
          <cell r="AK366">
            <v>0.24479666666666666</v>
          </cell>
          <cell r="AL366">
            <v>0.25121333333333334</v>
          </cell>
          <cell r="AM366">
            <v>0.25763000000000003</v>
          </cell>
          <cell r="AN366">
            <v>0.29975499999999999</v>
          </cell>
          <cell r="AO366">
            <v>0.34188000000000002</v>
          </cell>
          <cell r="AP366">
            <v>0.1925</v>
          </cell>
          <cell r="AQ366">
            <v>0.1978</v>
          </cell>
          <cell r="AR366">
            <v>0.43</v>
          </cell>
          <cell r="AS366">
            <v>0.92530000000000001</v>
          </cell>
          <cell r="AT366">
            <v>1.3168</v>
          </cell>
          <cell r="BU366">
            <v>0.08</v>
          </cell>
          <cell r="BV366">
            <v>0.09</v>
          </cell>
          <cell r="BW366">
            <v>0.09</v>
          </cell>
          <cell r="BX366">
            <v>0.1</v>
          </cell>
          <cell r="BY366">
            <v>0.14000000000000001</v>
          </cell>
          <cell r="BZ366">
            <v>0.39</v>
          </cell>
          <cell r="CA366">
            <v>0.93</v>
          </cell>
          <cell r="CB366">
            <v>1.47</v>
          </cell>
          <cell r="CC366">
            <v>103.95959999999999</v>
          </cell>
        </row>
        <row r="367">
          <cell r="A367">
            <v>44197</v>
          </cell>
          <cell r="B367">
            <v>262.51799999999997</v>
          </cell>
          <cell r="C367">
            <v>209.3</v>
          </cell>
          <cell r="D367">
            <v>270.42200000000003</v>
          </cell>
          <cell r="E367">
            <v>1.3951009246599089E-2</v>
          </cell>
          <cell r="F367">
            <v>4.8007681228996457E-3</v>
          </cell>
          <cell r="G367">
            <v>1.3963359305281697E-2</v>
          </cell>
          <cell r="AF367">
            <v>7.0000000000000007E-2</v>
          </cell>
          <cell r="AG367">
            <v>0.125</v>
          </cell>
          <cell r="AH367">
            <v>0.1195</v>
          </cell>
          <cell r="AI367">
            <v>0.16069</v>
          </cell>
          <cell r="AJ367">
            <v>0.20188</v>
          </cell>
          <cell r="AK367">
            <v>0.20900333333333332</v>
          </cell>
          <cell r="AL367">
            <v>0.21612666666666666</v>
          </cell>
          <cell r="AM367">
            <v>0.22325</v>
          </cell>
          <cell r="AN367">
            <v>0.26719000000000004</v>
          </cell>
          <cell r="AO367">
            <v>0.31113000000000002</v>
          </cell>
          <cell r="AP367">
            <v>0.17660000000000001</v>
          </cell>
          <cell r="AQ367">
            <v>0.1865</v>
          </cell>
          <cell r="AR367">
            <v>0.52</v>
          </cell>
          <cell r="AS367">
            <v>1.1093999999999999</v>
          </cell>
          <cell r="AT367">
            <v>1.51</v>
          </cell>
          <cell r="BU367">
            <v>0.08</v>
          </cell>
          <cell r="BV367">
            <v>0.08</v>
          </cell>
          <cell r="BW367">
            <v>0.09</v>
          </cell>
          <cell r="BX367">
            <v>0.1</v>
          </cell>
          <cell r="BY367">
            <v>0.13</v>
          </cell>
          <cell r="BZ367">
            <v>0.45</v>
          </cell>
          <cell r="CA367">
            <v>1.08</v>
          </cell>
          <cell r="CB367">
            <v>1.63</v>
          </cell>
          <cell r="CC367">
            <v>103.24550000000001</v>
          </cell>
        </row>
        <row r="368">
          <cell r="A368">
            <v>44228</v>
          </cell>
          <cell r="B368">
            <v>263.58300000000003</v>
          </cell>
          <cell r="C368">
            <v>211.8</v>
          </cell>
          <cell r="D368">
            <v>270.81299999999999</v>
          </cell>
          <cell r="E368">
            <v>1.6729284154818336E-2</v>
          </cell>
          <cell r="F368">
            <v>2.5665859564164784E-2</v>
          </cell>
          <cell r="G368">
            <v>1.275607512284882E-2</v>
          </cell>
          <cell r="AF368">
            <v>0.04</v>
          </cell>
          <cell r="AG368">
            <v>0.125</v>
          </cell>
          <cell r="AH368">
            <v>0.11849999999999999</v>
          </cell>
          <cell r="AI368">
            <v>0.15343999999999999</v>
          </cell>
          <cell r="AJ368">
            <v>0.18837999999999999</v>
          </cell>
          <cell r="AK368">
            <v>0.1932533333333333</v>
          </cell>
          <cell r="AL368">
            <v>0.19812666666666667</v>
          </cell>
          <cell r="AM368">
            <v>0.20300000000000001</v>
          </cell>
          <cell r="AN368">
            <v>0.24337500000000001</v>
          </cell>
          <cell r="AO368">
            <v>0.28375</v>
          </cell>
          <cell r="AP368">
            <v>0.1885</v>
          </cell>
          <cell r="AQ368">
            <v>0.23569999999999999</v>
          </cell>
          <cell r="AR368">
            <v>0.82569999999999999</v>
          </cell>
          <cell r="AS368">
            <v>1.47</v>
          </cell>
          <cell r="AT368">
            <v>1.8306</v>
          </cell>
          <cell r="BU368">
            <v>0.04</v>
          </cell>
          <cell r="BV368">
            <v>0.04</v>
          </cell>
          <cell r="BW368">
            <v>0.06</v>
          </cell>
          <cell r="BX368">
            <v>7.0000000000000007E-2</v>
          </cell>
          <cell r="BY368">
            <v>0.12</v>
          </cell>
          <cell r="BZ368">
            <v>0.54</v>
          </cell>
          <cell r="CA368">
            <v>1.26</v>
          </cell>
          <cell r="CB368">
            <v>1.88</v>
          </cell>
          <cell r="CC368">
            <v>103.90949999999999</v>
          </cell>
        </row>
        <row r="369">
          <cell r="A369">
            <v>44256</v>
          </cell>
          <cell r="B369">
            <v>264.91000000000003</v>
          </cell>
          <cell r="C369">
            <v>213.6</v>
          </cell>
          <cell r="D369">
            <v>271.46100000000001</v>
          </cell>
          <cell r="E369">
            <v>2.6186325779585795E-2</v>
          </cell>
          <cell r="F369">
            <v>5.7949479940564652E-2</v>
          </cell>
          <cell r="G369">
            <v>1.6448994263633443E-2</v>
          </cell>
          <cell r="AF369">
            <v>0.02</v>
          </cell>
          <cell r="AG369">
            <v>0.125</v>
          </cell>
          <cell r="AH369">
            <v>0.11113000000000001</v>
          </cell>
          <cell r="AI369">
            <v>0.15268999999999999</v>
          </cell>
          <cell r="AJ369">
            <v>0.19425000000000001</v>
          </cell>
          <cell r="AK369">
            <v>0.19791666666666663</v>
          </cell>
          <cell r="AL369">
            <v>0.20158333333333331</v>
          </cell>
          <cell r="AM369">
            <v>0.20524999999999999</v>
          </cell>
          <cell r="AN369">
            <v>0.24418999999999999</v>
          </cell>
          <cell r="AO369">
            <v>0.28312999999999999</v>
          </cell>
          <cell r="AP369">
            <v>0.2162</v>
          </cell>
          <cell r="AQ369">
            <v>0.29149999999999998</v>
          </cell>
          <cell r="AR369">
            <v>1.0572999999999999</v>
          </cell>
          <cell r="AS369">
            <v>1.7817000000000001</v>
          </cell>
          <cell r="AT369">
            <v>2.1537000000000002</v>
          </cell>
          <cell r="BU369">
            <v>0.02</v>
          </cell>
          <cell r="BV369">
            <v>0.03</v>
          </cell>
          <cell r="BW369">
            <v>0.05</v>
          </cell>
          <cell r="BX369">
            <v>0.08</v>
          </cell>
          <cell r="BY369">
            <v>0.15</v>
          </cell>
          <cell r="BZ369">
            <v>0.82</v>
          </cell>
          <cell r="CA369">
            <v>1.61</v>
          </cell>
          <cell r="CB369">
            <v>2.2400000000000002</v>
          </cell>
          <cell r="CC369">
            <v>105.3569</v>
          </cell>
        </row>
        <row r="370">
          <cell r="A370">
            <v>44287</v>
          </cell>
          <cell r="B370">
            <v>266.75200000000001</v>
          </cell>
          <cell r="C370">
            <v>214.9</v>
          </cell>
          <cell r="D370">
            <v>273.66500000000002</v>
          </cell>
          <cell r="E370">
            <v>4.1487392923795552E-2</v>
          </cell>
          <cell r="F370">
            <v>9.5310907237512899E-2</v>
          </cell>
          <cell r="G370">
            <v>2.9605411669099801E-2</v>
          </cell>
          <cell r="AF370">
            <v>0.01</v>
          </cell>
          <cell r="AG370">
            <v>0.125</v>
          </cell>
          <cell r="AH370">
            <v>0.10725</v>
          </cell>
          <cell r="AI370">
            <v>0.141815</v>
          </cell>
          <cell r="AJ370">
            <v>0.17638000000000001</v>
          </cell>
          <cell r="AK370">
            <v>0.18587999999999999</v>
          </cell>
          <cell r="AL370">
            <v>0.19538</v>
          </cell>
          <cell r="AM370">
            <v>0.20488000000000001</v>
          </cell>
          <cell r="AN370">
            <v>0.243005</v>
          </cell>
          <cell r="AO370">
            <v>0.28112999999999999</v>
          </cell>
          <cell r="AP370">
            <v>0.20860000000000001</v>
          </cell>
          <cell r="AQ370">
            <v>0.27850000000000003</v>
          </cell>
          <cell r="AR370">
            <v>0.94350000000000001</v>
          </cell>
          <cell r="AS370">
            <v>1.629</v>
          </cell>
          <cell r="AT370">
            <v>1.9967999999999999</v>
          </cell>
          <cell r="BU370">
            <v>0.02</v>
          </cell>
          <cell r="BV370">
            <v>0.02</v>
          </cell>
          <cell r="BW370">
            <v>0.04</v>
          </cell>
          <cell r="BX370">
            <v>0.06</v>
          </cell>
          <cell r="BY370">
            <v>0.16</v>
          </cell>
          <cell r="BZ370">
            <v>0.86</v>
          </cell>
          <cell r="CA370">
            <v>1.64</v>
          </cell>
          <cell r="CB370">
            <v>2.2000000000000002</v>
          </cell>
          <cell r="CC370">
            <v>105.1666</v>
          </cell>
        </row>
        <row r="371">
          <cell r="A371">
            <v>44317</v>
          </cell>
          <cell r="B371">
            <v>268.452</v>
          </cell>
          <cell r="C371">
            <v>216.5</v>
          </cell>
          <cell r="D371">
            <v>275.49400000000003</v>
          </cell>
          <cell r="E371">
            <v>4.9263625277508494E-2</v>
          </cell>
          <cell r="F371">
            <v>8.1959020489755119E-2</v>
          </cell>
          <cell r="G371">
            <v>3.7794628966213439E-2</v>
          </cell>
          <cell r="AF371">
            <v>0.01</v>
          </cell>
          <cell r="AG371">
            <v>0.125</v>
          </cell>
          <cell r="AH371">
            <v>8.5879999999999998E-2</v>
          </cell>
          <cell r="AI371">
            <v>0.10863</v>
          </cell>
          <cell r="AJ371">
            <v>0.13138</v>
          </cell>
          <cell r="AK371">
            <v>0.14458666666666664</v>
          </cell>
          <cell r="AL371">
            <v>0.15779333333333334</v>
          </cell>
          <cell r="AM371">
            <v>0.17100000000000001</v>
          </cell>
          <cell r="AN371">
            <v>0.209565</v>
          </cell>
          <cell r="AO371">
            <v>0.24812999999999999</v>
          </cell>
          <cell r="AP371">
            <v>0.1459</v>
          </cell>
          <cell r="AQ371">
            <v>0.23</v>
          </cell>
          <cell r="AR371">
            <v>0.88009999999999999</v>
          </cell>
          <cell r="AS371">
            <v>1.5660000000000001</v>
          </cell>
          <cell r="AT371">
            <v>1.9421999999999999</v>
          </cell>
          <cell r="BU371">
            <v>0.01</v>
          </cell>
          <cell r="BV371">
            <v>0.02</v>
          </cell>
          <cell r="BW371">
            <v>0.04</v>
          </cell>
          <cell r="BX371">
            <v>0.05</v>
          </cell>
          <cell r="BY371">
            <v>0.16</v>
          </cell>
          <cell r="BZ371">
            <v>0.82</v>
          </cell>
          <cell r="CA371">
            <v>1.62</v>
          </cell>
          <cell r="CB371">
            <v>2.2200000000000002</v>
          </cell>
          <cell r="CC371">
            <v>104.2097</v>
          </cell>
        </row>
        <row r="372">
          <cell r="A372">
            <v>44348</v>
          </cell>
          <cell r="B372">
            <v>270.66399999999999</v>
          </cell>
          <cell r="C372">
            <v>219.3</v>
          </cell>
          <cell r="D372">
            <v>277.58499999999998</v>
          </cell>
          <cell r="E372">
            <v>5.3150923721031473E-2</v>
          </cell>
          <cell r="F372">
            <v>9.2131474103585687E-2</v>
          </cell>
          <cell r="G372">
            <v>4.4184638070410953E-2</v>
          </cell>
          <cell r="AF372">
            <v>0.03</v>
          </cell>
          <cell r="AG372">
            <v>0.125</v>
          </cell>
          <cell r="AH372">
            <v>0.10050000000000001</v>
          </cell>
          <cell r="AI372">
            <v>0.123125</v>
          </cell>
          <cell r="AJ372">
            <v>0.14574999999999999</v>
          </cell>
          <cell r="AK372">
            <v>0.15033333333333332</v>
          </cell>
          <cell r="AL372">
            <v>0.15491666666666665</v>
          </cell>
          <cell r="AM372">
            <v>0.1595</v>
          </cell>
          <cell r="AN372">
            <v>0.202875</v>
          </cell>
          <cell r="AO372">
            <v>0.24625</v>
          </cell>
          <cell r="AP372">
            <v>0.184</v>
          </cell>
          <cell r="AQ372">
            <v>0.32840000000000003</v>
          </cell>
          <cell r="AR372">
            <v>0.96489999999999998</v>
          </cell>
          <cell r="AS372">
            <v>1.4426000000000001</v>
          </cell>
          <cell r="AT372">
            <v>1.7367999999999999</v>
          </cell>
          <cell r="BU372">
            <v>0.03</v>
          </cell>
          <cell r="BV372">
            <v>0.04</v>
          </cell>
          <cell r="BW372">
            <v>0.05</v>
          </cell>
          <cell r="BX372">
            <v>7.0000000000000007E-2</v>
          </cell>
          <cell r="BY372">
            <v>0.2</v>
          </cell>
          <cell r="BZ372">
            <v>0.84</v>
          </cell>
          <cell r="CA372">
            <v>1.52</v>
          </cell>
          <cell r="CB372">
            <v>2.09</v>
          </cell>
          <cell r="CC372">
            <v>105.1588</v>
          </cell>
        </row>
        <row r="373">
          <cell r="A373">
            <v>44378</v>
          </cell>
          <cell r="B373">
            <v>271.99400000000003</v>
          </cell>
          <cell r="C373">
            <v>221.011</v>
          </cell>
          <cell r="D373">
            <v>278.61200000000002</v>
          </cell>
          <cell r="E373">
            <v>5.2575771647936698E-2</v>
          </cell>
          <cell r="F373">
            <v>9.465577018325888E-2</v>
          </cell>
          <cell r="G373">
            <v>4.203491003205273E-2</v>
          </cell>
          <cell r="AF373">
            <v>0.05</v>
          </cell>
          <cell r="AG373">
            <v>0.125</v>
          </cell>
          <cell r="AH373">
            <v>9.0499999999999997E-2</v>
          </cell>
          <cell r="AI373">
            <v>0.104125</v>
          </cell>
          <cell r="AJ373">
            <v>0.11774999999999999</v>
          </cell>
          <cell r="AK373">
            <v>0.12954333333333329</v>
          </cell>
          <cell r="AL373">
            <v>0.14133666666666664</v>
          </cell>
          <cell r="AM373">
            <v>0.15312999999999999</v>
          </cell>
          <cell r="AN373">
            <v>0.19413</v>
          </cell>
          <cell r="AO373">
            <v>0.23513000000000001</v>
          </cell>
          <cell r="AP373">
            <v>0.14749999999999999</v>
          </cell>
          <cell r="AQ373">
            <v>0.26079999999999998</v>
          </cell>
          <cell r="AR373">
            <v>0.78249999999999997</v>
          </cell>
          <cell r="AS373">
            <v>1.2512000000000001</v>
          </cell>
          <cell r="AT373">
            <v>1.5929</v>
          </cell>
          <cell r="BU373">
            <v>0.05</v>
          </cell>
          <cell r="BV373">
            <v>0.05</v>
          </cell>
          <cell r="BW373">
            <v>0.05</v>
          </cell>
          <cell r="BX373">
            <v>0.08</v>
          </cell>
          <cell r="BY373">
            <v>0.22</v>
          </cell>
          <cell r="BZ373">
            <v>0.76</v>
          </cell>
          <cell r="CA373">
            <v>1.32</v>
          </cell>
          <cell r="CB373">
            <v>1.87</v>
          </cell>
          <cell r="CC373">
            <v>106.65479999999999</v>
          </cell>
        </row>
        <row r="374">
          <cell r="A374">
            <v>44409</v>
          </cell>
          <cell r="B374">
            <v>272.78899999999999</v>
          </cell>
          <cell r="C374">
            <v>223.59899999999999</v>
          </cell>
          <cell r="D374">
            <v>278.99299999999999</v>
          </cell>
          <cell r="E374">
            <v>5.1753121072152908E-2</v>
          </cell>
          <cell r="F374">
            <v>0.10528423133959453</v>
          </cell>
          <cell r="G374">
            <v>3.9505942844368258E-2</v>
          </cell>
          <cell r="AF374">
            <v>0.05</v>
          </cell>
          <cell r="AG374">
            <v>0.125</v>
          </cell>
          <cell r="AH374">
            <v>8.2500000000000004E-2</v>
          </cell>
          <cell r="AI374">
            <v>0.101065</v>
          </cell>
          <cell r="AJ374">
            <v>0.11963</v>
          </cell>
          <cell r="AK374">
            <v>0.12963</v>
          </cell>
          <cell r="AL374">
            <v>0.13963</v>
          </cell>
          <cell r="AM374">
            <v>0.14963000000000001</v>
          </cell>
          <cell r="AN374">
            <v>0.18875500000000001</v>
          </cell>
          <cell r="AO374">
            <v>0.22788</v>
          </cell>
          <cell r="AP374">
            <v>0.15459999999999999</v>
          </cell>
          <cell r="AQ374">
            <v>0.2999</v>
          </cell>
          <cell r="AR374">
            <v>0.86629999999999996</v>
          </cell>
          <cell r="AS374">
            <v>1.3253999999999999</v>
          </cell>
          <cell r="AT374">
            <v>1.6245000000000001</v>
          </cell>
          <cell r="BU374">
            <v>0.04</v>
          </cell>
          <cell r="BV374">
            <v>0.05</v>
          </cell>
          <cell r="BW374">
            <v>0.06</v>
          </cell>
          <cell r="BX374">
            <v>7.0000000000000007E-2</v>
          </cell>
          <cell r="BY374">
            <v>0.22</v>
          </cell>
          <cell r="BZ374">
            <v>0.77</v>
          </cell>
          <cell r="CA374">
            <v>1.28</v>
          </cell>
          <cell r="CB374">
            <v>1.83</v>
          </cell>
          <cell r="CC374">
            <v>106.96120000000001</v>
          </cell>
        </row>
        <row r="375">
          <cell r="A375">
            <v>44440</v>
          </cell>
          <cell r="B375">
            <v>273.887</v>
          </cell>
          <cell r="C375">
            <v>227.28299999999999</v>
          </cell>
          <cell r="D375">
            <v>279.70999999999998</v>
          </cell>
          <cell r="E375">
            <v>5.3610103442571777E-2</v>
          </cell>
          <cell r="F375">
            <v>0.11906942392909903</v>
          </cell>
          <cell r="G375">
            <v>4.0200818148010464E-2</v>
          </cell>
          <cell r="AF375">
            <v>0.05</v>
          </cell>
          <cell r="AG375">
            <v>0.125</v>
          </cell>
          <cell r="AH375">
            <v>8.0250000000000002E-2</v>
          </cell>
          <cell r="AI375">
            <v>0.10519000000000001</v>
          </cell>
          <cell r="AJ375">
            <v>0.13013</v>
          </cell>
          <cell r="AK375">
            <v>0.13958666666666664</v>
          </cell>
          <cell r="AL375">
            <v>0.14904333333333331</v>
          </cell>
          <cell r="AM375">
            <v>0.1585</v>
          </cell>
          <cell r="AN375">
            <v>0.19756499999999999</v>
          </cell>
          <cell r="AO375">
            <v>0.23663000000000001</v>
          </cell>
          <cell r="AP375">
            <v>0.17219999999999999</v>
          </cell>
          <cell r="AQ375">
            <v>0.38080000000000003</v>
          </cell>
          <cell r="AR375">
            <v>1.0533999999999999</v>
          </cell>
          <cell r="AS375">
            <v>1.5075000000000001</v>
          </cell>
          <cell r="AT375">
            <v>1.7726</v>
          </cell>
          <cell r="BU375">
            <v>0.05</v>
          </cell>
          <cell r="BV375">
            <v>0.04</v>
          </cell>
          <cell r="BW375">
            <v>0.05</v>
          </cell>
          <cell r="BX375">
            <v>0.08</v>
          </cell>
          <cell r="BY375">
            <v>0.24</v>
          </cell>
          <cell r="BZ375">
            <v>0.86</v>
          </cell>
          <cell r="CA375">
            <v>1.37</v>
          </cell>
          <cell r="CB375">
            <v>1.87</v>
          </cell>
          <cell r="CC375">
            <v>107.1309</v>
          </cell>
        </row>
        <row r="376">
          <cell r="A376">
            <v>44470</v>
          </cell>
          <cell r="B376">
            <v>276.43400000000003</v>
          </cell>
          <cell r="C376">
            <v>230.04300000000001</v>
          </cell>
          <cell r="D376">
            <v>281.62299999999999</v>
          </cell>
          <cell r="E376">
            <v>6.2190440693336013E-2</v>
          </cell>
          <cell r="F376">
            <v>0.12710926016658508</v>
          </cell>
          <cell r="G376">
            <v>4.5837046939988246E-2</v>
          </cell>
          <cell r="AF376">
            <v>0.05</v>
          </cell>
          <cell r="AG376">
            <v>0.125</v>
          </cell>
          <cell r="AH376">
            <v>8.7499999999999994E-2</v>
          </cell>
          <cell r="AI376">
            <v>0.109875</v>
          </cell>
          <cell r="AJ376">
            <v>0.13225000000000001</v>
          </cell>
          <cell r="AK376">
            <v>0.15516666666666665</v>
          </cell>
          <cell r="AL376">
            <v>0.17808333333333332</v>
          </cell>
          <cell r="AM376">
            <v>0.20100000000000001</v>
          </cell>
          <cell r="AN376">
            <v>0.28106500000000001</v>
          </cell>
          <cell r="AO376">
            <v>0.36113000000000001</v>
          </cell>
          <cell r="AP376">
            <v>0.31409999999999999</v>
          </cell>
          <cell r="AQ376">
            <v>0.69299999999999995</v>
          </cell>
          <cell r="AR376">
            <v>1.2339</v>
          </cell>
          <cell r="AS376">
            <v>1.5620000000000001</v>
          </cell>
          <cell r="AT376">
            <v>1.7354000000000001</v>
          </cell>
          <cell r="BU376">
            <v>0.06</v>
          </cell>
          <cell r="BV376">
            <v>0.05</v>
          </cell>
          <cell r="BW376">
            <v>0.06</v>
          </cell>
          <cell r="BX376">
            <v>0.11</v>
          </cell>
          <cell r="BY376">
            <v>0.39</v>
          </cell>
          <cell r="BZ376">
            <v>1.1100000000000001</v>
          </cell>
          <cell r="CA376">
            <v>1.58</v>
          </cell>
          <cell r="CB376">
            <v>2.0299999999999998</v>
          </cell>
          <cell r="CC376">
            <v>108.0577</v>
          </cell>
        </row>
        <row r="377">
          <cell r="A377">
            <v>44501</v>
          </cell>
          <cell r="B377">
            <v>278.79899999999998</v>
          </cell>
          <cell r="C377">
            <v>232.42599999999999</v>
          </cell>
          <cell r="D377">
            <v>283.39299999999997</v>
          </cell>
          <cell r="E377">
            <v>6.8625309032369408E-2</v>
          </cell>
          <cell r="F377">
            <v>0.13600195503421308</v>
          </cell>
          <cell r="G377">
            <v>4.973200428200486E-2</v>
          </cell>
          <cell r="AF377">
            <v>0.05</v>
          </cell>
          <cell r="AG377">
            <v>0.125</v>
          </cell>
          <cell r="AH377">
            <v>9.4E-2</v>
          </cell>
          <cell r="AI377">
            <v>0.13362499999999999</v>
          </cell>
          <cell r="AJ377">
            <v>0.17324999999999999</v>
          </cell>
          <cell r="AK377">
            <v>0.19658333333333328</v>
          </cell>
          <cell r="AL377">
            <v>0.21991666666666665</v>
          </cell>
          <cell r="AM377">
            <v>0.24324999999999999</v>
          </cell>
          <cell r="AN377">
            <v>0.31281500000000001</v>
          </cell>
          <cell r="AO377">
            <v>0.38238</v>
          </cell>
          <cell r="AP377">
            <v>0.38700000000000001</v>
          </cell>
          <cell r="AQ377">
            <v>0.80430000000000001</v>
          </cell>
          <cell r="AR377">
            <v>1.2853000000000001</v>
          </cell>
          <cell r="AS377">
            <v>1.522</v>
          </cell>
          <cell r="AT377">
            <v>1.6692</v>
          </cell>
          <cell r="BU377">
            <v>7.0000000000000007E-2</v>
          </cell>
          <cell r="BV377">
            <v>0.05</v>
          </cell>
          <cell r="BW377">
            <v>7.0000000000000007E-2</v>
          </cell>
          <cell r="BX377">
            <v>0.18</v>
          </cell>
          <cell r="BY377">
            <v>0.51</v>
          </cell>
          <cell r="BZ377">
            <v>1.2</v>
          </cell>
          <cell r="CA377">
            <v>1.56</v>
          </cell>
          <cell r="CB377">
            <v>1.97</v>
          </cell>
          <cell r="CC377">
            <v>109.14879999999999</v>
          </cell>
        </row>
        <row r="378">
          <cell r="A378">
            <v>44531</v>
          </cell>
          <cell r="B378">
            <v>280.80799999999999</v>
          </cell>
          <cell r="C378">
            <v>233.49700000000001</v>
          </cell>
          <cell r="D378">
            <v>285.221</v>
          </cell>
          <cell r="E378">
            <v>7.1765805996068854E-2</v>
          </cell>
          <cell r="F378">
            <v>0.12964199322689907</v>
          </cell>
          <cell r="G378">
            <v>5.5045498261448556E-2</v>
          </cell>
          <cell r="AF378">
            <v>0.05</v>
          </cell>
          <cell r="AG378">
            <v>0.125</v>
          </cell>
          <cell r="AH378">
            <v>0.10125000000000001</v>
          </cell>
          <cell r="AI378">
            <v>0.15518999999999999</v>
          </cell>
          <cell r="AJ378">
            <v>0.20913000000000001</v>
          </cell>
          <cell r="AK378">
            <v>0.2523366666666666</v>
          </cell>
          <cell r="AL378">
            <v>0.29554333333333327</v>
          </cell>
          <cell r="AM378">
            <v>0.33875</v>
          </cell>
          <cell r="AN378">
            <v>0.46094000000000002</v>
          </cell>
          <cell r="AO378">
            <v>0.58313000000000004</v>
          </cell>
          <cell r="AP378">
            <v>0.53500000000000003</v>
          </cell>
          <cell r="AQ378">
            <v>0.94130000000000003</v>
          </cell>
          <cell r="AR378">
            <v>1.3694999999999999</v>
          </cell>
          <cell r="AS378">
            <v>1.581</v>
          </cell>
          <cell r="AT378">
            <v>1.756</v>
          </cell>
          <cell r="BU378">
            <v>0.04</v>
          </cell>
          <cell r="BV378">
            <v>0.06</v>
          </cell>
          <cell r="BW378">
            <v>0.15</v>
          </cell>
          <cell r="BX378">
            <v>0.3</v>
          </cell>
          <cell r="BY378">
            <v>0.68</v>
          </cell>
          <cell r="BZ378">
            <v>1.23</v>
          </cell>
          <cell r="CA378">
            <v>1.47</v>
          </cell>
          <cell r="CB378">
            <v>1.9</v>
          </cell>
          <cell r="CC378">
            <v>110.3296</v>
          </cell>
        </row>
        <row r="379">
          <cell r="A379">
            <v>44562</v>
          </cell>
          <cell r="B379">
            <v>282.39</v>
          </cell>
          <cell r="C379">
            <v>236.83500000000001</v>
          </cell>
          <cell r="D379">
            <v>286.81099999999998</v>
          </cell>
          <cell r="E379">
            <v>7.5697666445729395E-2</v>
          </cell>
          <cell r="F379">
            <v>0.13155757286192071</v>
          </cell>
          <cell r="G379">
            <v>6.0605276197942315E-2</v>
          </cell>
          <cell r="AF379">
            <v>0.05</v>
          </cell>
          <cell r="AG379">
            <v>0.125</v>
          </cell>
          <cell r="AH379">
            <v>0.10686</v>
          </cell>
          <cell r="AI379">
            <v>0.20786000000000002</v>
          </cell>
          <cell r="AJ379">
            <v>0.30886000000000002</v>
          </cell>
          <cell r="AK379">
            <v>0.38723999999999992</v>
          </cell>
          <cell r="AL379">
            <v>0.46561999999999998</v>
          </cell>
          <cell r="AM379">
            <v>0.54400000000000004</v>
          </cell>
          <cell r="AN379">
            <v>0.75314499999999995</v>
          </cell>
          <cell r="AO379">
            <v>0.96228999999999998</v>
          </cell>
          <cell r="AP379">
            <v>0.88500000000000001</v>
          </cell>
          <cell r="AQ379">
            <v>1.3303</v>
          </cell>
          <cell r="AR379">
            <v>1.6814</v>
          </cell>
          <cell r="AS379">
            <v>1.8438000000000001</v>
          </cell>
          <cell r="AT379">
            <v>1.9733000000000001</v>
          </cell>
          <cell r="BU379">
            <v>0.03</v>
          </cell>
          <cell r="BV379">
            <v>0.22</v>
          </cell>
          <cell r="BW379">
            <v>0.49</v>
          </cell>
          <cell r="BX379">
            <v>0.78</v>
          </cell>
          <cell r="BY379">
            <v>1.18</v>
          </cell>
          <cell r="BZ379">
            <v>1.62</v>
          </cell>
          <cell r="CA379">
            <v>1.79</v>
          </cell>
          <cell r="CB379">
            <v>2.17</v>
          </cell>
          <cell r="CC379">
            <v>109.6998</v>
          </cell>
        </row>
        <row r="380">
          <cell r="A380">
            <v>44593</v>
          </cell>
          <cell r="B380">
            <v>284.53500000000003</v>
          </cell>
          <cell r="C380">
            <v>241.565</v>
          </cell>
          <cell r="D380">
            <v>288.28699999999998</v>
          </cell>
          <cell r="E380">
            <v>7.9489193157373572E-2</v>
          </cell>
          <cell r="F380">
            <v>0.140533522190746</v>
          </cell>
          <cell r="G380">
            <v>6.4524228895953994E-2</v>
          </cell>
          <cell r="AF380">
            <v>0.05</v>
          </cell>
          <cell r="AG380">
            <v>0.125</v>
          </cell>
          <cell r="AH380">
            <v>0.24143000000000001</v>
          </cell>
          <cell r="AI380">
            <v>0.37286000000000002</v>
          </cell>
          <cell r="AJ380">
            <v>0.50429000000000002</v>
          </cell>
          <cell r="AK380">
            <v>0.60442999999999991</v>
          </cell>
          <cell r="AL380">
            <v>0.70456999999999992</v>
          </cell>
          <cell r="AM380">
            <v>0.80471000000000004</v>
          </cell>
          <cell r="AN380">
            <v>1.0463550000000001</v>
          </cell>
          <cell r="AO380">
            <v>1.288</v>
          </cell>
          <cell r="AP380">
            <v>1.1335</v>
          </cell>
          <cell r="AQ380">
            <v>1.6033999999999999</v>
          </cell>
          <cell r="AR380">
            <v>1.8140000000000001</v>
          </cell>
          <cell r="AS380">
            <v>1.9161999999999999</v>
          </cell>
          <cell r="AT380">
            <v>2.0110000000000001</v>
          </cell>
          <cell r="BU380">
            <v>0.06</v>
          </cell>
          <cell r="BV380">
            <v>0.35</v>
          </cell>
          <cell r="BW380">
            <v>0.69</v>
          </cell>
          <cell r="BX380">
            <v>1.01</v>
          </cell>
          <cell r="BY380">
            <v>1.44</v>
          </cell>
          <cell r="BZ380">
            <v>1.71</v>
          </cell>
          <cell r="CA380">
            <v>1.83</v>
          </cell>
          <cell r="CB380">
            <v>2.25</v>
          </cell>
          <cell r="CC380">
            <v>109.77549999999999</v>
          </cell>
        </row>
        <row r="381">
          <cell r="A381">
            <v>44621</v>
          </cell>
          <cell r="B381">
            <v>287.553</v>
          </cell>
          <cell r="C381">
            <v>245.76599999999999</v>
          </cell>
          <cell r="D381">
            <v>289.041</v>
          </cell>
          <cell r="E381">
            <v>8.5474312030500821E-2</v>
          </cell>
          <cell r="F381">
            <v>0.15058988764044945</v>
          </cell>
          <cell r="G381">
            <v>6.4760683855139334E-2</v>
          </cell>
          <cell r="AF381">
            <v>0.16</v>
          </cell>
          <cell r="AG381">
            <v>0.24460000000000001</v>
          </cell>
          <cell r="AH381">
            <v>0.45200000000000001</v>
          </cell>
          <cell r="AI381">
            <v>0.706785</v>
          </cell>
          <cell r="AJ381">
            <v>0.96157000000000004</v>
          </cell>
          <cell r="AK381">
            <v>1.1309999999999998</v>
          </cell>
          <cell r="AL381">
            <v>1.30043</v>
          </cell>
          <cell r="AM381">
            <v>1.4698599999999999</v>
          </cell>
          <cell r="AN381">
            <v>1.7856450000000001</v>
          </cell>
          <cell r="AO381">
            <v>2.1014300000000001</v>
          </cell>
          <cell r="AP381">
            <v>1.9466000000000001</v>
          </cell>
          <cell r="AQ381">
            <v>2.5533999999999999</v>
          </cell>
          <cell r="AR381">
            <v>2.5228999999999999</v>
          </cell>
          <cell r="AS381">
            <v>2.4064999999999999</v>
          </cell>
          <cell r="AT381">
            <v>2.3809</v>
          </cell>
          <cell r="BU381">
            <v>0.17</v>
          </cell>
          <cell r="BV381">
            <v>0.52</v>
          </cell>
          <cell r="BW381">
            <v>1.06</v>
          </cell>
          <cell r="BX381">
            <v>1.63</v>
          </cell>
          <cell r="BY381">
            <v>2.2799999999999998</v>
          </cell>
          <cell r="BZ381">
            <v>2.42</v>
          </cell>
          <cell r="CA381">
            <v>2.3199999999999998</v>
          </cell>
          <cell r="CB381">
            <v>2.59</v>
          </cell>
          <cell r="CC381">
            <v>110.99420000000001</v>
          </cell>
        </row>
        <row r="382">
          <cell r="A382">
            <v>44652</v>
          </cell>
          <cell r="B382">
            <v>288.76400000000001</v>
          </cell>
          <cell r="C382">
            <v>248.125</v>
          </cell>
          <cell r="D382">
            <v>290.51499999999999</v>
          </cell>
          <cell r="E382">
            <v>8.2518594049904026E-2</v>
          </cell>
          <cell r="F382">
            <v>0.15460679385760812</v>
          </cell>
          <cell r="G382">
            <v>6.1571629547073847E-2</v>
          </cell>
          <cell r="AF382">
            <v>0.28999999999999998</v>
          </cell>
          <cell r="AG382">
            <v>0.375</v>
          </cell>
          <cell r="AH382">
            <v>0.80328999999999995</v>
          </cell>
          <cell r="AI382">
            <v>1.069075</v>
          </cell>
          <cell r="AJ382">
            <v>1.3348599999999999</v>
          </cell>
          <cell r="AK382">
            <v>1.5268099999999998</v>
          </cell>
          <cell r="AL382">
            <v>1.7187599999999998</v>
          </cell>
          <cell r="AM382">
            <v>1.9107099999999999</v>
          </cell>
          <cell r="AN382">
            <v>2.2696399999999999</v>
          </cell>
          <cell r="AO382">
            <v>2.6285699999999999</v>
          </cell>
          <cell r="AP382">
            <v>2.5562999999999998</v>
          </cell>
          <cell r="AQ382">
            <v>3.0465</v>
          </cell>
          <cell r="AR382">
            <v>3.0550000000000002</v>
          </cell>
          <cell r="AS382">
            <v>3.0236999999999998</v>
          </cell>
          <cell r="AT382">
            <v>2.9754</v>
          </cell>
          <cell r="BU382">
            <v>0.37</v>
          </cell>
          <cell r="BV382">
            <v>0.85</v>
          </cell>
          <cell r="BW382">
            <v>1.41</v>
          </cell>
          <cell r="BX382">
            <v>2.1</v>
          </cell>
          <cell r="BY382">
            <v>2.7</v>
          </cell>
          <cell r="BZ382">
            <v>2.92</v>
          </cell>
          <cell r="CA382">
            <v>2.89</v>
          </cell>
          <cell r="CB382">
            <v>3.14</v>
          </cell>
          <cell r="CC382">
            <v>111.60129999999999</v>
          </cell>
        </row>
        <row r="383">
          <cell r="A383">
            <v>44682</v>
          </cell>
          <cell r="B383">
            <v>291.35899999999998</v>
          </cell>
          <cell r="C383">
            <v>251.965</v>
          </cell>
          <cell r="D383">
            <v>292.072</v>
          </cell>
          <cell r="E383">
            <v>8.5329965878443659E-2</v>
          </cell>
          <cell r="F383">
            <v>0.16381062355658194</v>
          </cell>
          <cell r="G383">
            <v>6.0175539213195073E-2</v>
          </cell>
          <cell r="AF383">
            <v>0.72</v>
          </cell>
          <cell r="AG383">
            <v>0.80679999999999996</v>
          </cell>
          <cell r="AH383">
            <v>1.1198600000000001</v>
          </cell>
          <cell r="AI383">
            <v>1.3652850000000001</v>
          </cell>
          <cell r="AJ383">
            <v>1.6107100000000001</v>
          </cell>
          <cell r="AK383">
            <v>1.7758066666666665</v>
          </cell>
          <cell r="AL383">
            <v>1.9409033333333332</v>
          </cell>
          <cell r="AM383">
            <v>2.1059999999999999</v>
          </cell>
          <cell r="AN383">
            <v>2.423</v>
          </cell>
          <cell r="AO383">
            <v>2.74</v>
          </cell>
          <cell r="AP383">
            <v>2.6166999999999998</v>
          </cell>
          <cell r="AQ383">
            <v>2.8940000000000001</v>
          </cell>
          <cell r="AR383">
            <v>2.8677000000000001</v>
          </cell>
          <cell r="AS383">
            <v>2.93</v>
          </cell>
          <cell r="AT383">
            <v>2.9929000000000001</v>
          </cell>
          <cell r="BU383">
            <v>0.73</v>
          </cell>
          <cell r="BV383">
            <v>1.1599999999999999</v>
          </cell>
          <cell r="BW383">
            <v>1.64</v>
          </cell>
          <cell r="BX383">
            <v>2.08</v>
          </cell>
          <cell r="BY383">
            <v>2.5299999999999998</v>
          </cell>
          <cell r="BZ383">
            <v>2.81</v>
          </cell>
          <cell r="CA383">
            <v>2.85</v>
          </cell>
          <cell r="CB383">
            <v>3.28</v>
          </cell>
          <cell r="CC383">
            <v>114.2432</v>
          </cell>
        </row>
        <row r="384">
          <cell r="A384">
            <v>44713</v>
          </cell>
          <cell r="B384">
            <v>294.99599999999998</v>
          </cell>
          <cell r="C384">
            <v>258.37700000000001</v>
          </cell>
          <cell r="D384">
            <v>293.97199999999998</v>
          </cell>
          <cell r="E384">
            <v>8.9897437413176462E-2</v>
          </cell>
          <cell r="F384">
            <v>0.17818969448244415</v>
          </cell>
          <cell r="G384">
            <v>5.9034169713781282E-2</v>
          </cell>
          <cell r="AF384">
            <v>1.1100000000000001</v>
          </cell>
          <cell r="AG384">
            <v>1.25</v>
          </cell>
          <cell r="AH384">
            <v>1.78671</v>
          </cell>
          <cell r="AI384">
            <v>2.0359250000000002</v>
          </cell>
          <cell r="AJ384">
            <v>2.2851400000000002</v>
          </cell>
          <cell r="AK384">
            <v>2.5018066666666665</v>
          </cell>
          <cell r="AL384">
            <v>2.7184733333333333</v>
          </cell>
          <cell r="AM384">
            <v>2.9351400000000001</v>
          </cell>
          <cell r="AN384">
            <v>3.2770700000000001</v>
          </cell>
          <cell r="AO384">
            <v>3.6190000000000002</v>
          </cell>
          <cell r="AP384">
            <v>3.2902</v>
          </cell>
          <cell r="AQ384">
            <v>3.2759999999999998</v>
          </cell>
          <cell r="AR384">
            <v>3.0754000000000001</v>
          </cell>
          <cell r="AS384">
            <v>3.0937999999999999</v>
          </cell>
          <cell r="AT384">
            <v>3.1524999999999999</v>
          </cell>
          <cell r="BU384">
            <v>1.28</v>
          </cell>
          <cell r="BV384">
            <v>1.72</v>
          </cell>
          <cell r="BW384">
            <v>2.5099999999999998</v>
          </cell>
          <cell r="BX384">
            <v>2.8</v>
          </cell>
          <cell r="BY384">
            <v>2.92</v>
          </cell>
          <cell r="BZ384">
            <v>3.01</v>
          </cell>
          <cell r="CA384">
            <v>2.98</v>
          </cell>
          <cell r="CB384">
            <v>3.38</v>
          </cell>
          <cell r="CC384">
            <v>115.2364</v>
          </cell>
        </row>
        <row r="385">
          <cell r="A385">
            <v>44743</v>
          </cell>
          <cell r="B385">
            <v>294.97699999999998</v>
          </cell>
          <cell r="C385">
            <v>254.23400000000001</v>
          </cell>
          <cell r="D385">
            <v>295.05500000000001</v>
          </cell>
          <cell r="E385">
            <v>8.4498187460017249E-2</v>
          </cell>
          <cell r="F385">
            <v>0.15032283461004203</v>
          </cell>
          <cell r="G385">
            <v>5.9017558468407616E-2</v>
          </cell>
          <cell r="AF385">
            <v>1.6</v>
          </cell>
          <cell r="AG385">
            <v>1.6963999999999999</v>
          </cell>
          <cell r="AH385">
            <v>2.3622899999999998</v>
          </cell>
          <cell r="AI385">
            <v>2.5752899999999999</v>
          </cell>
          <cell r="AJ385">
            <v>2.7882899999999999</v>
          </cell>
          <cell r="AK385">
            <v>2.9688133333333333</v>
          </cell>
          <cell r="AL385">
            <v>3.1493366666666667</v>
          </cell>
          <cell r="AM385">
            <v>3.32986</v>
          </cell>
          <cell r="AN385">
            <v>3.5185750000000002</v>
          </cell>
          <cell r="AO385">
            <v>3.70729</v>
          </cell>
          <cell r="AP385">
            <v>3.3639999999999999</v>
          </cell>
          <cell r="AQ385">
            <v>3.1524999999999999</v>
          </cell>
          <cell r="AR385">
            <v>2.7115</v>
          </cell>
          <cell r="AS385">
            <v>2.7256</v>
          </cell>
          <cell r="AT385">
            <v>2.8639999999999999</v>
          </cell>
          <cell r="BU385">
            <v>2.2200000000000002</v>
          </cell>
          <cell r="BV385">
            <v>2.41</v>
          </cell>
          <cell r="BW385">
            <v>2.91</v>
          </cell>
          <cell r="BX385">
            <v>2.98</v>
          </cell>
          <cell r="BY385">
            <v>2.89</v>
          </cell>
          <cell r="BZ385">
            <v>2.7</v>
          </cell>
          <cell r="CA385">
            <v>2.67</v>
          </cell>
          <cell r="CB385">
            <v>3.2</v>
          </cell>
          <cell r="CC385">
            <v>117.248</v>
          </cell>
        </row>
        <row r="386">
          <cell r="A386">
            <v>44774</v>
          </cell>
          <cell r="B386">
            <v>295.209</v>
          </cell>
          <cell r="C386">
            <v>252.15700000000001</v>
          </cell>
          <cell r="D386">
            <v>296.56900000000002</v>
          </cell>
          <cell r="E386">
            <v>8.2188064768007552E-2</v>
          </cell>
          <cell r="F386">
            <v>0.12771971252107583</v>
          </cell>
          <cell r="G386">
            <v>6.2997996365500297E-2</v>
          </cell>
          <cell r="AF386">
            <v>2.2799999999999998</v>
          </cell>
          <cell r="AG386">
            <v>2.375</v>
          </cell>
          <cell r="AH386">
            <v>2.5534300000000001</v>
          </cell>
          <cell r="AI386">
            <v>2.8265700000000002</v>
          </cell>
          <cell r="AJ386">
            <v>3.09971</v>
          </cell>
          <cell r="AK386">
            <v>3.2866633333333328</v>
          </cell>
          <cell r="AL386">
            <v>3.4736166666666666</v>
          </cell>
          <cell r="AM386">
            <v>3.6605699999999999</v>
          </cell>
          <cell r="AN386">
            <v>3.9418549999999999</v>
          </cell>
          <cell r="AO386">
            <v>4.2231399999999999</v>
          </cell>
          <cell r="AP386">
            <v>3.9123999999999999</v>
          </cell>
          <cell r="AQ386">
            <v>3.8479000000000001</v>
          </cell>
          <cell r="AR386">
            <v>3.4285000000000001</v>
          </cell>
          <cell r="AS386">
            <v>3.2804000000000002</v>
          </cell>
          <cell r="AT386">
            <v>3.2330999999999999</v>
          </cell>
          <cell r="BU386">
            <v>2.4</v>
          </cell>
          <cell r="BV386">
            <v>2.96</v>
          </cell>
          <cell r="BW386">
            <v>3.32</v>
          </cell>
          <cell r="BX386">
            <v>3.5</v>
          </cell>
          <cell r="BY386">
            <v>3.45</v>
          </cell>
          <cell r="BZ386">
            <v>3.3</v>
          </cell>
          <cell r="CA386">
            <v>3.15</v>
          </cell>
          <cell r="CB386">
            <v>3.53</v>
          </cell>
          <cell r="CC386">
            <v>116.68510000000001</v>
          </cell>
        </row>
        <row r="387">
          <cell r="A387">
            <v>44805</v>
          </cell>
          <cell r="B387">
            <v>296.34100000000001</v>
          </cell>
          <cell r="C387">
            <v>253.708</v>
          </cell>
          <cell r="D387">
            <v>298.28399999999999</v>
          </cell>
          <cell r="E387">
            <v>8.1982715499457903E-2</v>
          </cell>
          <cell r="F387">
            <v>0.11626474483353366</v>
          </cell>
          <cell r="G387">
            <v>6.6404490365020941E-2</v>
          </cell>
          <cell r="AF387">
            <v>2.5</v>
          </cell>
          <cell r="AG387">
            <v>2.6135999999999999</v>
          </cell>
          <cell r="AH387">
            <v>3.1427100000000001</v>
          </cell>
          <cell r="AI387">
            <v>3.4487100000000002</v>
          </cell>
          <cell r="AJ387">
            <v>3.7547100000000002</v>
          </cell>
          <cell r="AK387">
            <v>3.9138066666666669</v>
          </cell>
          <cell r="AL387">
            <v>4.0729033333333335</v>
          </cell>
          <cell r="AM387">
            <v>4.2320000000000002</v>
          </cell>
          <cell r="AN387">
            <v>4.5062850000000001</v>
          </cell>
          <cell r="AO387">
            <v>4.78057</v>
          </cell>
          <cell r="AP387">
            <v>4.5799000000000003</v>
          </cell>
          <cell r="AQ387">
            <v>4.5460000000000003</v>
          </cell>
          <cell r="AR387">
            <v>4.1412000000000004</v>
          </cell>
          <cell r="AS387">
            <v>3.8769999999999998</v>
          </cell>
          <cell r="AT387">
            <v>3.6714000000000002</v>
          </cell>
          <cell r="BU387">
            <v>2.79</v>
          </cell>
          <cell r="BV387">
            <v>3.33</v>
          </cell>
          <cell r="BW387">
            <v>3.92</v>
          </cell>
          <cell r="BX387">
            <v>4.05</v>
          </cell>
          <cell r="BY387">
            <v>4.22</v>
          </cell>
          <cell r="BZ387">
            <v>4.0599999999999996</v>
          </cell>
          <cell r="CA387">
            <v>3.83</v>
          </cell>
          <cell r="CB387">
            <v>4.08</v>
          </cell>
          <cell r="CC387">
            <v>119.5397</v>
          </cell>
        </row>
        <row r="388">
          <cell r="A388">
            <v>44835</v>
          </cell>
          <cell r="B388">
            <v>297.863</v>
          </cell>
          <cell r="C388">
            <v>255.80600000000001</v>
          </cell>
          <cell r="D388">
            <v>299.351</v>
          </cell>
          <cell r="E388">
            <v>7.7519407887596925E-2</v>
          </cell>
          <cell r="F388">
            <v>0.1119921058236939</v>
          </cell>
          <cell r="G388">
            <v>6.2949403990441244E-2</v>
          </cell>
          <cell r="AF388">
            <v>3.04</v>
          </cell>
          <cell r="AG388">
            <v>3.125</v>
          </cell>
          <cell r="AH388">
            <v>3.8048600000000001</v>
          </cell>
          <cell r="AI388">
            <v>4.1325750000000001</v>
          </cell>
          <cell r="AJ388">
            <v>4.4602899999999996</v>
          </cell>
          <cell r="AK388">
            <v>4.612146666666666</v>
          </cell>
          <cell r="AL388">
            <v>4.7640033333333331</v>
          </cell>
          <cell r="AM388">
            <v>4.9158600000000003</v>
          </cell>
          <cell r="AN388">
            <v>5.1820750000000002</v>
          </cell>
          <cell r="AO388">
            <v>5.4482900000000001</v>
          </cell>
          <cell r="AP388">
            <v>5.0831</v>
          </cell>
          <cell r="AQ388">
            <v>4.8587999999999996</v>
          </cell>
          <cell r="AR388">
            <v>4.2965</v>
          </cell>
          <cell r="AS388">
            <v>4.0918000000000001</v>
          </cell>
          <cell r="AT388">
            <v>3.9773000000000001</v>
          </cell>
          <cell r="BU388">
            <v>3.73</v>
          </cell>
          <cell r="BV388">
            <v>4.22</v>
          </cell>
          <cell r="BW388">
            <v>4.57</v>
          </cell>
          <cell r="BX388">
            <v>4.66</v>
          </cell>
          <cell r="BY388">
            <v>4.51</v>
          </cell>
          <cell r="BZ388">
            <v>4.2699999999999996</v>
          </cell>
          <cell r="CA388">
            <v>4.0999999999999996</v>
          </cell>
          <cell r="CB388">
            <v>4.4400000000000004</v>
          </cell>
          <cell r="CC388">
            <v>121.1289</v>
          </cell>
        </row>
        <row r="389">
          <cell r="A389">
            <v>44866</v>
          </cell>
          <cell r="B389">
            <v>298.64800000000002</v>
          </cell>
          <cell r="C389">
            <v>256.935</v>
          </cell>
          <cell r="D389">
            <v>300.29199999999997</v>
          </cell>
          <cell r="E389">
            <v>7.1194659952152017E-2</v>
          </cell>
          <cell r="F389">
            <v>0.10544861590355636</v>
          </cell>
          <cell r="G389">
            <v>5.9630971830638035E-2</v>
          </cell>
          <cell r="AF389">
            <v>3.73</v>
          </cell>
          <cell r="AG389">
            <v>3.8068</v>
          </cell>
          <cell r="AH389">
            <v>4.1420000000000003</v>
          </cell>
          <cell r="AI389">
            <v>4.4602850000000007</v>
          </cell>
          <cell r="AJ389">
            <v>4.7785700000000002</v>
          </cell>
          <cell r="AK389">
            <v>4.9201899999999998</v>
          </cell>
          <cell r="AL389">
            <v>5.0618099999999995</v>
          </cell>
          <cell r="AM389">
            <v>5.20343</v>
          </cell>
          <cell r="AN389">
            <v>5.3875000000000002</v>
          </cell>
          <cell r="AO389">
            <v>5.5715700000000004</v>
          </cell>
          <cell r="AP389">
            <v>5.1073000000000004</v>
          </cell>
          <cell r="AQ389">
            <v>4.6288</v>
          </cell>
          <cell r="AR389">
            <v>3.7749999999999999</v>
          </cell>
          <cell r="AS389">
            <v>3.5663</v>
          </cell>
          <cell r="AT389">
            <v>3.5257999999999998</v>
          </cell>
          <cell r="BU389">
            <v>4.07</v>
          </cell>
          <cell r="BV389">
            <v>4.37</v>
          </cell>
          <cell r="BW389">
            <v>4.7</v>
          </cell>
          <cell r="BX389">
            <v>4.74</v>
          </cell>
          <cell r="BY389">
            <v>4.38</v>
          </cell>
          <cell r="BZ389">
            <v>3.82</v>
          </cell>
          <cell r="CA389">
            <v>3.68</v>
          </cell>
          <cell r="CB389">
            <v>4</v>
          </cell>
          <cell r="CC389">
            <v>118.5428</v>
          </cell>
        </row>
        <row r="390">
          <cell r="A390">
            <v>44896</v>
          </cell>
          <cell r="B390">
            <v>298.81200000000001</v>
          </cell>
          <cell r="C390">
            <v>254.047</v>
          </cell>
          <cell r="D390">
            <v>301.423</v>
          </cell>
          <cell r="E390">
            <v>6.411498247913161E-2</v>
          </cell>
          <cell r="F390">
            <v>8.8009696056052134E-2</v>
          </cell>
          <cell r="G390">
            <v>5.6805073960192187E-2</v>
          </cell>
          <cell r="AF390">
            <v>4.08</v>
          </cell>
          <cell r="AG390">
            <v>4.1477000000000004</v>
          </cell>
          <cell r="AH390">
            <v>4.3915699999999998</v>
          </cell>
          <cell r="AI390">
            <v>4.5794300000000003</v>
          </cell>
          <cell r="AJ390">
            <v>4.76729</v>
          </cell>
          <cell r="AK390">
            <v>4.8911466666666668</v>
          </cell>
          <cell r="AL390">
            <v>5.0150033333333335</v>
          </cell>
          <cell r="AM390">
            <v>5.1388600000000002</v>
          </cell>
          <cell r="AN390">
            <v>5.3105000000000002</v>
          </cell>
          <cell r="AO390">
            <v>5.4821400000000002</v>
          </cell>
          <cell r="AP390">
            <v>5.12</v>
          </cell>
          <cell r="AQ390">
            <v>4.7083000000000004</v>
          </cell>
          <cell r="AR390">
            <v>4.0229999999999997</v>
          </cell>
          <cell r="AS390">
            <v>3.8374999999999999</v>
          </cell>
          <cell r="AT390">
            <v>3.7435</v>
          </cell>
          <cell r="BU390">
            <v>4.12</v>
          </cell>
          <cell r="BV390">
            <v>4.42</v>
          </cell>
          <cell r="BW390">
            <v>4.76</v>
          </cell>
          <cell r="BX390">
            <v>4.7300000000000004</v>
          </cell>
          <cell r="BY390">
            <v>4.41</v>
          </cell>
          <cell r="BZ390">
            <v>3.99</v>
          </cell>
          <cell r="CA390">
            <v>3.88</v>
          </cell>
          <cell r="CB390">
            <v>4.1399999999999997</v>
          </cell>
          <cell r="CC390">
            <v>116.06359999999999</v>
          </cell>
        </row>
        <row r="391">
          <cell r="A391">
            <v>44927</v>
          </cell>
          <cell r="B391">
            <v>300.45600000000002</v>
          </cell>
          <cell r="C391">
            <v>257.8</v>
          </cell>
          <cell r="D391">
            <v>302.685</v>
          </cell>
          <cell r="E391">
            <v>6.3975353234888122E-2</v>
          </cell>
          <cell r="F391">
            <v>8.8521544535224983E-2</v>
          </cell>
          <cell r="G391">
            <v>5.5346552259153414E-2</v>
          </cell>
          <cell r="AF391">
            <v>4.3</v>
          </cell>
          <cell r="AG391">
            <v>4.375</v>
          </cell>
          <cell r="AH391">
            <v>4.5742900000000004</v>
          </cell>
          <cell r="AI391">
            <v>4.6939299999999999</v>
          </cell>
          <cell r="AJ391">
            <v>4.8135700000000003</v>
          </cell>
          <cell r="AK391">
            <v>4.9091899999999997</v>
          </cell>
          <cell r="AL391">
            <v>5.00481</v>
          </cell>
          <cell r="AM391">
            <v>5.1004300000000002</v>
          </cell>
          <cell r="AN391">
            <v>5.2190000000000003</v>
          </cell>
          <cell r="AO391">
            <v>5.3375700000000004</v>
          </cell>
          <cell r="AP391">
            <v>5.0583999999999998</v>
          </cell>
          <cell r="AQ391">
            <v>4.4810999999999996</v>
          </cell>
          <cell r="AR391">
            <v>3.6764999999999999</v>
          </cell>
          <cell r="AS391">
            <v>3.4876</v>
          </cell>
          <cell r="AT391">
            <v>3.4497</v>
          </cell>
          <cell r="BU391">
            <v>4.58</v>
          </cell>
          <cell r="BV391">
            <v>4.7</v>
          </cell>
          <cell r="BW391">
            <v>4.8</v>
          </cell>
          <cell r="BX391">
            <v>4.68</v>
          </cell>
          <cell r="BY391">
            <v>4.21</v>
          </cell>
          <cell r="BZ391">
            <v>3.63</v>
          </cell>
          <cell r="CA391">
            <v>3.52</v>
          </cell>
          <cell r="CB391">
            <v>3.78</v>
          </cell>
          <cell r="CC391">
            <v>113.9849</v>
          </cell>
        </row>
        <row r="392">
          <cell r="A392">
            <v>44958</v>
          </cell>
          <cell r="B392">
            <v>301.476</v>
          </cell>
          <cell r="C392">
            <v>256.72699999999998</v>
          </cell>
          <cell r="D392">
            <v>304.09699999999998</v>
          </cell>
          <cell r="E392">
            <v>5.9539248247139964E-2</v>
          </cell>
          <cell r="F392">
            <v>6.2765715231924979E-2</v>
          </cell>
          <cell r="G392">
            <v>5.4841182571534697E-2</v>
          </cell>
          <cell r="AF392">
            <v>4.54</v>
          </cell>
          <cell r="AG392">
            <v>4.6124999999999998</v>
          </cell>
          <cell r="AH392">
            <v>4.6694300000000002</v>
          </cell>
          <cell r="AI392">
            <v>4.8202150000000001</v>
          </cell>
          <cell r="AJ392">
            <v>4.9710000000000001</v>
          </cell>
          <cell r="AK392">
            <v>5.0684766666666663</v>
          </cell>
          <cell r="AL392">
            <v>5.1659533333333325</v>
          </cell>
          <cell r="AM392">
            <v>5.2634299999999996</v>
          </cell>
          <cell r="AN392">
            <v>5.4725000000000001</v>
          </cell>
          <cell r="AO392">
            <v>5.6815699999999998</v>
          </cell>
          <cell r="AP392">
            <v>5.5407000000000002</v>
          </cell>
          <cell r="AQ392">
            <v>5.1670999999999996</v>
          </cell>
          <cell r="AR392">
            <v>4.2720000000000002</v>
          </cell>
          <cell r="AS392">
            <v>3.9336000000000002</v>
          </cell>
          <cell r="AT392">
            <v>3.7789000000000001</v>
          </cell>
          <cell r="BU392">
            <v>4.6500000000000004</v>
          </cell>
          <cell r="BV392">
            <v>4.88</v>
          </cell>
          <cell r="BW392">
            <v>5.17</v>
          </cell>
          <cell r="BX392">
            <v>5.0199999999999996</v>
          </cell>
          <cell r="BY392">
            <v>4.8099999999999996</v>
          </cell>
          <cell r="BZ392">
            <v>4.18</v>
          </cell>
          <cell r="CA392">
            <v>3.92</v>
          </cell>
          <cell r="CB392">
            <v>4.0999999999999996</v>
          </cell>
          <cell r="CC392">
            <v>114.5509</v>
          </cell>
        </row>
        <row r="393">
          <cell r="A393">
            <v>44986</v>
          </cell>
          <cell r="B393">
            <v>301.64299999999997</v>
          </cell>
          <cell r="C393">
            <v>253.374</v>
          </cell>
          <cell r="D393">
            <v>305.12299999999999</v>
          </cell>
          <cell r="E393">
            <v>4.8999662670881516E-2</v>
          </cell>
          <cell r="F393">
            <v>3.0956275481555551E-2</v>
          </cell>
          <cell r="G393">
            <v>5.5639165377922239E-2</v>
          </cell>
          <cell r="AF393">
            <v>4.6399999999999997</v>
          </cell>
          <cell r="AG393">
            <v>4.7011000000000003</v>
          </cell>
          <cell r="AH393">
            <v>4.85771</v>
          </cell>
          <cell r="AI393">
            <v>5.0252099999999995</v>
          </cell>
          <cell r="AJ393">
            <v>5.1927099999999999</v>
          </cell>
          <cell r="AK393">
            <v>5.2328066666666668</v>
          </cell>
          <cell r="AL393">
            <v>5.2729033333333337</v>
          </cell>
          <cell r="AM393">
            <v>5.3129999999999997</v>
          </cell>
          <cell r="AN393">
            <v>5.309145</v>
          </cell>
          <cell r="AO393">
            <v>5.3052900000000003</v>
          </cell>
          <cell r="AP393">
            <v>5.0229999999999997</v>
          </cell>
          <cell r="AQ393">
            <v>4.3556999999999997</v>
          </cell>
          <cell r="AR393">
            <v>3.6335000000000002</v>
          </cell>
          <cell r="AS393">
            <v>3.4636999999999998</v>
          </cell>
          <cell r="AT393">
            <v>3.4217</v>
          </cell>
          <cell r="BU393">
            <v>4.74</v>
          </cell>
          <cell r="BV393">
            <v>4.8499999999999996</v>
          </cell>
          <cell r="BW393">
            <v>4.9400000000000004</v>
          </cell>
          <cell r="BX393">
            <v>4.6399999999999997</v>
          </cell>
          <cell r="BY393">
            <v>4.0599999999999996</v>
          </cell>
          <cell r="BZ393">
            <v>3.6</v>
          </cell>
          <cell r="CA393">
            <v>3.48</v>
          </cell>
          <cell r="CB393">
            <v>3.81</v>
          </cell>
          <cell r="CC393">
            <v>114.7593</v>
          </cell>
        </row>
        <row r="394">
          <cell r="A394">
            <v>45017</v>
          </cell>
          <cell r="B394">
            <v>302.858</v>
          </cell>
          <cell r="C394">
            <v>254.54400000000001</v>
          </cell>
          <cell r="D394">
            <v>306.49</v>
          </cell>
          <cell r="E394">
            <v>4.8808023160781699E-2</v>
          </cell>
          <cell r="F394">
            <v>2.5870025188917012E-2</v>
          </cell>
          <cell r="G394">
            <v>5.4988554807841261E-2</v>
          </cell>
          <cell r="AF394">
            <v>4.8099999999999996</v>
          </cell>
          <cell r="AG394">
            <v>4.875</v>
          </cell>
          <cell r="AH394">
            <v>5.0621400000000003</v>
          </cell>
          <cell r="AI394">
            <v>5.1822850000000003</v>
          </cell>
          <cell r="AJ394">
            <v>5.3024300000000002</v>
          </cell>
          <cell r="AK394">
            <v>5.3372866666666665</v>
          </cell>
          <cell r="AL394">
            <v>5.3721433333333337</v>
          </cell>
          <cell r="AM394">
            <v>5.407</v>
          </cell>
          <cell r="AN394">
            <v>5.3866449999999997</v>
          </cell>
          <cell r="AO394">
            <v>5.3662900000000002</v>
          </cell>
          <cell r="AP394">
            <v>5.0808</v>
          </cell>
          <cell r="AQ394">
            <v>4.2986000000000004</v>
          </cell>
          <cell r="AR394">
            <v>3.577</v>
          </cell>
          <cell r="AS394">
            <v>3.4367999999999999</v>
          </cell>
          <cell r="AT394">
            <v>3.4369999999999998</v>
          </cell>
          <cell r="BU394">
            <v>4.3499999999999996</v>
          </cell>
          <cell r="BV394">
            <v>5.0999999999999996</v>
          </cell>
          <cell r="BW394">
            <v>5.0599999999999996</v>
          </cell>
          <cell r="BX394">
            <v>4.8</v>
          </cell>
          <cell r="BY394">
            <v>4.04</v>
          </cell>
          <cell r="BZ394">
            <v>3.51</v>
          </cell>
          <cell r="CA394">
            <v>3.44</v>
          </cell>
          <cell r="CB394">
            <v>3.8</v>
          </cell>
          <cell r="CC394">
            <v>113.5441</v>
          </cell>
        </row>
        <row r="395">
          <cell r="A395">
            <v>45047</v>
          </cell>
          <cell r="B395">
            <v>303.31599999999997</v>
          </cell>
          <cell r="C395">
            <v>250.38900000000001</v>
          </cell>
          <cell r="D395">
            <v>307.62299999999999</v>
          </cell>
          <cell r="E395">
            <v>4.1038718556831943E-2</v>
          </cell>
          <cell r="F395">
            <v>-6.2548369813267835E-3</v>
          </cell>
          <cell r="G395">
            <v>5.3243720726396271E-2</v>
          </cell>
          <cell r="AF395">
            <v>5.0199999999999996</v>
          </cell>
          <cell r="AG395">
            <v>5.0923999999999996</v>
          </cell>
          <cell r="AH395">
            <v>5.1929999999999996</v>
          </cell>
          <cell r="AI395">
            <v>5.3548549999999997</v>
          </cell>
          <cell r="AJ395">
            <v>5.5167099999999998</v>
          </cell>
          <cell r="AK395">
            <v>5.559709999999999</v>
          </cell>
          <cell r="AL395">
            <v>5.6027100000000001</v>
          </cell>
          <cell r="AM395">
            <v>5.6457100000000002</v>
          </cell>
          <cell r="AN395">
            <v>5.6806400000000004</v>
          </cell>
          <cell r="AO395">
            <v>5.7155699999999996</v>
          </cell>
          <cell r="AP395">
            <v>5.3630000000000004</v>
          </cell>
          <cell r="AQ395">
            <v>4.6066000000000003</v>
          </cell>
          <cell r="AR395">
            <v>3.8380999999999998</v>
          </cell>
          <cell r="AS395">
            <v>3.6764999999999999</v>
          </cell>
          <cell r="AT395">
            <v>3.6522000000000001</v>
          </cell>
          <cell r="BU395">
            <v>5.28</v>
          </cell>
          <cell r="BV395">
            <v>5.52</v>
          </cell>
          <cell r="BW395">
            <v>5.46</v>
          </cell>
          <cell r="BX395">
            <v>5.18</v>
          </cell>
          <cell r="BY395">
            <v>4.4000000000000004</v>
          </cell>
          <cell r="BZ395">
            <v>3.74</v>
          </cell>
          <cell r="CA395">
            <v>3.64</v>
          </cell>
          <cell r="CB395">
            <v>4.01</v>
          </cell>
          <cell r="CC395">
            <v>113.9207</v>
          </cell>
        </row>
        <row r="396">
          <cell r="A396">
            <v>45078</v>
          </cell>
          <cell r="B396">
            <v>304.09899999999999</v>
          </cell>
          <cell r="C396">
            <v>251.16</v>
          </cell>
          <cell r="D396">
            <v>308.291</v>
          </cell>
          <cell r="E396">
            <v>3.0858045532820899E-2</v>
          </cell>
          <cell r="F396">
            <v>-2.7932052775595406E-2</v>
          </cell>
          <cell r="G396">
            <v>4.8708720558420682E-2</v>
          </cell>
          <cell r="AF396">
            <v>5.0599999999999996</v>
          </cell>
          <cell r="AG396">
            <v>5.125</v>
          </cell>
          <cell r="AH396">
            <v>5.2177100000000003</v>
          </cell>
          <cell r="AI396">
            <v>5.38157</v>
          </cell>
          <cell r="AJ396">
            <v>5.5454299999999996</v>
          </cell>
          <cell r="AK396">
            <v>5.6177166666666665</v>
          </cell>
          <cell r="AL396">
            <v>5.6900033333333333</v>
          </cell>
          <cell r="AM396">
            <v>5.7622900000000001</v>
          </cell>
          <cell r="AN396">
            <v>5.9018600000000001</v>
          </cell>
          <cell r="AO396">
            <v>6.0414300000000001</v>
          </cell>
          <cell r="AP396">
            <v>5.665</v>
          </cell>
          <cell r="AQ396">
            <v>5.1029999999999998</v>
          </cell>
          <cell r="AR396">
            <v>4.2190000000000003</v>
          </cell>
          <cell r="AS396">
            <v>3.8605</v>
          </cell>
          <cell r="AT396">
            <v>3.7149999999999999</v>
          </cell>
          <cell r="BU396">
            <v>5.24</v>
          </cell>
          <cell r="BV396">
            <v>5.43</v>
          </cell>
          <cell r="BW396">
            <v>5.47</v>
          </cell>
          <cell r="BX396">
            <v>5.4</v>
          </cell>
          <cell r="BY396">
            <v>4.87</v>
          </cell>
          <cell r="BZ396">
            <v>4.13</v>
          </cell>
          <cell r="CA396">
            <v>3.81</v>
          </cell>
          <cell r="CB396">
            <v>4.0599999999999996</v>
          </cell>
          <cell r="CC396">
            <v>113.7561</v>
          </cell>
        </row>
        <row r="397">
          <cell r="A397">
            <v>45108</v>
          </cell>
          <cell r="B397">
            <v>304.61500000000001</v>
          </cell>
          <cell r="C397">
            <v>252.01499999999999</v>
          </cell>
          <cell r="D397">
            <v>308.959</v>
          </cell>
          <cell r="E397">
            <v>3.2673733884336809E-2</v>
          </cell>
          <cell r="F397">
            <v>-8.7281795511222615E-3</v>
          </cell>
          <cell r="G397">
            <v>4.712341766789252E-2</v>
          </cell>
          <cell r="AF397">
            <v>5.09</v>
          </cell>
          <cell r="AG397">
            <v>5.1607000000000003</v>
          </cell>
          <cell r="AH397">
            <v>5.4323199999999998</v>
          </cell>
          <cell r="AI397">
            <v>5.5296249999999993</v>
          </cell>
          <cell r="AJ397">
            <v>5.6269299999999998</v>
          </cell>
          <cell r="AK397">
            <v>5.7050833333333326</v>
          </cell>
          <cell r="AL397">
            <v>5.7832366666666664</v>
          </cell>
          <cell r="AM397">
            <v>5.8613900000000001</v>
          </cell>
          <cell r="AN397">
            <v>5.9514100000000001</v>
          </cell>
          <cell r="AO397">
            <v>6.0414300000000001</v>
          </cell>
          <cell r="AP397">
            <v>5.665</v>
          </cell>
          <cell r="AQ397">
            <v>5.1029999999999998</v>
          </cell>
          <cell r="AR397">
            <v>4.2190000000000003</v>
          </cell>
          <cell r="AS397">
            <v>3.8605</v>
          </cell>
          <cell r="AT397">
            <v>3.7149999999999999</v>
          </cell>
          <cell r="BU397">
            <v>5.24</v>
          </cell>
          <cell r="BV397">
            <v>5.43</v>
          </cell>
          <cell r="BW397">
            <v>5.5608333333333331</v>
          </cell>
          <cell r="BX397">
            <v>5.4754166666666677</v>
          </cell>
          <cell r="BY397">
            <v>4.890625</v>
          </cell>
          <cell r="BZ397">
            <v>4.3291666666666666</v>
          </cell>
          <cell r="CA397">
            <v>3.9770833333333333</v>
          </cell>
          <cell r="CB397">
            <v>4.2070833333333333</v>
          </cell>
          <cell r="CC397">
            <v>112.4593</v>
          </cell>
        </row>
        <row r="398">
          <cell r="A398">
            <v>45139</v>
          </cell>
          <cell r="B398">
            <v>306.13799999999998</v>
          </cell>
          <cell r="C398">
            <v>257.20600000000002</v>
          </cell>
          <cell r="D398">
            <v>309.64600000000002</v>
          </cell>
          <cell r="E398">
            <v>3.7021229027570213E-2</v>
          </cell>
          <cell r="F398">
            <v>2.0023239489683098E-2</v>
          </cell>
          <cell r="G398">
            <v>4.4094291716261669E-2</v>
          </cell>
          <cell r="AF398">
            <v>5.3</v>
          </cell>
          <cell r="AG398">
            <v>5.375</v>
          </cell>
          <cell r="AH398">
            <v>5.4418899999999999</v>
          </cell>
          <cell r="AI398">
            <v>5.5523600000000002</v>
          </cell>
          <cell r="AJ398">
            <v>5.6628299999999996</v>
          </cell>
          <cell r="AK398">
            <v>5.7362733333333331</v>
          </cell>
          <cell r="AL398">
            <v>5.8097166666666666</v>
          </cell>
          <cell r="AM398">
            <v>5.8831600000000002</v>
          </cell>
          <cell r="AN398">
            <v>5.9622950000000001</v>
          </cell>
          <cell r="AO398">
            <v>6.0414300000000001</v>
          </cell>
          <cell r="AP398">
            <v>5.665</v>
          </cell>
          <cell r="AQ398">
            <v>5.1029999999999998</v>
          </cell>
          <cell r="AR398">
            <v>4.2190000000000003</v>
          </cell>
          <cell r="AS398">
            <v>3.8605</v>
          </cell>
          <cell r="AT398">
            <v>3.7149999999999999</v>
          </cell>
          <cell r="BU398">
            <v>5.52</v>
          </cell>
          <cell r="BV398">
            <v>5.56</v>
          </cell>
          <cell r="BW398">
            <v>5.48</v>
          </cell>
          <cell r="BX398">
            <v>5.37</v>
          </cell>
          <cell r="BY398">
            <v>4.8499999999999996</v>
          </cell>
          <cell r="BZ398">
            <v>4.2300000000000004</v>
          </cell>
          <cell r="CA398">
            <v>4.09</v>
          </cell>
          <cell r="CB398">
            <v>4.3899999999999997</v>
          </cell>
          <cell r="CC398">
            <v>114.0818</v>
          </cell>
        </row>
        <row r="399">
          <cell r="A399">
            <v>45170</v>
          </cell>
          <cell r="B399">
            <v>307.37400000000002</v>
          </cell>
          <cell r="C399">
            <v>259.57400000000001</v>
          </cell>
          <cell r="D399">
            <v>310.61599999999999</v>
          </cell>
          <cell r="E399">
            <v>3.7230757809415538E-2</v>
          </cell>
          <cell r="F399">
            <v>2.3121068314755577E-2</v>
          </cell>
          <cell r="G399">
            <v>4.1343149481702035E-2</v>
          </cell>
          <cell r="AF399">
            <v>5.31</v>
          </cell>
          <cell r="AG399">
            <v>5.375</v>
          </cell>
          <cell r="AH399">
            <v>5.4334699999999998</v>
          </cell>
          <cell r="AI399">
            <v>5.5452899999999996</v>
          </cell>
          <cell r="AJ399">
            <v>5.6571100000000003</v>
          </cell>
          <cell r="AK399">
            <v>5.7365833333333329</v>
          </cell>
          <cell r="AL399">
            <v>5.8160566666666664</v>
          </cell>
          <cell r="AM399">
            <v>5.8955299999999999</v>
          </cell>
          <cell r="AN399">
            <v>5.9684799999999996</v>
          </cell>
          <cell r="AO399">
            <v>6.0414300000000001</v>
          </cell>
          <cell r="AP399">
            <v>5.665</v>
          </cell>
          <cell r="AQ399">
            <v>5.1029999999999998</v>
          </cell>
          <cell r="AR399">
            <v>4.2190000000000003</v>
          </cell>
          <cell r="AS399">
            <v>3.8605</v>
          </cell>
          <cell r="AT399">
            <v>3.7149999999999999</v>
          </cell>
          <cell r="BU399">
            <v>5.55</v>
          </cell>
          <cell r="BV399">
            <v>5.55</v>
          </cell>
          <cell r="BW399">
            <v>5.53</v>
          </cell>
          <cell r="BX399">
            <v>5.46</v>
          </cell>
          <cell r="BY399">
            <v>5.03</v>
          </cell>
          <cell r="BZ399">
            <v>4.5999999999999996</v>
          </cell>
          <cell r="CA399">
            <v>4.59</v>
          </cell>
          <cell r="CB399">
            <v>4.92</v>
          </cell>
          <cell r="CC399">
            <v>115.79049999999999</v>
          </cell>
        </row>
        <row r="400">
          <cell r="A400">
            <v>45200</v>
          </cell>
          <cell r="B400">
            <v>307.65300000000002</v>
          </cell>
          <cell r="C400">
            <v>254.76400000000001</v>
          </cell>
          <cell r="D400">
            <v>311.43299999999999</v>
          </cell>
          <cell r="E400">
            <v>3.286745920104206E-2</v>
          </cell>
          <cell r="F400">
            <v>-4.0733993729623608E-3</v>
          </cell>
          <cell r="G400">
            <v>4.0360646866053562E-2</v>
          </cell>
          <cell r="AF400">
            <v>5.31</v>
          </cell>
          <cell r="AG400">
            <v>5.375</v>
          </cell>
          <cell r="AH400">
            <v>5.95</v>
          </cell>
          <cell r="AI400">
            <v>5.8416666666666668</v>
          </cell>
          <cell r="AJ400">
            <v>5.7333333333333325</v>
          </cell>
          <cell r="AK400">
            <v>5.7652777777777766</v>
          </cell>
          <cell r="AL400">
            <v>5.7972222222222216</v>
          </cell>
          <cell r="AM400">
            <v>5.8291666666666666</v>
          </cell>
          <cell r="AN400">
            <v>5.875</v>
          </cell>
          <cell r="AO400">
            <v>5.9208333333333334</v>
          </cell>
          <cell r="AP400">
            <v>5.6208333333333327</v>
          </cell>
          <cell r="AQ400">
            <v>5.2827916666666672</v>
          </cell>
          <cell r="AR400">
            <v>4.5715833333333329</v>
          </cell>
          <cell r="AS400">
            <v>4.5757916666666665</v>
          </cell>
          <cell r="AT400">
            <v>4.4757916666666668</v>
          </cell>
          <cell r="BU400">
            <v>5.56</v>
          </cell>
          <cell r="BV400">
            <v>5.59</v>
          </cell>
          <cell r="BW400">
            <v>5.54</v>
          </cell>
          <cell r="BX400">
            <v>5.44</v>
          </cell>
          <cell r="BY400">
            <v>5.07</v>
          </cell>
          <cell r="BZ400">
            <v>4.82</v>
          </cell>
          <cell r="CA400">
            <v>4.88</v>
          </cell>
          <cell r="CB400">
            <v>5.21</v>
          </cell>
          <cell r="CC400">
            <v>117.4222</v>
          </cell>
        </row>
        <row r="401">
          <cell r="A401">
            <v>45231</v>
          </cell>
          <cell r="B401">
            <v>308.08699999999999</v>
          </cell>
          <cell r="C401">
            <v>254.666</v>
          </cell>
          <cell r="D401">
            <v>312.37299999999999</v>
          </cell>
          <cell r="E401">
            <v>3.1605770003482192E-2</v>
          </cell>
          <cell r="F401">
            <v>-8.831027302625194E-3</v>
          </cell>
          <cell r="G401">
            <v>4.0230841980472443E-2</v>
          </cell>
          <cell r="AF401">
            <v>5.32</v>
          </cell>
          <cell r="AG401">
            <v>5.375</v>
          </cell>
          <cell r="AH401">
            <v>5.95</v>
          </cell>
          <cell r="AI401">
            <v>5.8416666666666668</v>
          </cell>
          <cell r="AJ401">
            <v>5.7333333333333325</v>
          </cell>
          <cell r="AK401">
            <v>5.7791666666666659</v>
          </cell>
          <cell r="AL401">
            <v>5.8249999999999993</v>
          </cell>
          <cell r="AM401">
            <v>5.8708333333333336</v>
          </cell>
          <cell r="AN401">
            <v>5.885416666666667</v>
          </cell>
          <cell r="AO401">
            <v>5.9</v>
          </cell>
          <cell r="AP401">
            <v>5.6</v>
          </cell>
          <cell r="AQ401">
            <v>5.280708333333334</v>
          </cell>
          <cell r="AR401">
            <v>4.542416666666667</v>
          </cell>
          <cell r="AS401">
            <v>4.5612083333333331</v>
          </cell>
          <cell r="AT401">
            <v>4.4612083333333334</v>
          </cell>
          <cell r="BU401">
            <v>5.56</v>
          </cell>
          <cell r="BV401">
            <v>5.45</v>
          </cell>
          <cell r="BW401">
            <v>5.38</v>
          </cell>
          <cell r="BX401">
            <v>5.16</v>
          </cell>
          <cell r="BY401">
            <v>4.7300000000000004</v>
          </cell>
          <cell r="BZ401">
            <v>4.3099999999999996</v>
          </cell>
          <cell r="CA401">
            <v>4.37</v>
          </cell>
          <cell r="CB401">
            <v>4.72</v>
          </cell>
          <cell r="CC401">
            <v>115.41759999999999</v>
          </cell>
        </row>
        <row r="402">
          <cell r="A402">
            <v>45261</v>
          </cell>
          <cell r="B402">
            <v>308.73500000000001</v>
          </cell>
          <cell r="C402">
            <v>250.78731600684998</v>
          </cell>
          <cell r="D402">
            <v>313.23</v>
          </cell>
          <cell r="E402">
            <v>3.3208171023921373E-2</v>
          </cell>
          <cell r="F402">
            <v>-1.2831027302625198E-2</v>
          </cell>
          <cell r="G402">
            <v>3.9170866191365672E-2</v>
          </cell>
          <cell r="AF402">
            <v>5.33</v>
          </cell>
          <cell r="AG402">
            <v>5.375</v>
          </cell>
          <cell r="AH402">
            <v>5.95</v>
          </cell>
          <cell r="AI402">
            <v>5.8416666666666668</v>
          </cell>
          <cell r="AJ402">
            <v>5.7333333333333325</v>
          </cell>
          <cell r="AK402">
            <v>5.7791666666666659</v>
          </cell>
          <cell r="AL402">
            <v>5.8249999999999993</v>
          </cell>
          <cell r="AM402">
            <v>5.8708333333333336</v>
          </cell>
          <cell r="AN402">
            <v>5.8645833333333339</v>
          </cell>
          <cell r="AO402">
            <v>5.8583333333333334</v>
          </cell>
          <cell r="AP402">
            <v>5.5583333333333327</v>
          </cell>
          <cell r="AQ402">
            <v>5.2682083333333347</v>
          </cell>
          <cell r="AR402">
            <v>4.5090833333333329</v>
          </cell>
          <cell r="AS402">
            <v>4.5045416666666664</v>
          </cell>
          <cell r="AT402">
            <v>4.4045416666666668</v>
          </cell>
          <cell r="BU402">
            <v>5.6</v>
          </cell>
          <cell r="BV402">
            <v>5.4</v>
          </cell>
          <cell r="BW402">
            <v>5.26</v>
          </cell>
          <cell r="BX402">
            <v>4.79</v>
          </cell>
          <cell r="BY402">
            <v>4.2300000000000004</v>
          </cell>
          <cell r="BZ402">
            <v>3.84</v>
          </cell>
          <cell r="CA402">
            <v>3.88</v>
          </cell>
          <cell r="CB402">
            <v>4.2</v>
          </cell>
          <cell r="CC402">
            <v>113.84990000000001</v>
          </cell>
        </row>
        <row r="403">
          <cell r="A403">
            <v>45292</v>
          </cell>
          <cell r="B403">
            <v>309.79399999999998</v>
          </cell>
          <cell r="C403">
            <v>253.46096116138324</v>
          </cell>
          <cell r="D403">
            <v>314.38900000000001</v>
          </cell>
          <cell r="E403">
            <v>3.1079425939238847E-2</v>
          </cell>
          <cell r="F403">
            <v>-1.6831027302625201E-2</v>
          </cell>
          <cell r="G403">
            <v>3.8667261344301762E-2</v>
          </cell>
          <cell r="AF403">
            <v>5.32</v>
          </cell>
          <cell r="AG403">
            <v>5.375</v>
          </cell>
          <cell r="AH403">
            <v>5.95</v>
          </cell>
          <cell r="AI403">
            <v>5.8416666666666668</v>
          </cell>
          <cell r="AJ403">
            <v>5.7333333333333325</v>
          </cell>
          <cell r="AK403">
            <v>5.7791666666666659</v>
          </cell>
          <cell r="AL403">
            <v>5.8249999999999993</v>
          </cell>
          <cell r="AM403">
            <v>5.8708333333333336</v>
          </cell>
          <cell r="AN403">
            <v>5.8333333333333339</v>
          </cell>
          <cell r="AO403">
            <v>5.7958333333333334</v>
          </cell>
          <cell r="AP403">
            <v>5.4958333333333327</v>
          </cell>
          <cell r="AQ403">
            <v>5.1592500000000001</v>
          </cell>
          <cell r="AR403">
            <v>4.4757499999999997</v>
          </cell>
          <cell r="AS403">
            <v>4.3878750000000002</v>
          </cell>
          <cell r="AT403">
            <v>4.2878750000000005</v>
          </cell>
          <cell r="BU403">
            <v>5.53</v>
          </cell>
          <cell r="BV403">
            <v>5.42</v>
          </cell>
          <cell r="BW403">
            <v>5.18</v>
          </cell>
          <cell r="BX403">
            <v>4.7300000000000004</v>
          </cell>
          <cell r="BY403">
            <v>4.2699999999999996</v>
          </cell>
          <cell r="BZ403">
            <v>3.91</v>
          </cell>
          <cell r="CA403">
            <v>3.99</v>
          </cell>
          <cell r="CB403">
            <v>4.34</v>
          </cell>
          <cell r="CC403">
            <v>114.1726</v>
          </cell>
        </row>
        <row r="404">
          <cell r="A404">
            <v>45323</v>
          </cell>
          <cell r="B404">
            <v>311.02199999999999</v>
          </cell>
          <cell r="C404">
            <v>251.37911285367892</v>
          </cell>
          <cell r="D404">
            <v>315.55500000000001</v>
          </cell>
          <cell r="E404">
            <v>3.1664212076583098E-2</v>
          </cell>
          <cell r="F404">
            <v>-2.0831027302625205E-2</v>
          </cell>
          <cell r="G404">
            <v>3.7678766972380595E-2</v>
          </cell>
          <cell r="AF404">
            <v>5.31</v>
          </cell>
          <cell r="AG404">
            <v>5.375</v>
          </cell>
          <cell r="AH404">
            <v>5.95</v>
          </cell>
          <cell r="AI404">
            <v>5.8416666666666668</v>
          </cell>
          <cell r="AJ404">
            <v>5.7333333333333325</v>
          </cell>
          <cell r="AK404">
            <v>5.7652777777777766</v>
          </cell>
          <cell r="AL404">
            <v>5.7972222222222216</v>
          </cell>
          <cell r="AM404">
            <v>5.8291666666666666</v>
          </cell>
          <cell r="AN404">
            <v>5.78125</v>
          </cell>
          <cell r="AO404">
            <v>5.7333333333333334</v>
          </cell>
          <cell r="AP404">
            <v>5.4333333333333327</v>
          </cell>
          <cell r="AQ404">
            <v>5.0863333333333332</v>
          </cell>
          <cell r="AR404">
            <v>4.4424166666666665</v>
          </cell>
          <cell r="AS404">
            <v>4.2712083333333331</v>
          </cell>
          <cell r="AT404">
            <v>4.1712083333333334</v>
          </cell>
          <cell r="BU404">
            <v>5.53</v>
          </cell>
          <cell r="BV404">
            <v>5.45</v>
          </cell>
          <cell r="BW404">
            <v>5.3</v>
          </cell>
          <cell r="BX404">
            <v>5.01</v>
          </cell>
          <cell r="BY404">
            <v>4.6399999999999997</v>
          </cell>
          <cell r="BZ404">
            <v>4.26</v>
          </cell>
          <cell r="CA404">
            <v>4.25</v>
          </cell>
          <cell r="CB404">
            <v>4.51</v>
          </cell>
          <cell r="CC404">
            <v>115.0902</v>
          </cell>
        </row>
        <row r="405">
          <cell r="A405">
            <v>45352</v>
          </cell>
          <cell r="B405">
            <v>312.10700000000003</v>
          </cell>
          <cell r="C405">
            <v>247.08246328822463</v>
          </cell>
          <cell r="D405">
            <v>316.762</v>
          </cell>
          <cell r="E405">
            <v>3.4690014354717524E-2</v>
          </cell>
          <cell r="F405">
            <v>-2.4831027302625208E-2</v>
          </cell>
          <cell r="G405">
            <v>3.8145272562212673E-2</v>
          </cell>
          <cell r="AF405">
            <v>5.31</v>
          </cell>
          <cell r="AG405">
            <v>5.375</v>
          </cell>
          <cell r="AH405">
            <v>5.95</v>
          </cell>
          <cell r="AI405">
            <v>5.8416666666666668</v>
          </cell>
          <cell r="AJ405">
            <v>5.7333333333333325</v>
          </cell>
          <cell r="AK405">
            <v>5.7513888888888882</v>
          </cell>
          <cell r="AL405">
            <v>5.7694444444444439</v>
          </cell>
          <cell r="AM405">
            <v>5.7875000000000005</v>
          </cell>
          <cell r="AN405">
            <v>5.729166666666667</v>
          </cell>
          <cell r="AO405">
            <v>5.6708333333333334</v>
          </cell>
          <cell r="AP405">
            <v>5.3708333333333327</v>
          </cell>
          <cell r="AQ405">
            <v>5.0134166666666671</v>
          </cell>
          <cell r="AR405">
            <v>4.4090833333333332</v>
          </cell>
          <cell r="AS405">
            <v>4.1545416666666668</v>
          </cell>
          <cell r="AT405">
            <v>4.0545416666666672</v>
          </cell>
          <cell r="BU405">
            <v>5.49</v>
          </cell>
          <cell r="BV405">
            <v>5.46</v>
          </cell>
          <cell r="BW405">
            <v>5.38</v>
          </cell>
          <cell r="BX405">
            <v>5.03</v>
          </cell>
          <cell r="BY405">
            <v>4.59</v>
          </cell>
          <cell r="BZ405">
            <v>4.21</v>
          </cell>
          <cell r="CA405">
            <v>4.2</v>
          </cell>
          <cell r="CB405">
            <v>4.45</v>
          </cell>
          <cell r="CC405">
            <v>114.95180000000001</v>
          </cell>
        </row>
        <row r="406">
          <cell r="A406">
            <v>45383</v>
          </cell>
          <cell r="B406">
            <v>313.01600000000002</v>
          </cell>
          <cell r="C406">
            <v>248.47795498628059</v>
          </cell>
          <cell r="D406">
            <v>317.596</v>
          </cell>
          <cell r="E406">
            <v>3.3540471111874304E-2</v>
          </cell>
          <cell r="F406">
            <v>-2.3831027302625207E-2</v>
          </cell>
          <cell r="G406">
            <v>3.623609253156701E-2</v>
          </cell>
          <cell r="AF406">
            <v>5.32</v>
          </cell>
          <cell r="AG406">
            <v>5.375</v>
          </cell>
          <cell r="AH406">
            <v>5.95</v>
          </cell>
          <cell r="AI406">
            <v>5.8</v>
          </cell>
          <cell r="AJ406">
            <v>5.6499999999999995</v>
          </cell>
          <cell r="AK406">
            <v>5.6680555555555543</v>
          </cell>
          <cell r="AL406">
            <v>5.68611111111111</v>
          </cell>
          <cell r="AM406">
            <v>5.7041666666666666</v>
          </cell>
          <cell r="AN406">
            <v>5.6458333333333339</v>
          </cell>
          <cell r="AO406">
            <v>5.5875000000000004</v>
          </cell>
          <cell r="AP406">
            <v>5.2874999999999996</v>
          </cell>
          <cell r="AQ406">
            <v>4.9300833333333332</v>
          </cell>
          <cell r="AR406">
            <v>4.37575</v>
          </cell>
          <cell r="AS406">
            <v>4.1378750000000002</v>
          </cell>
          <cell r="AT406">
            <v>4.0378750000000005</v>
          </cell>
          <cell r="BU406">
            <v>5.48</v>
          </cell>
          <cell r="BV406">
            <v>5.46</v>
          </cell>
          <cell r="BW406">
            <v>5.44</v>
          </cell>
          <cell r="BX406">
            <v>5.25</v>
          </cell>
          <cell r="BY406">
            <v>5.04</v>
          </cell>
          <cell r="BZ406">
            <v>4.72</v>
          </cell>
          <cell r="CA406">
            <v>4.6900000000000004</v>
          </cell>
          <cell r="CB406">
            <v>4.9000000000000004</v>
          </cell>
          <cell r="CC406">
            <v>116.3921</v>
          </cell>
        </row>
        <row r="407">
          <cell r="A407">
            <v>45413</v>
          </cell>
          <cell r="B407">
            <v>313.14</v>
          </cell>
          <cell r="C407">
            <v>244.67236190472298</v>
          </cell>
          <cell r="D407">
            <v>318.053</v>
          </cell>
          <cell r="E407">
            <v>3.238866396761142E-2</v>
          </cell>
          <cell r="F407">
            <v>-2.2831027302625206E-2</v>
          </cell>
          <cell r="G407">
            <v>3.3905137132139052E-2</v>
          </cell>
          <cell r="AF407">
            <v>5.31</v>
          </cell>
          <cell r="AG407">
            <v>5.375</v>
          </cell>
          <cell r="AH407">
            <v>5.95</v>
          </cell>
          <cell r="AI407">
            <v>5.7583333333333329</v>
          </cell>
          <cell r="AJ407">
            <v>5.5666666666666655</v>
          </cell>
          <cell r="AK407">
            <v>5.5847222222222213</v>
          </cell>
          <cell r="AL407">
            <v>5.6027777777777779</v>
          </cell>
          <cell r="AM407">
            <v>5.6208333333333336</v>
          </cell>
          <cell r="AN407">
            <v>5.5625</v>
          </cell>
          <cell r="AO407">
            <v>5.5041666666666673</v>
          </cell>
          <cell r="AP407">
            <v>5.2041666666666666</v>
          </cell>
          <cell r="AQ407">
            <v>4.8467500000000001</v>
          </cell>
          <cell r="AR407">
            <v>4.3424166666666668</v>
          </cell>
          <cell r="AS407">
            <v>4.1212083333333336</v>
          </cell>
          <cell r="AT407">
            <v>4.0212083333333339</v>
          </cell>
          <cell r="BU407">
            <v>5.48</v>
          </cell>
          <cell r="BV407">
            <v>5.46</v>
          </cell>
          <cell r="BW407">
            <v>5.42</v>
          </cell>
          <cell r="BX407">
            <v>5.18</v>
          </cell>
          <cell r="BY407">
            <v>4.8899999999999997</v>
          </cell>
          <cell r="BZ407">
            <v>4.5199999999999996</v>
          </cell>
          <cell r="CA407">
            <v>4.51</v>
          </cell>
          <cell r="CB407">
            <v>4.7300000000000004</v>
          </cell>
          <cell r="CC407">
            <v>115.93680000000001</v>
          </cell>
        </row>
        <row r="408">
          <cell r="A408">
            <v>45444</v>
          </cell>
          <cell r="B408">
            <v>313.13099999999997</v>
          </cell>
          <cell r="C408">
            <v>245.67691918267266</v>
          </cell>
          <cell r="D408">
            <v>318.34300000000002</v>
          </cell>
          <cell r="E408">
            <v>2.9700853998204435E-2</v>
          </cell>
          <cell r="F408">
            <v>-2.1831027302625206E-2</v>
          </cell>
          <cell r="G408">
            <v>3.2605557736035129E-2</v>
          </cell>
          <cell r="AF408">
            <v>5.33</v>
          </cell>
          <cell r="AG408">
            <v>5.375</v>
          </cell>
          <cell r="AH408">
            <v>5.7</v>
          </cell>
          <cell r="AI408">
            <v>5.55</v>
          </cell>
          <cell r="AJ408">
            <v>5.3999999999999995</v>
          </cell>
          <cell r="AK408">
            <v>5.4458333333333329</v>
          </cell>
          <cell r="AL408">
            <v>5.4916666666666671</v>
          </cell>
          <cell r="AM408">
            <v>5.5375000000000005</v>
          </cell>
          <cell r="AN408">
            <v>5.479166666666667</v>
          </cell>
          <cell r="AO408">
            <v>5.4208333333333334</v>
          </cell>
          <cell r="AP408">
            <v>5.1208333333333327</v>
          </cell>
          <cell r="AQ408">
            <v>4.7634166666666671</v>
          </cell>
          <cell r="AR408">
            <v>4.3090833333333336</v>
          </cell>
          <cell r="AS408">
            <v>4.104541666666667</v>
          </cell>
          <cell r="AT408">
            <v>4.0045416666666673</v>
          </cell>
          <cell r="BU408">
            <v>5.47</v>
          </cell>
          <cell r="BV408">
            <v>5.48</v>
          </cell>
          <cell r="BW408">
            <v>5.33</v>
          </cell>
          <cell r="BX408">
            <v>5.09</v>
          </cell>
          <cell r="BY408">
            <v>4.71</v>
          </cell>
          <cell r="BZ408">
            <v>4.33</v>
          </cell>
          <cell r="CA408">
            <v>4.3600000000000003</v>
          </cell>
          <cell r="CB408">
            <v>4.6100000000000003</v>
          </cell>
          <cell r="CC408">
            <v>117.3883</v>
          </cell>
        </row>
        <row r="409">
          <cell r="A409">
            <v>45474</v>
          </cell>
          <cell r="B409">
            <v>313.56599999999997</v>
          </cell>
          <cell r="C409">
            <v>246.76526865432891</v>
          </cell>
          <cell r="D409">
            <v>318.93299999999999</v>
          </cell>
          <cell r="E409">
            <v>2.9384633061405374E-2</v>
          </cell>
          <cell r="F409">
            <v>-2.0831027302625205E-2</v>
          </cell>
          <cell r="G409">
            <v>3.2282600603963596E-2</v>
          </cell>
          <cell r="AF409">
            <v>5.34</v>
          </cell>
          <cell r="AG409">
            <v>5.375</v>
          </cell>
          <cell r="AH409">
            <v>5.7</v>
          </cell>
          <cell r="AI409">
            <v>5.5083333333333329</v>
          </cell>
          <cell r="AJ409">
            <v>5.3166666666666655</v>
          </cell>
          <cell r="AK409">
            <v>5.3486111111111097</v>
          </cell>
          <cell r="AL409">
            <v>5.3805555555555546</v>
          </cell>
          <cell r="AM409">
            <v>5.4125000000000005</v>
          </cell>
          <cell r="AN409">
            <v>5.3645833333333339</v>
          </cell>
          <cell r="AO409">
            <v>5.3166666666666673</v>
          </cell>
          <cell r="AP409">
            <v>5.0166666666666666</v>
          </cell>
          <cell r="AQ409">
            <v>4.6800833333333332</v>
          </cell>
          <cell r="AR409">
            <v>4.2757500000000004</v>
          </cell>
          <cell r="AS409">
            <v>4.0878750000000004</v>
          </cell>
          <cell r="AT409">
            <v>3.9878750000000003</v>
          </cell>
          <cell r="BU409">
            <v>5.49</v>
          </cell>
          <cell r="BV409">
            <v>5.41</v>
          </cell>
          <cell r="BW409">
            <v>5.14</v>
          </cell>
          <cell r="BX409">
            <v>4.7300000000000004</v>
          </cell>
          <cell r="BY409">
            <v>4.29</v>
          </cell>
          <cell r="BZ409">
            <v>3.97</v>
          </cell>
          <cell r="CA409">
            <v>4.09</v>
          </cell>
          <cell r="CB409">
            <v>4.4400000000000004</v>
          </cell>
          <cell r="CC409">
            <v>116.8357</v>
          </cell>
        </row>
        <row r="410">
          <cell r="A410">
            <v>45505</v>
          </cell>
          <cell r="B410">
            <v>314.13099999999997</v>
          </cell>
          <cell r="C410">
            <v>252.10534079160101</v>
          </cell>
          <cell r="D410">
            <v>319.839</v>
          </cell>
          <cell r="E410">
            <v>2.6109140322338353E-2</v>
          </cell>
          <cell r="F410">
            <v>-1.9831027302625204E-2</v>
          </cell>
          <cell r="G410">
            <v>3.2918235662659834E-2</v>
          </cell>
          <cell r="AF410">
            <v>5.33</v>
          </cell>
          <cell r="AG410">
            <v>5.375</v>
          </cell>
          <cell r="AH410">
            <v>5.45</v>
          </cell>
          <cell r="AI410">
            <v>5.3416666666666668</v>
          </cell>
          <cell r="AJ410">
            <v>5.2333333333333325</v>
          </cell>
          <cell r="AK410">
            <v>5.2652777777777766</v>
          </cell>
          <cell r="AL410">
            <v>5.2972222222222216</v>
          </cell>
          <cell r="AM410">
            <v>5.3291666666666666</v>
          </cell>
          <cell r="AN410">
            <v>5.28125</v>
          </cell>
          <cell r="AO410">
            <v>5.2333333333333334</v>
          </cell>
          <cell r="AP410">
            <v>4.9333333333333327</v>
          </cell>
          <cell r="AQ410">
            <v>4.6071666666666671</v>
          </cell>
          <cell r="AR410">
            <v>4.2465833333333336</v>
          </cell>
          <cell r="AS410">
            <v>4.073291666666667</v>
          </cell>
          <cell r="AT410">
            <v>3.9732916666666669</v>
          </cell>
          <cell r="BU410">
            <v>5.41</v>
          </cell>
          <cell r="BV410">
            <v>5.21</v>
          </cell>
          <cell r="BW410">
            <v>4.8899999999999997</v>
          </cell>
          <cell r="BX410">
            <v>4.38</v>
          </cell>
          <cell r="BY410">
            <v>3.91</v>
          </cell>
          <cell r="BZ410">
            <v>3.71</v>
          </cell>
          <cell r="CA410">
            <v>3.91</v>
          </cell>
          <cell r="CB410">
            <v>4.28</v>
          </cell>
          <cell r="CC410">
            <v>116.15300000000001</v>
          </cell>
        </row>
        <row r="411">
          <cell r="A411">
            <v>45536</v>
          </cell>
          <cell r="B411">
            <v>314.851</v>
          </cell>
          <cell r="C411">
            <v>254.68595491894837</v>
          </cell>
          <cell r="D411">
            <v>320.83499999999998</v>
          </cell>
          <cell r="E411">
            <v>2.4325414641446441E-2</v>
          </cell>
          <cell r="F411">
            <v>-1.8831027302625203E-2</v>
          </cell>
          <cell r="G411">
            <v>3.289914234939606E-2</v>
          </cell>
          <cell r="AF411">
            <v>5.15</v>
          </cell>
          <cell r="AG411">
            <v>5.1844999999999999</v>
          </cell>
          <cell r="AH411">
            <v>5.45</v>
          </cell>
          <cell r="AI411">
            <v>5.3</v>
          </cell>
          <cell r="AJ411">
            <v>5.1499999999999995</v>
          </cell>
          <cell r="AK411">
            <v>5.1819444444444436</v>
          </cell>
          <cell r="AL411">
            <v>5.2138888888888886</v>
          </cell>
          <cell r="AM411">
            <v>5.2458333333333336</v>
          </cell>
          <cell r="AN411">
            <v>5.197916666666667</v>
          </cell>
          <cell r="AO411">
            <v>5.15</v>
          </cell>
          <cell r="AP411">
            <v>4.8499999999999996</v>
          </cell>
          <cell r="AQ411">
            <v>4.5342500000000001</v>
          </cell>
          <cell r="AR411">
            <v>4.2174166666666668</v>
          </cell>
          <cell r="AS411">
            <v>4.0587083333333336</v>
          </cell>
          <cell r="AT411">
            <v>3.9587083333333335</v>
          </cell>
          <cell r="BU411">
            <v>4.93</v>
          </cell>
          <cell r="BV411">
            <v>4.7300000000000004</v>
          </cell>
          <cell r="BW411">
            <v>4.38</v>
          </cell>
          <cell r="BX411">
            <v>3.98</v>
          </cell>
          <cell r="BY411">
            <v>3.66</v>
          </cell>
          <cell r="BZ411">
            <v>3.58</v>
          </cell>
          <cell r="CA411">
            <v>3.81</v>
          </cell>
          <cell r="CB411">
            <v>4.1900000000000004</v>
          </cell>
          <cell r="CC411">
            <v>115.6828</v>
          </cell>
        </row>
        <row r="412">
          <cell r="A412">
            <v>45566</v>
          </cell>
          <cell r="B412">
            <v>315.56400000000002</v>
          </cell>
          <cell r="C412">
            <v>250.22129616027399</v>
          </cell>
          <cell r="D412">
            <v>321.68799999999999</v>
          </cell>
          <cell r="E412">
            <v>2.5714034967967203E-2</v>
          </cell>
          <cell r="F412">
            <v>-1.7831027302625202E-2</v>
          </cell>
          <cell r="G412">
            <v>3.2928430834240352E-2</v>
          </cell>
          <cell r="AF412">
            <v>4.8499999999999996</v>
          </cell>
          <cell r="AG412">
            <v>4.875</v>
          </cell>
          <cell r="AH412">
            <v>5.45</v>
          </cell>
          <cell r="AI412">
            <v>5.2583333333333329</v>
          </cell>
          <cell r="AJ412">
            <v>5.0666666666666655</v>
          </cell>
          <cell r="AK412">
            <v>5.0986111111111105</v>
          </cell>
          <cell r="AL412">
            <v>5.1305555555555555</v>
          </cell>
          <cell r="AM412">
            <v>5.1625000000000005</v>
          </cell>
          <cell r="AN412">
            <v>5.1145833333333339</v>
          </cell>
          <cell r="AO412">
            <v>5.0666666666666673</v>
          </cell>
          <cell r="AP412">
            <v>4.7666666666666666</v>
          </cell>
          <cell r="AQ412">
            <v>4.4717500000000001</v>
          </cell>
          <cell r="AR412">
            <v>4.1924166666666665</v>
          </cell>
          <cell r="AS412">
            <v>4.0462083333333334</v>
          </cell>
          <cell r="AT412">
            <v>3.9462083333333333</v>
          </cell>
          <cell r="BU412">
            <v>4.76</v>
          </cell>
          <cell r="BV412">
            <v>4.6399999999999997</v>
          </cell>
          <cell r="BW412">
            <v>4.43</v>
          </cell>
          <cell r="BX412">
            <v>4.2699999999999996</v>
          </cell>
          <cell r="BY412">
            <v>4.16</v>
          </cell>
          <cell r="BZ412">
            <v>4.1500000000000004</v>
          </cell>
          <cell r="CA412">
            <v>4.28</v>
          </cell>
          <cell r="CB412">
            <v>4.58</v>
          </cell>
          <cell r="CC412">
            <v>117.2748</v>
          </cell>
        </row>
        <row r="413">
          <cell r="A413">
            <v>45597</v>
          </cell>
          <cell r="B413">
            <v>316.44900000000001</v>
          </cell>
          <cell r="C413">
            <v>250.37970960094964</v>
          </cell>
          <cell r="D413">
            <v>322.61900000000003</v>
          </cell>
          <cell r="E413">
            <v>2.7141684004842848E-2</v>
          </cell>
          <cell r="F413">
            <v>-1.6831027302625201E-2</v>
          </cell>
          <cell r="G413">
            <v>3.2800530135447259E-2</v>
          </cell>
          <cell r="AF413">
            <v>4.6399999999999997</v>
          </cell>
          <cell r="AG413">
            <v>4.6844999999999999</v>
          </cell>
          <cell r="AH413">
            <v>5.2</v>
          </cell>
          <cell r="AI413">
            <v>5.0916666666666668</v>
          </cell>
          <cell r="AJ413">
            <v>4.9833333333333325</v>
          </cell>
          <cell r="AK413">
            <v>5.0152777777777775</v>
          </cell>
          <cell r="AL413">
            <v>5.0472222222222225</v>
          </cell>
          <cell r="AM413">
            <v>5.0791666666666666</v>
          </cell>
          <cell r="AN413">
            <v>5.03125</v>
          </cell>
          <cell r="AO413">
            <v>4.9833333333333334</v>
          </cell>
          <cell r="AP413">
            <v>4.6833333333333327</v>
          </cell>
          <cell r="AQ413">
            <v>4.4092500000000001</v>
          </cell>
          <cell r="AR413">
            <v>4.1674166666666661</v>
          </cell>
          <cell r="AS413">
            <v>4.0337083333333332</v>
          </cell>
          <cell r="AT413">
            <v>3.9337083333333331</v>
          </cell>
          <cell r="BU413">
            <v>4.76</v>
          </cell>
          <cell r="BV413">
            <v>4.58</v>
          </cell>
          <cell r="BW413">
            <v>4.42</v>
          </cell>
          <cell r="BX413">
            <v>4.3</v>
          </cell>
          <cell r="BY413">
            <v>4.13</v>
          </cell>
          <cell r="BZ413">
            <v>4.05</v>
          </cell>
          <cell r="CA413">
            <v>4.18</v>
          </cell>
          <cell r="CB413">
            <v>4.45</v>
          </cell>
          <cell r="CC413">
            <v>119.90860000000001</v>
          </cell>
        </row>
        <row r="414">
          <cell r="A414">
            <v>45627</v>
          </cell>
          <cell r="B414">
            <v>317.60300000000001</v>
          </cell>
          <cell r="C414">
            <v>246.81709515999344</v>
          </cell>
          <cell r="D414">
            <v>323.29599999999999</v>
          </cell>
          <cell r="E414">
            <v>2.872366268806581E-2</v>
          </cell>
          <cell r="F414">
            <v>-1.58310273026252E-2</v>
          </cell>
          <cell r="G414">
            <v>3.2136130000319119E-2</v>
          </cell>
          <cell r="AF414">
            <v>4.53</v>
          </cell>
          <cell r="AG414">
            <v>4.5227000000000004</v>
          </cell>
          <cell r="AH414">
            <v>5.2</v>
          </cell>
          <cell r="AI414">
            <v>5.05</v>
          </cell>
          <cell r="AJ414">
            <v>4.8999999999999995</v>
          </cell>
          <cell r="AK414">
            <v>4.9319444444444436</v>
          </cell>
          <cell r="AL414">
            <v>4.9638888888888886</v>
          </cell>
          <cell r="AM414">
            <v>4.9958333333333336</v>
          </cell>
          <cell r="AN414">
            <v>4.947916666666667</v>
          </cell>
          <cell r="AO414">
            <v>4.9000000000000004</v>
          </cell>
          <cell r="AP414">
            <v>4.5999999999999996</v>
          </cell>
          <cell r="AQ414">
            <v>4.3467500000000001</v>
          </cell>
          <cell r="AR414">
            <v>4.1424166666666666</v>
          </cell>
          <cell r="AS414">
            <v>4.0212083333333331</v>
          </cell>
          <cell r="AT414">
            <v>3.921208333333333</v>
          </cell>
          <cell r="BU414">
            <v>4.4000000000000004</v>
          </cell>
          <cell r="BV414">
            <v>4.37</v>
          </cell>
          <cell r="BW414">
            <v>4.24</v>
          </cell>
          <cell r="BX414">
            <v>4.16</v>
          </cell>
          <cell r="BY414">
            <v>4.25</v>
          </cell>
          <cell r="BZ414">
            <v>4.38</v>
          </cell>
          <cell r="CA414">
            <v>4.58</v>
          </cell>
          <cell r="CB414">
            <v>4.8600000000000003</v>
          </cell>
          <cell r="CC414">
            <v>121.2266</v>
          </cell>
        </row>
        <row r="415">
          <cell r="A415">
            <v>45658</v>
          </cell>
          <cell r="B415">
            <v>319.08600000000001</v>
          </cell>
          <cell r="C415">
            <v>249.70187472624914</v>
          </cell>
          <cell r="D415">
            <v>324.73899999999998</v>
          </cell>
          <cell r="E415">
            <v>2.9994125128311122E-2</v>
          </cell>
          <cell r="F415">
            <v>-1.4831027302625199E-2</v>
          </cell>
          <cell r="G415">
            <v>3.2920999144371965E-2</v>
          </cell>
          <cell r="AF415">
            <v>4.32</v>
          </cell>
          <cell r="AG415">
            <v>4.375</v>
          </cell>
          <cell r="AH415">
            <v>5.2</v>
          </cell>
          <cell r="AI415">
            <v>5.0083333333333329</v>
          </cell>
          <cell r="AJ415">
            <v>4.8166666666666655</v>
          </cell>
          <cell r="AK415">
            <v>4.8486111111111097</v>
          </cell>
          <cell r="AL415">
            <v>4.8805555555555546</v>
          </cell>
          <cell r="AM415">
            <v>4.9125000000000005</v>
          </cell>
          <cell r="AN415">
            <v>4.8645833333333339</v>
          </cell>
          <cell r="AO415">
            <v>4.8166666666666673</v>
          </cell>
          <cell r="AP415">
            <v>4.5166666666666666</v>
          </cell>
          <cell r="AQ415">
            <v>4.2946666666666671</v>
          </cell>
          <cell r="AR415">
            <v>4.1215833333333336</v>
          </cell>
          <cell r="AS415">
            <v>4.010791666666667</v>
          </cell>
          <cell r="AT415">
            <v>3.9107916666666669</v>
          </cell>
          <cell r="BU415">
            <v>4.37</v>
          </cell>
          <cell r="BV415">
            <v>4.3099999999999996</v>
          </cell>
          <cell r="BW415">
            <v>4.28</v>
          </cell>
          <cell r="BX415">
            <v>4.17</v>
          </cell>
          <cell r="BY415">
            <v>4.22</v>
          </cell>
          <cell r="BZ415">
            <v>4.3600000000000003</v>
          </cell>
          <cell r="CA415">
            <v>4.58</v>
          </cell>
          <cell r="CB415">
            <v>4.88</v>
          </cell>
          <cell r="CC415">
            <v>122.6384</v>
          </cell>
        </row>
        <row r="416">
          <cell r="A416">
            <v>45689</v>
          </cell>
          <cell r="B416">
            <v>319.77499999999998</v>
          </cell>
          <cell r="C416">
            <v>247.90228148048999</v>
          </cell>
          <cell r="D416">
            <v>325.47500000000002</v>
          </cell>
          <cell r="E416">
            <v>2.8142703731568686E-2</v>
          </cell>
          <cell r="F416">
            <v>-1.3831027302625198E-2</v>
          </cell>
          <cell r="G416">
            <v>3.1436675064568931E-2</v>
          </cell>
          <cell r="AF416">
            <v>4.34</v>
          </cell>
          <cell r="AG416">
            <v>4.375</v>
          </cell>
          <cell r="AH416">
            <v>4.95</v>
          </cell>
          <cell r="AI416">
            <v>4.8416666666666668</v>
          </cell>
          <cell r="AJ416">
            <v>4.7333333333333325</v>
          </cell>
          <cell r="AK416">
            <v>4.7652777777777766</v>
          </cell>
          <cell r="AL416">
            <v>4.7972222222222216</v>
          </cell>
          <cell r="AM416">
            <v>4.8291666666666666</v>
          </cell>
          <cell r="AN416">
            <v>4.78125</v>
          </cell>
          <cell r="AO416">
            <v>4.7333333333333334</v>
          </cell>
          <cell r="AP416">
            <v>4.4333333333333327</v>
          </cell>
          <cell r="AQ416">
            <v>4.242583333333334</v>
          </cell>
          <cell r="AR416">
            <v>4.1007499999999997</v>
          </cell>
          <cell r="AS416">
            <v>4.000375</v>
          </cell>
          <cell r="AT416">
            <v>3.9003749999999999</v>
          </cell>
          <cell r="BU416">
            <v>4.38</v>
          </cell>
          <cell r="BV416">
            <v>4.32</v>
          </cell>
          <cell r="BW416">
            <v>4.25</v>
          </cell>
          <cell r="BX416">
            <v>4.08</v>
          </cell>
          <cell r="BY416">
            <v>3.99</v>
          </cell>
          <cell r="BZ416">
            <v>4.03</v>
          </cell>
          <cell r="CA416">
            <v>4.24</v>
          </cell>
          <cell r="CB416">
            <v>4.55</v>
          </cell>
          <cell r="CC416">
            <v>121.86539999999999</v>
          </cell>
        </row>
        <row r="417">
          <cell r="A417">
            <v>45717</v>
          </cell>
          <cell r="B417">
            <v>319.61500000000001</v>
          </cell>
          <cell r="C417">
            <v>243.91214145577354</v>
          </cell>
          <cell r="D417">
            <v>325.65899999999999</v>
          </cell>
          <cell r="E417">
            <v>2.4055852640280317E-2</v>
          </cell>
          <cell r="F417">
            <v>-1.2831027302625198E-2</v>
          </cell>
          <cell r="G417">
            <v>2.8087333707957463E-2</v>
          </cell>
          <cell r="AF417">
            <v>4.33</v>
          </cell>
          <cell r="AG417">
            <v>4.375</v>
          </cell>
          <cell r="AH417">
            <v>4.95</v>
          </cell>
          <cell r="AI417">
            <v>4.8</v>
          </cell>
          <cell r="AJ417">
            <v>4.6499999999999995</v>
          </cell>
          <cell r="AK417">
            <v>4.6819444444444436</v>
          </cell>
          <cell r="AL417">
            <v>4.7138888888888886</v>
          </cell>
          <cell r="AM417">
            <v>4.7458333333333336</v>
          </cell>
          <cell r="AN417">
            <v>4.697916666666667</v>
          </cell>
          <cell r="AO417">
            <v>4.6500000000000004</v>
          </cell>
          <cell r="AP417">
            <v>4.3499999999999996</v>
          </cell>
          <cell r="AQ417">
            <v>4.1905000000000001</v>
          </cell>
          <cell r="AR417">
            <v>4.0799166666666666</v>
          </cell>
          <cell r="AS417">
            <v>3.9899583333333335</v>
          </cell>
          <cell r="AT417">
            <v>3.8899583333333334</v>
          </cell>
          <cell r="BU417">
            <v>4.38</v>
          </cell>
          <cell r="BV417">
            <v>4.32</v>
          </cell>
          <cell r="BW417">
            <v>4.2300000000000004</v>
          </cell>
          <cell r="BX417">
            <v>4.03</v>
          </cell>
          <cell r="BY417">
            <v>3.89</v>
          </cell>
          <cell r="BZ417">
            <v>3.96</v>
          </cell>
          <cell r="CA417">
            <v>4.2300000000000004</v>
          </cell>
          <cell r="CB417">
            <v>4.62</v>
          </cell>
          <cell r="CC417">
            <v>120.15770000000001</v>
          </cell>
        </row>
        <row r="418">
          <cell r="A418">
            <v>45748</v>
          </cell>
          <cell r="B418">
            <v>320.32100000000003</v>
          </cell>
          <cell r="C418">
            <v>246.03516142671</v>
          </cell>
          <cell r="D418">
            <v>326.43</v>
          </cell>
          <cell r="E418">
            <v>2.3337465177498906E-2</v>
          </cell>
          <cell r="F418">
            <v>-9.8310273026251949E-3</v>
          </cell>
          <cell r="G418">
            <v>2.7815211778485782E-2</v>
          </cell>
          <cell r="AF418">
            <v>4.3499999999999996</v>
          </cell>
          <cell r="AG418">
            <v>4.375</v>
          </cell>
          <cell r="AH418">
            <v>4.95</v>
          </cell>
          <cell r="AI418">
            <v>4.7583333333333329</v>
          </cell>
          <cell r="AJ418">
            <v>4.5666666666666655</v>
          </cell>
          <cell r="AK418">
            <v>4.5986111111111105</v>
          </cell>
          <cell r="AL418">
            <v>4.6305555555555555</v>
          </cell>
          <cell r="AM418">
            <v>4.6625000000000005</v>
          </cell>
          <cell r="AN418">
            <v>4.6145833333333339</v>
          </cell>
          <cell r="AO418">
            <v>4.5666666666666673</v>
          </cell>
          <cell r="AP418">
            <v>4.2666666666666666</v>
          </cell>
          <cell r="AQ418">
            <v>4.148833333333334</v>
          </cell>
          <cell r="AR418">
            <v>4.06325</v>
          </cell>
          <cell r="AS418">
            <v>3.9816250000000002</v>
          </cell>
          <cell r="AT418">
            <v>3.8816250000000001</v>
          </cell>
          <cell r="BU418">
            <v>4.3499999999999996</v>
          </cell>
          <cell r="BV418">
            <v>4.3099999999999996</v>
          </cell>
          <cell r="BW418">
            <v>4.1900000000000004</v>
          </cell>
          <cell r="BX418">
            <v>3.85</v>
          </cell>
          <cell r="BY418">
            <v>3.6</v>
          </cell>
          <cell r="BZ418">
            <v>3.72</v>
          </cell>
          <cell r="CA418">
            <v>4.17</v>
          </cell>
          <cell r="CB418">
            <v>4.68</v>
          </cell>
          <cell r="CC418">
            <v>118.2312</v>
          </cell>
        </row>
        <row r="419">
          <cell r="A419">
            <v>45778</v>
          </cell>
          <cell r="B419">
            <v>320.58</v>
          </cell>
          <cell r="C419">
            <v>243.00099832035403</v>
          </cell>
          <cell r="D419">
            <v>326.85399999999998</v>
          </cell>
          <cell r="E419">
            <v>2.3759340869898393E-2</v>
          </cell>
          <cell r="F419">
            <v>-6.8310273026251922E-3</v>
          </cell>
          <cell r="G419">
            <v>2.7671488714145154E-2</v>
          </cell>
          <cell r="AF419">
            <v>4.3</v>
          </cell>
          <cell r="AG419">
            <v>4.375</v>
          </cell>
          <cell r="AH419">
            <v>4.7</v>
          </cell>
          <cell r="AI419">
            <v>4.5916666666666668</v>
          </cell>
          <cell r="AJ419">
            <v>4.4833333333333325</v>
          </cell>
          <cell r="AK419">
            <v>4.5152777777777775</v>
          </cell>
          <cell r="AL419">
            <v>4.5472222222222225</v>
          </cell>
          <cell r="AM419">
            <v>4.5791666666666666</v>
          </cell>
          <cell r="AN419">
            <v>4.53125</v>
          </cell>
          <cell r="AO419">
            <v>4.4833333333333334</v>
          </cell>
          <cell r="AP419">
            <v>4.1833333333333327</v>
          </cell>
          <cell r="AQ419">
            <v>4.1071666666666662</v>
          </cell>
          <cell r="AR419">
            <v>4.0465833333333334</v>
          </cell>
          <cell r="AS419">
            <v>3.9732916666666669</v>
          </cell>
          <cell r="AT419">
            <v>3.8732916666666668</v>
          </cell>
          <cell r="BU419">
            <v>4.33</v>
          </cell>
          <cell r="BV419">
            <v>4.3600000000000003</v>
          </cell>
          <cell r="BW419">
            <v>4.3600000000000003</v>
          </cell>
          <cell r="BX419">
            <v>4.1100000000000003</v>
          </cell>
          <cell r="BY419">
            <v>3.89</v>
          </cell>
          <cell r="BZ419">
            <v>3.96</v>
          </cell>
          <cell r="CA419">
            <v>4.41</v>
          </cell>
          <cell r="CB419">
            <v>4.93</v>
          </cell>
          <cell r="CC419">
            <v>116.4991</v>
          </cell>
        </row>
        <row r="420">
          <cell r="A420">
            <v>45809</v>
          </cell>
          <cell r="B420">
            <v>321.51225725736606</v>
          </cell>
          <cell r="C420">
            <v>244.73572419765901</v>
          </cell>
          <cell r="D420">
            <v>327.92744347991049</v>
          </cell>
          <cell r="E420">
            <v>2.6765977362081861E-2</v>
          </cell>
          <cell r="F420">
            <v>-3.8310273026251895E-3</v>
          </cell>
          <cell r="G420">
            <v>3.0107285160692943E-2</v>
          </cell>
          <cell r="AF420">
            <v>4.3</v>
          </cell>
          <cell r="AG420">
            <v>4.375</v>
          </cell>
          <cell r="AH420">
            <v>4.7</v>
          </cell>
          <cell r="AI420">
            <v>4.55</v>
          </cell>
          <cell r="AJ420">
            <v>4.3999999999999995</v>
          </cell>
          <cell r="AK420">
            <v>4.4319444444444436</v>
          </cell>
          <cell r="AL420">
            <v>4.4638888888888886</v>
          </cell>
          <cell r="AM420">
            <v>4.4958333333333336</v>
          </cell>
          <cell r="AN420">
            <v>4.447916666666667</v>
          </cell>
          <cell r="AO420">
            <v>4.4000000000000004</v>
          </cell>
          <cell r="AP420">
            <v>4.0999999999999996</v>
          </cell>
          <cell r="AQ420">
            <v>4.0655000000000001</v>
          </cell>
          <cell r="AR420">
            <v>4.0299166666666668</v>
          </cell>
          <cell r="AS420">
            <v>3.9399583333333332</v>
          </cell>
          <cell r="AT420">
            <v>3.8399583333333331</v>
          </cell>
          <cell r="BU420">
            <v>4.3100000000000005</v>
          </cell>
          <cell r="BV420">
            <v>4.3600000000000003</v>
          </cell>
          <cell r="BW420">
            <v>4.3400000000000007</v>
          </cell>
          <cell r="BX420">
            <v>3.9375</v>
          </cell>
          <cell r="BY420">
            <v>3.7062499999999998</v>
          </cell>
          <cell r="BZ420">
            <v>3.9375</v>
          </cell>
          <cell r="CA420">
            <v>4.4237500000000001</v>
          </cell>
          <cell r="CB420">
            <v>4.9437499999999996</v>
          </cell>
          <cell r="CC420">
            <v>114.9062</v>
          </cell>
        </row>
        <row r="421">
          <cell r="A421">
            <v>45839</v>
          </cell>
          <cell r="B421">
            <v>322.45512337806241</v>
          </cell>
          <cell r="C421">
            <v>246.56019997873753</v>
          </cell>
          <cell r="D421">
            <v>329.2647527000031</v>
          </cell>
          <cell r="E421">
            <v>2.8348492432414441E-2</v>
          </cell>
          <cell r="F421">
            <v>-8.3102730262518687E-4</v>
          </cell>
          <cell r="G421">
            <v>3.2394743410067761E-2</v>
          </cell>
          <cell r="AF421">
            <v>4.3</v>
          </cell>
          <cell r="AG421">
            <v>4.375</v>
          </cell>
          <cell r="AH421">
            <v>4.7</v>
          </cell>
          <cell r="AI421">
            <v>4.5083333333333329</v>
          </cell>
          <cell r="AJ421">
            <v>4.3166666666666655</v>
          </cell>
          <cell r="AK421">
            <v>4.3486111111111097</v>
          </cell>
          <cell r="AL421">
            <v>4.3805555555555546</v>
          </cell>
          <cell r="AM421">
            <v>4.4125000000000005</v>
          </cell>
          <cell r="AN421">
            <v>4.375</v>
          </cell>
          <cell r="AO421">
            <v>4.3375000000000004</v>
          </cell>
          <cell r="AP421">
            <v>4.0374999999999996</v>
          </cell>
          <cell r="AQ421">
            <v>4.0342500000000001</v>
          </cell>
          <cell r="AR421">
            <v>4.0174166666666666</v>
          </cell>
          <cell r="AS421">
            <v>3.9087083333333332</v>
          </cell>
          <cell r="AT421">
            <v>3.8087083333333331</v>
          </cell>
          <cell r="BU421">
            <v>4.29</v>
          </cell>
          <cell r="BV421">
            <v>4.3600000000000003</v>
          </cell>
          <cell r="BW421">
            <v>4.2783333333333333</v>
          </cell>
          <cell r="BX421">
            <v>3.9249999999999998</v>
          </cell>
          <cell r="BY421">
            <v>3.7250000000000001</v>
          </cell>
          <cell r="BZ421">
            <v>3.9250000000000003</v>
          </cell>
          <cell r="CA421">
            <v>4.4375</v>
          </cell>
          <cell r="CB421">
            <v>4.9375</v>
          </cell>
          <cell r="CC421">
            <v>114.02858818580845</v>
          </cell>
        </row>
        <row r="422">
          <cell r="A422">
            <v>45870</v>
          </cell>
          <cell r="B422">
            <v>323.87937528407116</v>
          </cell>
          <cell r="C422">
            <v>252.65215039264035</v>
          </cell>
          <cell r="D422">
            <v>330.81500936985327</v>
          </cell>
          <cell r="E422">
            <v>3.1032834340040338E-2</v>
          </cell>
          <cell r="F422">
            <v>2.1689726973748158E-3</v>
          </cell>
          <cell r="G422">
            <v>3.4317295169923767E-2</v>
          </cell>
          <cell r="AF422">
            <v>4.3</v>
          </cell>
          <cell r="AG422">
            <v>4.375</v>
          </cell>
          <cell r="AH422">
            <v>4.45</v>
          </cell>
          <cell r="AI422">
            <v>4.3416666666666668</v>
          </cell>
          <cell r="AJ422">
            <v>4.2333333333333325</v>
          </cell>
          <cell r="AK422">
            <v>4.2652777777777766</v>
          </cell>
          <cell r="AL422">
            <v>4.2972222222222216</v>
          </cell>
          <cell r="AM422">
            <v>4.3291666666666666</v>
          </cell>
          <cell r="AN422">
            <v>4.3020833333333339</v>
          </cell>
          <cell r="AO422">
            <v>4.2750000000000004</v>
          </cell>
          <cell r="AP422">
            <v>3.9750000000000001</v>
          </cell>
          <cell r="AQ422">
            <v>4.0030000000000001</v>
          </cell>
          <cell r="AR422">
            <v>4.0049166666666665</v>
          </cell>
          <cell r="AS422">
            <v>3.8774583333333332</v>
          </cell>
          <cell r="AT422">
            <v>3.7774583333333331</v>
          </cell>
          <cell r="BU422">
            <v>4.375</v>
          </cell>
          <cell r="BV422">
            <v>4.3600000000000003</v>
          </cell>
          <cell r="BW422">
            <v>4.2166666666666677</v>
          </cell>
          <cell r="BX422">
            <v>3.9125000000000001</v>
          </cell>
          <cell r="BY422">
            <v>3.84375</v>
          </cell>
          <cell r="BZ422">
            <v>4.0824999999999996</v>
          </cell>
          <cell r="CA422">
            <v>4.4512499999999999</v>
          </cell>
          <cell r="CB422">
            <v>4.9312499999999995</v>
          </cell>
          <cell r="CC422">
            <v>113.48092270345737</v>
          </cell>
        </row>
        <row r="423">
          <cell r="A423">
            <v>45901</v>
          </cell>
          <cell r="B423">
            <v>325.32439530671866</v>
          </cell>
          <cell r="C423">
            <v>255.74773371141029</v>
          </cell>
          <cell r="D423">
            <v>332.21467697392376</v>
          </cell>
          <cell r="E423">
            <v>3.3264608677497254E-2</v>
          </cell>
          <cell r="F423">
            <v>4.1689726973748176E-3</v>
          </cell>
          <cell r="G423">
            <v>3.5468938781379133E-2</v>
          </cell>
          <cell r="AF423">
            <v>4.3</v>
          </cell>
          <cell r="AG423">
            <v>4.375</v>
          </cell>
          <cell r="AH423">
            <v>4.45</v>
          </cell>
          <cell r="AI423">
            <v>4.3</v>
          </cell>
          <cell r="AJ423">
            <v>4.1499999999999995</v>
          </cell>
          <cell r="AK423">
            <v>4.1819444444444436</v>
          </cell>
          <cell r="AL423">
            <v>4.2138888888888886</v>
          </cell>
          <cell r="AM423">
            <v>4.2458333333333336</v>
          </cell>
          <cell r="AN423">
            <v>4.229166666666667</v>
          </cell>
          <cell r="AO423">
            <v>4.2125000000000004</v>
          </cell>
          <cell r="AP423">
            <v>3.9125000000000001</v>
          </cell>
          <cell r="AQ423">
            <v>3.9717500000000001</v>
          </cell>
          <cell r="AR423">
            <v>3.9924166666666667</v>
          </cell>
          <cell r="AS423">
            <v>3.8462083333333332</v>
          </cell>
          <cell r="AT423">
            <v>3.7462083333333331</v>
          </cell>
          <cell r="BU423">
            <v>4.375</v>
          </cell>
          <cell r="BV423">
            <v>4.2766666666666673</v>
          </cell>
          <cell r="BW423">
            <v>4.1750000000000007</v>
          </cell>
          <cell r="BX423">
            <v>3.9</v>
          </cell>
          <cell r="BY423">
            <v>3.8125</v>
          </cell>
          <cell r="BZ423">
            <v>4.07</v>
          </cell>
          <cell r="CA423">
            <v>4.4649999999999999</v>
          </cell>
          <cell r="CB423">
            <v>4.5649999999999995</v>
          </cell>
          <cell r="CC423">
            <v>113.05226188687105</v>
          </cell>
        </row>
        <row r="424">
          <cell r="A424">
            <v>45931</v>
          </cell>
          <cell r="B424">
            <v>326.56980781084997</v>
          </cell>
          <cell r="C424">
            <v>251.76490450458846</v>
          </cell>
          <cell r="D424">
            <v>333.65174724112518</v>
          </cell>
          <cell r="E424">
            <v>3.4876626645783171E-2</v>
          </cell>
          <cell r="F424">
            <v>6.1689726973748193E-3</v>
          </cell>
          <cell r="G424">
            <v>3.7190530082331863E-2</v>
          </cell>
          <cell r="AF424">
            <v>4.3</v>
          </cell>
          <cell r="AG424">
            <v>4.375</v>
          </cell>
          <cell r="AH424">
            <v>4.45</v>
          </cell>
          <cell r="AI424">
            <v>4.2583333333333329</v>
          </cell>
          <cell r="AJ424">
            <v>4.0666666666666664</v>
          </cell>
          <cell r="AK424">
            <v>4.0986111111111105</v>
          </cell>
          <cell r="AL424">
            <v>4.1305555555555546</v>
          </cell>
          <cell r="AM424">
            <v>4.1624999999999996</v>
          </cell>
          <cell r="AN424">
            <v>4.1666666666666661</v>
          </cell>
          <cell r="AO424">
            <v>4.1708333333333334</v>
          </cell>
          <cell r="AP424">
            <v>3.8708333333333336</v>
          </cell>
          <cell r="AQ424">
            <v>3.9509166666666666</v>
          </cell>
          <cell r="AR424">
            <v>3.9840833333333334</v>
          </cell>
          <cell r="AS424">
            <v>3.8170416666666669</v>
          </cell>
          <cell r="AT424">
            <v>3.7170416666666668</v>
          </cell>
          <cell r="BU424">
            <v>4.375</v>
          </cell>
          <cell r="BV424">
            <v>4.1933333333333334</v>
          </cell>
          <cell r="BW424">
            <v>4.0916666666666677</v>
          </cell>
          <cell r="BX424">
            <v>3.8875000000000002</v>
          </cell>
          <cell r="BY424">
            <v>3.78125</v>
          </cell>
          <cell r="BZ424">
            <v>4.0575000000000001</v>
          </cell>
          <cell r="CA424">
            <v>4.4787499999999998</v>
          </cell>
          <cell r="CB424">
            <v>4.5787499999999994</v>
          </cell>
          <cell r="CC424">
            <v>112.71028667402538</v>
          </cell>
        </row>
        <row r="425">
          <cell r="A425">
            <v>45962</v>
          </cell>
          <cell r="B425">
            <v>327.77177515276372</v>
          </cell>
          <cell r="C425">
            <v>252.42505461265642</v>
          </cell>
          <cell r="D425">
            <v>334.70603957786136</v>
          </cell>
          <cell r="E425">
            <v>3.5780726602908208E-2</v>
          </cell>
          <cell r="F425">
            <v>8.1689726973748211E-3</v>
          </cell>
          <cell r="G425">
            <v>3.746536805910794E-2</v>
          </cell>
          <cell r="AF425">
            <v>4.3</v>
          </cell>
          <cell r="AG425">
            <v>4.375</v>
          </cell>
          <cell r="AH425">
            <v>4.2</v>
          </cell>
          <cell r="AI425">
            <v>4.0916666666666668</v>
          </cell>
          <cell r="AJ425">
            <v>3.9833333333333329</v>
          </cell>
          <cell r="AK425">
            <v>4.0152777777777775</v>
          </cell>
          <cell r="AL425">
            <v>4.0472222222222225</v>
          </cell>
          <cell r="AM425">
            <v>4.0791666666666675</v>
          </cell>
          <cell r="AN425">
            <v>4.104166666666667</v>
          </cell>
          <cell r="AO425">
            <v>4.1291666666666664</v>
          </cell>
          <cell r="AP425">
            <v>3.8291666666666666</v>
          </cell>
          <cell r="AQ425">
            <v>3.9300833333333336</v>
          </cell>
          <cell r="AR425">
            <v>3.9757500000000001</v>
          </cell>
          <cell r="AS425">
            <v>3.812875</v>
          </cell>
          <cell r="AT425">
            <v>3.7128749999999999</v>
          </cell>
          <cell r="BU425">
            <v>4.125</v>
          </cell>
          <cell r="BV425">
            <v>4.1100000000000003</v>
          </cell>
          <cell r="BW425">
            <v>4.0083333333333337</v>
          </cell>
          <cell r="BX425">
            <v>3.875</v>
          </cell>
          <cell r="BY425">
            <v>3.75</v>
          </cell>
          <cell r="BZ425">
            <v>4.0449999999999999</v>
          </cell>
          <cell r="CA425">
            <v>4.4924999999999997</v>
          </cell>
          <cell r="CB425">
            <v>4.5924999999999994</v>
          </cell>
          <cell r="CC425">
            <v>112.47216109117782</v>
          </cell>
        </row>
        <row r="426">
          <cell r="A426">
            <v>45992</v>
          </cell>
          <cell r="B426">
            <v>329.63869270071882</v>
          </cell>
          <cell r="C426">
            <v>249.32697146192078</v>
          </cell>
          <cell r="D426">
            <v>335.66587733347876</v>
          </cell>
          <cell r="E426">
            <v>3.7895399919770423E-2</v>
          </cell>
          <cell r="F426">
            <v>1.0168972697374823E-2</v>
          </cell>
          <cell r="G426">
            <v>3.8261770431675002E-2</v>
          </cell>
          <cell r="AF426">
            <v>4.0542857142857143</v>
          </cell>
          <cell r="AG426">
            <v>4.125</v>
          </cell>
          <cell r="AH426">
            <v>4.2</v>
          </cell>
          <cell r="AI426">
            <v>4.05</v>
          </cell>
          <cell r="AJ426">
            <v>3.8999999999999995</v>
          </cell>
          <cell r="AK426">
            <v>3.931944444444444</v>
          </cell>
          <cell r="AL426">
            <v>3.9638888888888886</v>
          </cell>
          <cell r="AM426">
            <v>3.9958333333333336</v>
          </cell>
          <cell r="AN426">
            <v>4.041666666666667</v>
          </cell>
          <cell r="AO426">
            <v>4.0875000000000004</v>
          </cell>
          <cell r="AP426">
            <v>3.7875000000000001</v>
          </cell>
          <cell r="AQ426">
            <v>3.9092500000000001</v>
          </cell>
          <cell r="AR426">
            <v>3.9674166666666668</v>
          </cell>
          <cell r="AS426">
            <v>3.8087083333333336</v>
          </cell>
          <cell r="AT426">
            <v>3.7087083333333335</v>
          </cell>
          <cell r="BU426">
            <v>4.125</v>
          </cell>
          <cell r="BV426">
            <v>4.0266666666666673</v>
          </cell>
          <cell r="BW426">
            <v>3.9350000000000005</v>
          </cell>
          <cell r="BX426">
            <v>3.8125</v>
          </cell>
          <cell r="BY426">
            <v>3.71875</v>
          </cell>
          <cell r="BZ426">
            <v>4.0324999999999998</v>
          </cell>
          <cell r="CA426">
            <v>4.4962499999999999</v>
          </cell>
          <cell r="CB426">
            <v>4.5962499999999995</v>
          </cell>
          <cell r="CC426">
            <v>112.29524753234527</v>
          </cell>
        </row>
        <row r="427">
          <cell r="A427">
            <v>46023</v>
          </cell>
          <cell r="B427">
            <v>330.90412291757377</v>
          </cell>
          <cell r="C427">
            <v>252.74049002227619</v>
          </cell>
          <cell r="D427">
            <v>336.56496313362027</v>
          </cell>
          <cell r="E427">
            <v>3.7037422254733166E-2</v>
          </cell>
          <cell r="F427">
            <v>1.2168972697374825E-2</v>
          </cell>
          <cell r="G427">
            <v>3.6416824383952218E-2</v>
          </cell>
          <cell r="AF427">
            <v>4.0542857142857143</v>
          </cell>
          <cell r="AG427">
            <v>4.125</v>
          </cell>
          <cell r="BU427">
            <v>4.125</v>
          </cell>
          <cell r="BV427">
            <v>3.9583333333333335</v>
          </cell>
          <cell r="BW427">
            <v>3.9166666666666665</v>
          </cell>
          <cell r="BX427">
            <v>3.8208333333333333</v>
          </cell>
          <cell r="BY427">
            <v>3.7979166666666666</v>
          </cell>
          <cell r="BZ427">
            <v>4.0241666666666669</v>
          </cell>
          <cell r="CA427">
            <v>4.4720833333333339</v>
          </cell>
          <cell r="CB427">
            <v>4.5220833333333337</v>
          </cell>
          <cell r="CC427">
            <v>111.79075138399428</v>
          </cell>
        </row>
        <row r="428">
          <cell r="A428">
            <v>46054</v>
          </cell>
          <cell r="B428">
            <v>331.65235875006607</v>
          </cell>
          <cell r="C428">
            <v>251.41480213840399</v>
          </cell>
          <cell r="D428">
            <v>337.42350467260491</v>
          </cell>
          <cell r="E428">
            <v>3.7142862168919155E-2</v>
          </cell>
          <cell r="F428">
            <v>1.4168972697374826E-2</v>
          </cell>
          <cell r="G428">
            <v>3.6710975259558687E-2</v>
          </cell>
          <cell r="AF428">
            <v>4.0542857142857143</v>
          </cell>
          <cell r="AG428">
            <v>4.125</v>
          </cell>
          <cell r="BU428">
            <v>3.875</v>
          </cell>
          <cell r="BV428">
            <v>3.875</v>
          </cell>
          <cell r="BW428">
            <v>3.8333333333333335</v>
          </cell>
          <cell r="BX428">
            <v>3.7791666666666663</v>
          </cell>
          <cell r="BY428">
            <v>3.7770833333333336</v>
          </cell>
          <cell r="BZ428">
            <v>4.0158333333333331</v>
          </cell>
          <cell r="CA428">
            <v>4.447916666666667</v>
          </cell>
          <cell r="CB428">
            <v>4.4979166666666668</v>
          </cell>
          <cell r="CC428">
            <v>111.49313303819332</v>
          </cell>
        </row>
        <row r="429">
          <cell r="A429">
            <v>46082</v>
          </cell>
          <cell r="B429">
            <v>332.38761402133326</v>
          </cell>
          <cell r="C429">
            <v>247.85595021153017</v>
          </cell>
          <cell r="D429">
            <v>338.26557140212424</v>
          </cell>
          <cell r="E429">
            <v>3.9962498697912352E-2</v>
          </cell>
          <cell r="F429">
            <v>1.6168972697374828E-2</v>
          </cell>
          <cell r="G429">
            <v>3.8710956559236065E-2</v>
          </cell>
          <cell r="AF429">
            <v>3.8085714285714287</v>
          </cell>
          <cell r="AG429">
            <v>3.875</v>
          </cell>
          <cell r="BU429">
            <v>3.875</v>
          </cell>
          <cell r="BV429">
            <v>3.7916666666666665</v>
          </cell>
          <cell r="BW429">
            <v>3.75</v>
          </cell>
          <cell r="BX429">
            <v>3.7374999999999998</v>
          </cell>
          <cell r="BY429">
            <v>3.7562500000000001</v>
          </cell>
          <cell r="BZ429">
            <v>4.0075000000000003</v>
          </cell>
          <cell r="CA429">
            <v>4.4237500000000001</v>
          </cell>
          <cell r="CB429">
            <v>4.4737499999999999</v>
          </cell>
          <cell r="CC429">
            <v>111.27212601023861</v>
          </cell>
        </row>
        <row r="430">
          <cell r="A430">
            <v>46113</v>
          </cell>
          <cell r="B430">
            <v>333.12449931361391</v>
          </cell>
          <cell r="C430">
            <v>250.50536755726611</v>
          </cell>
          <cell r="D430">
            <v>339.10973957498447</v>
          </cell>
          <cell r="E430">
            <v>3.9970839606563002E-2</v>
          </cell>
          <cell r="F430">
            <v>1.816897269737483E-2</v>
          </cell>
          <cell r="G430">
            <v>3.884367115456433E-2</v>
          </cell>
          <cell r="AF430">
            <v>3.8085714285714287</v>
          </cell>
          <cell r="AG430">
            <v>3.875</v>
          </cell>
          <cell r="BU430">
            <v>3.875</v>
          </cell>
          <cell r="BV430">
            <v>3.7083333333333335</v>
          </cell>
          <cell r="BW430">
            <v>3.7083333333333335</v>
          </cell>
          <cell r="BX430">
            <v>3.7166666666666663</v>
          </cell>
          <cell r="BY430">
            <v>3.7458333333333336</v>
          </cell>
          <cell r="BZ430">
            <v>4.003333333333333</v>
          </cell>
          <cell r="CA430">
            <v>4.4016666666666673</v>
          </cell>
          <cell r="CB430">
            <v>4.4516666666666671</v>
          </cell>
          <cell r="CC430">
            <v>111.1079118236936</v>
          </cell>
        </row>
        <row r="431">
          <cell r="A431">
            <v>46143</v>
          </cell>
          <cell r="B431">
            <v>333.84601755599499</v>
          </cell>
          <cell r="C431">
            <v>247.90207882091207</v>
          </cell>
          <cell r="D431">
            <v>339.93437581551598</v>
          </cell>
          <cell r="E431">
            <v>4.1381301253961666E-2</v>
          </cell>
          <cell r="F431">
            <v>2.0168972697374832E-2</v>
          </cell>
          <cell r="G431">
            <v>4.0019017100956455E-2</v>
          </cell>
          <cell r="AF431">
            <v>3.8085714285714287</v>
          </cell>
          <cell r="AG431">
            <v>3.875</v>
          </cell>
          <cell r="BU431">
            <v>3.625</v>
          </cell>
          <cell r="BV431">
            <v>3.625</v>
          </cell>
          <cell r="BW431">
            <v>3.6666666666666665</v>
          </cell>
          <cell r="BX431">
            <v>3.6958333333333333</v>
          </cell>
          <cell r="BY431">
            <v>3.7354166666666666</v>
          </cell>
          <cell r="BZ431">
            <v>3.999166666666667</v>
          </cell>
          <cell r="CA431">
            <v>4.3795833333333336</v>
          </cell>
          <cell r="CB431">
            <v>4.4295833333333334</v>
          </cell>
          <cell r="CC431">
            <v>110.9858422461281</v>
          </cell>
        </row>
        <row r="432">
          <cell r="A432">
            <v>46174</v>
          </cell>
          <cell r="B432">
            <v>334.56909854316115</v>
          </cell>
          <cell r="C432">
            <v>250.16126378546917</v>
          </cell>
          <cell r="D432">
            <v>340.76101738013534</v>
          </cell>
          <cell r="E432">
            <v>4.0610710761622038E-2</v>
          </cell>
          <cell r="F432">
            <v>2.2168972697374834E-2</v>
          </cell>
          <cell r="G432">
            <v>3.9135406796201977E-2</v>
          </cell>
          <cell r="AF432">
            <v>3.5628571428571427</v>
          </cell>
          <cell r="AG432">
            <v>3.625</v>
          </cell>
          <cell r="BU432">
            <v>3.625</v>
          </cell>
          <cell r="BV432">
            <v>3.625</v>
          </cell>
          <cell r="BW432">
            <v>3.625</v>
          </cell>
          <cell r="BX432">
            <v>3.6749999999999998</v>
          </cell>
          <cell r="BY432">
            <v>3.7250000000000001</v>
          </cell>
          <cell r="BZ432">
            <v>3.9950000000000001</v>
          </cell>
          <cell r="CA432">
            <v>4.3574999999999999</v>
          </cell>
          <cell r="CB432">
            <v>4.4074999999999998</v>
          </cell>
          <cell r="CC432">
            <v>110.89507121914663</v>
          </cell>
        </row>
        <row r="433">
          <cell r="A433">
            <v>46204</v>
          </cell>
          <cell r="B433">
            <v>335.29374565987956</v>
          </cell>
          <cell r="C433">
            <v>252.51930672028291</v>
          </cell>
          <cell r="D433">
            <v>341.58966914532567</v>
          </cell>
          <cell r="E433">
            <v>3.9815221874345941E-2</v>
          </cell>
          <cell r="F433">
            <v>2.4168972697374835E-2</v>
          </cell>
          <cell r="G433">
            <v>3.7431630152505058E-2</v>
          </cell>
          <cell r="AF433">
            <v>3.5628571428571427</v>
          </cell>
          <cell r="AG433">
            <v>3.625</v>
          </cell>
          <cell r="BU433">
            <v>3.625</v>
          </cell>
          <cell r="BV433">
            <v>3.625</v>
          </cell>
          <cell r="BW433">
            <v>3.625</v>
          </cell>
          <cell r="BX433">
            <v>3.6749999999999998</v>
          </cell>
          <cell r="BY433">
            <v>3.7250000000000001</v>
          </cell>
          <cell r="BZ433">
            <v>3.9950000000000001</v>
          </cell>
          <cell r="CA433">
            <v>4.3375000000000004</v>
          </cell>
          <cell r="CB433">
            <v>4.3875000000000002</v>
          </cell>
          <cell r="CC433">
            <v>110.8275572686434</v>
          </cell>
        </row>
        <row r="434">
          <cell r="A434">
            <v>46235</v>
          </cell>
          <cell r="B434">
            <v>336.01996229824852</v>
          </cell>
          <cell r="C434">
            <v>258.75849331741313</v>
          </cell>
          <cell r="D434">
            <v>342.42033599942852</v>
          </cell>
          <cell r="E434">
            <v>3.7484903148059301E-2</v>
          </cell>
          <cell r="F434">
            <v>2.4168972697374835E-2</v>
          </cell>
          <cell r="G434">
            <v>3.5081015978330132E-2</v>
          </cell>
          <cell r="AF434">
            <v>3.5628571428571427</v>
          </cell>
          <cell r="AG434">
            <v>3.625</v>
          </cell>
          <cell r="BU434">
            <v>3.625</v>
          </cell>
          <cell r="BV434">
            <v>3.625</v>
          </cell>
          <cell r="BW434">
            <v>3.625</v>
          </cell>
          <cell r="BX434">
            <v>3.6749999999999998</v>
          </cell>
          <cell r="BY434">
            <v>3.7250000000000001</v>
          </cell>
          <cell r="BZ434">
            <v>3.9950000000000001</v>
          </cell>
          <cell r="CA434">
            <v>4.3174999999999999</v>
          </cell>
          <cell r="CB434">
            <v>4.3674999999999997</v>
          </cell>
          <cell r="CC434">
            <v>110.77733237392047</v>
          </cell>
        </row>
        <row r="435">
          <cell r="A435">
            <v>46266</v>
          </cell>
          <cell r="B435">
            <v>336.7157377193351</v>
          </cell>
          <cell r="C435">
            <v>261.92889370489684</v>
          </cell>
          <cell r="D435">
            <v>343.21223171152718</v>
          </cell>
          <cell r="E435">
            <v>3.5015334161695888E-2</v>
          </cell>
          <cell r="F435">
            <v>2.4168972697374835E-2</v>
          </cell>
          <cell r="G435">
            <v>3.3103759405749056E-2</v>
          </cell>
          <cell r="AF435">
            <v>3.5628571428571427</v>
          </cell>
          <cell r="AG435">
            <v>3.625</v>
          </cell>
          <cell r="BU435">
            <v>3.625</v>
          </cell>
          <cell r="BV435">
            <v>3.625</v>
          </cell>
          <cell r="BW435">
            <v>3.625</v>
          </cell>
          <cell r="BX435">
            <v>3.6749999999999998</v>
          </cell>
          <cell r="BY435">
            <v>3.7250000000000001</v>
          </cell>
          <cell r="BZ435">
            <v>3.9950000000000001</v>
          </cell>
          <cell r="CA435">
            <v>4.2975000000000003</v>
          </cell>
          <cell r="CB435">
            <v>4.3475000000000001</v>
          </cell>
          <cell r="CC435">
            <v>110.73996405766574</v>
          </cell>
        </row>
        <row r="436">
          <cell r="A436">
            <v>46296</v>
          </cell>
          <cell r="B436">
            <v>337.41295383886495</v>
          </cell>
          <cell r="C436">
            <v>257.84980360771704</v>
          </cell>
          <cell r="D436">
            <v>344.00595879505124</v>
          </cell>
          <cell r="E436">
            <v>3.3203149123618214E-2</v>
          </cell>
          <cell r="F436">
            <v>2.4168972697374835E-2</v>
          </cell>
          <cell r="G436">
            <v>3.1032990654304093E-2</v>
          </cell>
          <cell r="AF436">
            <v>3.5628571428571427</v>
          </cell>
          <cell r="AG436">
            <v>3.625</v>
          </cell>
          <cell r="BU436">
            <v>3.625</v>
          </cell>
          <cell r="BV436">
            <v>3.625</v>
          </cell>
          <cell r="BW436">
            <v>3.625</v>
          </cell>
          <cell r="BX436">
            <v>3.6749999999999998</v>
          </cell>
          <cell r="BY436">
            <v>3.7250000000000001</v>
          </cell>
          <cell r="BZ436">
            <v>3.9950000000000001</v>
          </cell>
          <cell r="CA436">
            <v>4.2774999999999999</v>
          </cell>
          <cell r="CB436">
            <v>4.3274999999999997</v>
          </cell>
          <cell r="CC436">
            <v>110.71215847985189</v>
          </cell>
        </row>
        <row r="437">
          <cell r="A437">
            <v>46327</v>
          </cell>
          <cell r="B437">
            <v>338.11161364000179</v>
          </cell>
          <cell r="C437">
            <v>258.52590886572307</v>
          </cell>
          <cell r="D437">
            <v>344.8015214853076</v>
          </cell>
          <cell r="E437">
            <v>3.1545847663115634E-2</v>
          </cell>
          <cell r="F437">
            <v>2.4168972697374835E-2</v>
          </cell>
          <cell r="G437">
            <v>3.016223406120444E-2</v>
          </cell>
          <cell r="AF437">
            <v>3.5628571428571427</v>
          </cell>
          <cell r="AG437">
            <v>3.625</v>
          </cell>
          <cell r="BU437">
            <v>3.625</v>
          </cell>
          <cell r="BV437">
            <v>3.625</v>
          </cell>
          <cell r="BW437">
            <v>3.625</v>
          </cell>
          <cell r="BX437">
            <v>3.6749999999999998</v>
          </cell>
          <cell r="BY437">
            <v>3.7250000000000001</v>
          </cell>
          <cell r="BZ437">
            <v>3.9950000000000001</v>
          </cell>
          <cell r="CA437">
            <v>4.2575000000000003</v>
          </cell>
          <cell r="CB437">
            <v>4.3075000000000001</v>
          </cell>
          <cell r="CC437">
            <v>110.69146693131711</v>
          </cell>
        </row>
        <row r="438">
          <cell r="A438">
            <v>46357</v>
          </cell>
          <cell r="B438">
            <v>338.79975353421833</v>
          </cell>
          <cell r="C438">
            <v>255.35294822790308</v>
          </cell>
          <cell r="D438">
            <v>345.58366564422835</v>
          </cell>
          <cell r="E438">
            <v>2.7791218192388945E-2</v>
          </cell>
          <cell r="F438">
            <v>2.4168972697374835E-2</v>
          </cell>
          <cell r="G438">
            <v>2.9546608638138183E-2</v>
          </cell>
          <cell r="AF438">
            <v>3.5628571428571427</v>
          </cell>
          <cell r="AG438">
            <v>3.625</v>
          </cell>
          <cell r="BU438">
            <v>3.625</v>
          </cell>
          <cell r="BV438">
            <v>3.625</v>
          </cell>
          <cell r="BW438">
            <v>3.625</v>
          </cell>
          <cell r="BX438">
            <v>3.6749999999999998</v>
          </cell>
          <cell r="BY438">
            <v>3.7250000000000001</v>
          </cell>
          <cell r="BZ438">
            <v>3.9950000000000001</v>
          </cell>
          <cell r="CA438">
            <v>4.2475000000000005</v>
          </cell>
          <cell r="CB438">
            <v>4.2975000000000003</v>
          </cell>
          <cell r="CC438">
            <v>110.67606843249291</v>
          </cell>
        </row>
        <row r="439">
          <cell r="A439">
            <v>46388</v>
          </cell>
          <cell r="B439">
            <v>339.51123301664018</v>
          </cell>
          <cell r="C439">
            <v>258.84896802514572</v>
          </cell>
          <cell r="D439">
            <v>346.36736380403124</v>
          </cell>
          <cell r="E439">
            <v>2.6010888057778514E-2</v>
          </cell>
          <cell r="F439">
            <v>2.4168972697374835E-2</v>
          </cell>
          <cell r="G439">
            <v>2.912483990949255E-2</v>
          </cell>
          <cell r="AF439">
            <v>3.5628571428571427</v>
          </cell>
          <cell r="AG439">
            <v>3.625</v>
          </cell>
          <cell r="BU439">
            <v>3.625</v>
          </cell>
          <cell r="BV439">
            <v>3.625</v>
          </cell>
          <cell r="BW439">
            <v>3.625</v>
          </cell>
          <cell r="BX439">
            <v>3.6749999999999998</v>
          </cell>
          <cell r="BY439">
            <v>3.7250000000000001</v>
          </cell>
          <cell r="BZ439">
            <v>3.9950000000000001</v>
          </cell>
          <cell r="CA439">
            <v>4.2475000000000005</v>
          </cell>
          <cell r="CB439">
            <v>4.2975000000000003</v>
          </cell>
          <cell r="CC439">
            <v>110.66460850482763</v>
          </cell>
        </row>
        <row r="440">
          <cell r="A440">
            <v>46419</v>
          </cell>
          <cell r="B440">
            <v>340.2242066059751</v>
          </cell>
          <cell r="C440">
            <v>257.49123962700298</v>
          </cell>
          <cell r="D440">
            <v>347.15283919715489</v>
          </cell>
          <cell r="E440">
            <v>2.5845882381825058E-2</v>
          </cell>
          <cell r="F440">
            <v>2.4168972697374835E-2</v>
          </cell>
          <cell r="G440">
            <v>2.8834193201775271E-2</v>
          </cell>
          <cell r="AF440">
            <v>3.5628571428571427</v>
          </cell>
          <cell r="AG440">
            <v>3.625</v>
          </cell>
          <cell r="BU440">
            <v>3.625</v>
          </cell>
          <cell r="BV440">
            <v>3.625</v>
          </cell>
          <cell r="BW440">
            <v>3.625</v>
          </cell>
          <cell r="BX440">
            <v>3.6749999999999998</v>
          </cell>
          <cell r="BY440">
            <v>3.7250000000000001</v>
          </cell>
          <cell r="BZ440">
            <v>3.9950000000000001</v>
          </cell>
          <cell r="CA440">
            <v>4.2475000000000005</v>
          </cell>
          <cell r="CB440">
            <v>4.2975000000000003</v>
          </cell>
          <cell r="CC440">
            <v>110.65607949053589</v>
          </cell>
        </row>
        <row r="441">
          <cell r="A441">
            <v>46447</v>
          </cell>
          <cell r="B441">
            <v>340.93867743984765</v>
          </cell>
          <cell r="C441">
            <v>253.84637390507453</v>
          </cell>
          <cell r="D441">
            <v>347.94009585392422</v>
          </cell>
          <cell r="E441">
            <v>2.5726179489845791E-2</v>
          </cell>
          <cell r="F441">
            <v>2.4168972697374835E-2</v>
          </cell>
          <cell r="G441">
            <v>2.8600381681466169E-2</v>
          </cell>
          <cell r="AF441">
            <v>3.5628571428571427</v>
          </cell>
          <cell r="AG441">
            <v>3.625</v>
          </cell>
          <cell r="BU441">
            <v>3.625</v>
          </cell>
          <cell r="BV441">
            <v>3.625</v>
          </cell>
          <cell r="BW441">
            <v>3.625</v>
          </cell>
          <cell r="BX441">
            <v>3.6749999999999998</v>
          </cell>
          <cell r="BY441">
            <v>3.7250000000000001</v>
          </cell>
          <cell r="BZ441">
            <v>3.9950000000000001</v>
          </cell>
          <cell r="CA441">
            <v>4.2475000000000005</v>
          </cell>
          <cell r="CB441">
            <v>4.2975000000000003</v>
          </cell>
          <cell r="CC441">
            <v>110.64973165251192</v>
          </cell>
        </row>
        <row r="442">
          <cell r="A442">
            <v>46478</v>
          </cell>
          <cell r="B442">
            <v>341.65464866247135</v>
          </cell>
          <cell r="C442">
            <v>256.55982494630354</v>
          </cell>
          <cell r="D442">
            <v>348.72913781380402</v>
          </cell>
          <cell r="E442">
            <v>2.5606490565639461E-2</v>
          </cell>
          <cell r="F442">
            <v>2.4168972697374835E-2</v>
          </cell>
          <cell r="G442">
            <v>2.8366623296858906E-2</v>
          </cell>
          <cell r="AF442">
            <v>3.5628571428571427</v>
          </cell>
          <cell r="AG442">
            <v>3.625</v>
          </cell>
          <cell r="BU442">
            <v>3.625</v>
          </cell>
          <cell r="BV442">
            <v>3.625</v>
          </cell>
          <cell r="BW442">
            <v>3.625</v>
          </cell>
          <cell r="BX442">
            <v>3.6749999999999998</v>
          </cell>
          <cell r="BY442">
            <v>3.7250000000000001</v>
          </cell>
          <cell r="BZ442">
            <v>3.9950000000000001</v>
          </cell>
          <cell r="CA442">
            <v>4.2475000000000005</v>
          </cell>
          <cell r="CB442">
            <v>4.2975000000000003</v>
          </cell>
          <cell r="CC442">
            <v>110.64500710419109</v>
          </cell>
        </row>
        <row r="443">
          <cell r="A443">
            <v>46508</v>
          </cell>
          <cell r="B443">
            <v>342.3721234246625</v>
          </cell>
          <cell r="C443">
            <v>253.89361739555716</v>
          </cell>
          <cell r="D443">
            <v>349.51996912541955</v>
          </cell>
          <cell r="E443">
            <v>2.553903722166595E-2</v>
          </cell>
          <cell r="F443">
            <v>2.4168972697374835E-2</v>
          </cell>
          <cell r="G443">
            <v>2.8198364131039488E-2</v>
          </cell>
          <cell r="AF443">
            <v>3.5628571428571427</v>
          </cell>
          <cell r="AG443">
            <v>3.625</v>
          </cell>
          <cell r="BU443">
            <v>3.625</v>
          </cell>
          <cell r="BV443">
            <v>3.625</v>
          </cell>
          <cell r="BW443">
            <v>3.625</v>
          </cell>
          <cell r="BX443">
            <v>3.6749999999999998</v>
          </cell>
          <cell r="BY443">
            <v>3.7250000000000001</v>
          </cell>
          <cell r="BZ443">
            <v>3.9950000000000001</v>
          </cell>
          <cell r="CA443">
            <v>4.2475000000000005</v>
          </cell>
          <cell r="CB443">
            <v>4.2975000000000003</v>
          </cell>
          <cell r="CC443">
            <v>110.64149068768747</v>
          </cell>
        </row>
        <row r="444">
          <cell r="A444">
            <v>46539</v>
          </cell>
          <cell r="B444">
            <v>343.09110488385431</v>
          </cell>
          <cell r="C444">
            <v>256.20740453984098</v>
          </cell>
          <cell r="D444">
            <v>350.31259384657739</v>
          </cell>
          <cell r="E444">
            <v>2.5471588314046834E-2</v>
          </cell>
          <cell r="F444">
            <v>2.4168972697374835E-2</v>
          </cell>
          <cell r="G444">
            <v>2.8030132495427962E-2</v>
          </cell>
          <cell r="AF444">
            <v>3.5628571428571427</v>
          </cell>
          <cell r="AG444">
            <v>3.625</v>
          </cell>
          <cell r="BU444">
            <v>3.625</v>
          </cell>
          <cell r="BV444">
            <v>3.625</v>
          </cell>
          <cell r="BW444">
            <v>3.625</v>
          </cell>
          <cell r="BX444">
            <v>3.6749999999999998</v>
          </cell>
          <cell r="BY444">
            <v>3.7250000000000001</v>
          </cell>
          <cell r="BZ444">
            <v>3.9950000000000001</v>
          </cell>
          <cell r="CA444">
            <v>4.2475000000000005</v>
          </cell>
          <cell r="CB444">
            <v>4.2975000000000003</v>
          </cell>
          <cell r="CC444">
            <v>110.63887344220122</v>
          </cell>
        </row>
        <row r="445">
          <cell r="A445">
            <v>46569</v>
          </cell>
          <cell r="B445">
            <v>343.8115962041104</v>
          </cell>
          <cell r="C445">
            <v>258.62243894996544</v>
          </cell>
          <cell r="D445">
            <v>351.10701604428618</v>
          </cell>
          <cell r="E445">
            <v>2.5404143842489901E-2</v>
          </cell>
          <cell r="F445">
            <v>2.4168972697374835E-2</v>
          </cell>
          <cell r="G445">
            <v>2.786192838551993E-2</v>
          </cell>
          <cell r="AF445">
            <v>3.5628571428571427</v>
          </cell>
          <cell r="AG445">
            <v>3.625</v>
          </cell>
          <cell r="BU445">
            <v>3.625</v>
          </cell>
          <cell r="BV445">
            <v>3.625</v>
          </cell>
          <cell r="BW445">
            <v>3.625</v>
          </cell>
          <cell r="BX445">
            <v>3.6749999999999998</v>
          </cell>
          <cell r="BY445">
            <v>3.7250000000000001</v>
          </cell>
          <cell r="BZ445">
            <v>3.9950000000000001</v>
          </cell>
          <cell r="CA445">
            <v>4.2475000000000005</v>
          </cell>
          <cell r="CB445">
            <v>4.2975000000000003</v>
          </cell>
          <cell r="CC445">
            <v>110.63692542993481</v>
          </cell>
        </row>
        <row r="446">
          <cell r="A446">
            <v>46600</v>
          </cell>
          <cell r="B446">
            <v>344.53360055613905</v>
          </cell>
          <cell r="C446">
            <v>265.01242027761555</v>
          </cell>
          <cell r="D446">
            <v>351.90323979477756</v>
          </cell>
          <cell r="E446">
            <v>2.5336703806703831E-2</v>
          </cell>
          <cell r="F446">
            <v>2.4168972697374835E-2</v>
          </cell>
          <cell r="G446">
            <v>2.7693751796811661E-2</v>
          </cell>
          <cell r="AF446">
            <v>3.5628571428571427</v>
          </cell>
          <cell r="AG446">
            <v>3.625</v>
          </cell>
          <cell r="BU446">
            <v>3.625</v>
          </cell>
          <cell r="BV446">
            <v>3.625</v>
          </cell>
          <cell r="BW446">
            <v>3.625</v>
          </cell>
          <cell r="BX446">
            <v>3.6749999999999998</v>
          </cell>
          <cell r="BY446">
            <v>3.7250000000000001</v>
          </cell>
          <cell r="BZ446">
            <v>3.9950000000000001</v>
          </cell>
          <cell r="CA446">
            <v>4.2475000000000005</v>
          </cell>
          <cell r="CB446">
            <v>4.2975000000000003</v>
          </cell>
          <cell r="CC446">
            <v>110.63547551939799</v>
          </cell>
        </row>
        <row r="447">
          <cell r="A447">
            <v>46631</v>
          </cell>
          <cell r="B447">
            <v>345.25712111730695</v>
          </cell>
          <cell r="C447">
            <v>268.2594459855041</v>
          </cell>
          <cell r="D447">
            <v>352.70126918352696</v>
          </cell>
          <cell r="E447">
            <v>2.5366748390867944E-2</v>
          </cell>
          <cell r="F447">
            <v>2.4168972697374835E-2</v>
          </cell>
          <cell r="G447">
            <v>2.7647725212705643E-2</v>
          </cell>
          <cell r="AF447">
            <v>3.5628571428571427</v>
          </cell>
          <cell r="AG447">
            <v>3.625</v>
          </cell>
          <cell r="BU447">
            <v>3.625</v>
          </cell>
          <cell r="BV447">
            <v>3.625</v>
          </cell>
          <cell r="BW447">
            <v>3.625</v>
          </cell>
          <cell r="BX447">
            <v>3.6749999999999998</v>
          </cell>
          <cell r="BY447">
            <v>3.7250000000000001</v>
          </cell>
          <cell r="BZ447">
            <v>3.9950000000000001</v>
          </cell>
          <cell r="CA447">
            <v>4.2475000000000005</v>
          </cell>
          <cell r="CB447">
            <v>4.2975000000000003</v>
          </cell>
          <cell r="CC447">
            <v>110.63439634302145</v>
          </cell>
        </row>
        <row r="448">
          <cell r="A448">
            <v>46661</v>
          </cell>
          <cell r="B448">
            <v>345.98216107165331</v>
          </cell>
          <cell r="C448">
            <v>264.08176847113543</v>
          </cell>
          <cell r="D448">
            <v>353.50110830527478</v>
          </cell>
          <cell r="E448">
            <v>2.5396793855403388E-2</v>
          </cell>
          <cell r="F448">
            <v>2.4168972697374835E-2</v>
          </cell>
          <cell r="G448">
            <v>2.7601700689959596E-2</v>
          </cell>
          <cell r="AF448">
            <v>3.5628571428571427</v>
          </cell>
          <cell r="AG448">
            <v>3.625</v>
          </cell>
          <cell r="BU448">
            <v>3.625</v>
          </cell>
          <cell r="BV448">
            <v>3.625</v>
          </cell>
          <cell r="BW448">
            <v>3.625</v>
          </cell>
          <cell r="BX448">
            <v>3.6749999999999998</v>
          </cell>
          <cell r="BY448">
            <v>3.7250000000000001</v>
          </cell>
          <cell r="BZ448">
            <v>3.9950000000000001</v>
          </cell>
          <cell r="CA448">
            <v>4.2475000000000005</v>
          </cell>
          <cell r="CB448">
            <v>4.2975000000000003</v>
          </cell>
          <cell r="CC448">
            <v>110.63359310376939</v>
          </cell>
        </row>
        <row r="449">
          <cell r="A449">
            <v>46692</v>
          </cell>
          <cell r="B449">
            <v>346.70872360990376</v>
          </cell>
          <cell r="C449">
            <v>264.77421449866273</v>
          </cell>
          <cell r="D449">
            <v>354.30276126404726</v>
          </cell>
          <cell r="E449">
            <v>2.5426840200335699E-2</v>
          </cell>
          <cell r="F449">
            <v>2.4168972697374835E-2</v>
          </cell>
          <cell r="G449">
            <v>2.7555678228480485E-2</v>
          </cell>
          <cell r="AF449">
            <v>3.5628571428571427</v>
          </cell>
          <cell r="AG449">
            <v>3.625</v>
          </cell>
          <cell r="BU449">
            <v>3.625</v>
          </cell>
          <cell r="BV449">
            <v>3.625</v>
          </cell>
          <cell r="BW449">
            <v>3.625</v>
          </cell>
          <cell r="BX449">
            <v>3.6749999999999998</v>
          </cell>
          <cell r="BY449">
            <v>3.7250000000000001</v>
          </cell>
          <cell r="BZ449">
            <v>3.9950000000000001</v>
          </cell>
          <cell r="CA449">
            <v>4.2475000000000005</v>
          </cell>
          <cell r="CB449">
            <v>4.2975000000000003</v>
          </cell>
          <cell r="CC449">
            <v>110.63299524533457</v>
          </cell>
        </row>
        <row r="450">
          <cell r="A450">
            <v>46722</v>
          </cell>
          <cell r="B450">
            <v>347.43681192948458</v>
          </cell>
          <cell r="C450">
            <v>261.52456666181746</v>
          </cell>
          <cell r="D450">
            <v>355.10623217317749</v>
          </cell>
          <cell r="E450">
            <v>2.5493107079235022E-2</v>
          </cell>
          <cell r="F450">
            <v>2.4168972697374835E-2</v>
          </cell>
          <cell r="G450">
            <v>2.7555024949450058E-2</v>
          </cell>
          <cell r="AF450">
            <v>3.5628571428571427</v>
          </cell>
          <cell r="AG450">
            <v>3.625</v>
          </cell>
          <cell r="BU450">
            <v>3.625</v>
          </cell>
          <cell r="BV450">
            <v>3.625</v>
          </cell>
          <cell r="BW450">
            <v>3.625</v>
          </cell>
          <cell r="BX450">
            <v>3.6749999999999998</v>
          </cell>
          <cell r="BY450">
            <v>3.7250000000000001</v>
          </cell>
          <cell r="BZ450">
            <v>3.9950000000000001</v>
          </cell>
          <cell r="CA450">
            <v>4.2475000000000005</v>
          </cell>
          <cell r="CB450">
            <v>4.2975000000000003</v>
          </cell>
          <cell r="CC450">
            <v>110.63255025302877</v>
          </cell>
        </row>
        <row r="451">
          <cell r="A451">
            <v>46753</v>
          </cell>
          <cell r="B451">
            <v>348.16642923453651</v>
          </cell>
          <cell r="D451">
            <v>355.91152515532661</v>
          </cell>
          <cell r="E451">
            <v>2.5493107079235022E-2</v>
          </cell>
          <cell r="F451">
            <v>-1</v>
          </cell>
          <cell r="G451">
            <v>2.755502494945028E-2</v>
          </cell>
          <cell r="AF451">
            <v>3.5628571428571427</v>
          </cell>
          <cell r="AG451">
            <v>3.625</v>
          </cell>
          <cell r="BU451">
            <v>3.625</v>
          </cell>
          <cell r="BV451">
            <v>3.625</v>
          </cell>
          <cell r="BW451">
            <v>3.625</v>
          </cell>
          <cell r="BX451">
            <v>3.6749999999999998</v>
          </cell>
          <cell r="BY451">
            <v>3.7250000000000001</v>
          </cell>
          <cell r="BZ451">
            <v>3.9950000000000001</v>
          </cell>
          <cell r="CA451">
            <v>4.2475000000000005</v>
          </cell>
          <cell r="CB451">
            <v>4.2975000000000003</v>
          </cell>
          <cell r="CC451">
            <v>119.39473596303201</v>
          </cell>
        </row>
        <row r="452">
          <cell r="A452">
            <v>46784</v>
          </cell>
          <cell r="B452">
            <v>348.89757873592902</v>
          </cell>
          <cell r="D452">
            <v>356.71864434250494</v>
          </cell>
          <cell r="E452">
            <v>2.5493107079235022E-2</v>
          </cell>
          <cell r="F452">
            <v>-1</v>
          </cell>
          <cell r="G452">
            <v>2.7555024949450058E-2</v>
          </cell>
          <cell r="AF452">
            <v>3.5628571428571427</v>
          </cell>
          <cell r="AG452">
            <v>3.625</v>
          </cell>
          <cell r="BU452">
            <v>3.625</v>
          </cell>
          <cell r="BV452">
            <v>3.625</v>
          </cell>
          <cell r="BW452">
            <v>3.625</v>
          </cell>
          <cell r="BX452">
            <v>3.6749999999999998</v>
          </cell>
          <cell r="BY452">
            <v>3.7250000000000001</v>
          </cell>
          <cell r="BZ452">
            <v>3.9950000000000001</v>
          </cell>
          <cell r="CA452">
            <v>4.2475000000000005</v>
          </cell>
          <cell r="CB452">
            <v>4.2975000000000003</v>
          </cell>
          <cell r="CC452">
            <v>119.39436432051799</v>
          </cell>
        </row>
        <row r="453">
          <cell r="A453">
            <v>46813</v>
          </cell>
          <cell r="B453">
            <v>349.63026365127445</v>
          </cell>
          <cell r="D453">
            <v>357.52759387609319</v>
          </cell>
          <cell r="E453">
            <v>2.5493107079235022E-2</v>
          </cell>
          <cell r="F453">
            <v>-1</v>
          </cell>
          <cell r="G453">
            <v>2.755502494945028E-2</v>
          </cell>
          <cell r="AF453">
            <v>3.5628571428571427</v>
          </cell>
          <cell r="AG453">
            <v>3.625</v>
          </cell>
          <cell r="BU453">
            <v>3.625</v>
          </cell>
          <cell r="BV453">
            <v>3.625</v>
          </cell>
          <cell r="BW453">
            <v>3.625</v>
          </cell>
          <cell r="BX453">
            <v>3.6749999999999998</v>
          </cell>
          <cell r="BY453">
            <v>3.7250000000000001</v>
          </cell>
          <cell r="BZ453">
            <v>3.9950000000000001</v>
          </cell>
          <cell r="CA453">
            <v>4.2475000000000005</v>
          </cell>
          <cell r="CB453">
            <v>4.2975000000000003</v>
          </cell>
          <cell r="CC453">
            <v>119.39399267800501</v>
          </cell>
        </row>
        <row r="454">
          <cell r="A454">
            <v>46844</v>
          </cell>
          <cell r="B454">
            <v>350.36448720494212</v>
          </cell>
          <cell r="D454">
            <v>358.33837790686363</v>
          </cell>
          <cell r="E454">
            <v>2.5493107079235022E-2</v>
          </cell>
          <cell r="F454">
            <v>-1</v>
          </cell>
          <cell r="G454">
            <v>2.7555024949450058E-2</v>
          </cell>
          <cell r="AF454">
            <v>3.5628571428571427</v>
          </cell>
          <cell r="AG454">
            <v>3.625</v>
          </cell>
          <cell r="BU454">
            <v>3.625</v>
          </cell>
          <cell r="BV454">
            <v>3.625</v>
          </cell>
          <cell r="BW454">
            <v>3.625</v>
          </cell>
          <cell r="BX454">
            <v>3.6749999999999998</v>
          </cell>
          <cell r="BY454">
            <v>3.7250000000000001</v>
          </cell>
          <cell r="BZ454">
            <v>3.9950000000000001</v>
          </cell>
          <cell r="CA454">
            <v>4.2475000000000005</v>
          </cell>
          <cell r="CB454">
            <v>4.2975000000000003</v>
          </cell>
          <cell r="CC454">
            <v>119.393621035492</v>
          </cell>
        </row>
        <row r="455">
          <cell r="A455">
            <v>46874</v>
          </cell>
          <cell r="B455">
            <v>351.1002526280725</v>
          </cell>
          <cell r="D455">
            <v>359.15100059500156</v>
          </cell>
          <cell r="E455">
            <v>2.5493107079235022E-2</v>
          </cell>
          <cell r="F455">
            <v>-1</v>
          </cell>
          <cell r="G455">
            <v>2.755502494945028E-2</v>
          </cell>
          <cell r="AF455">
            <v>3.5628571428571427</v>
          </cell>
          <cell r="AG455">
            <v>3.625</v>
          </cell>
          <cell r="BU455">
            <v>3.625</v>
          </cell>
          <cell r="BV455">
            <v>3.625</v>
          </cell>
          <cell r="BW455">
            <v>3.625</v>
          </cell>
          <cell r="BX455">
            <v>3.6749999999999998</v>
          </cell>
          <cell r="BY455">
            <v>3.7250000000000001</v>
          </cell>
          <cell r="BZ455">
            <v>3.9950000000000001</v>
          </cell>
          <cell r="CA455">
            <v>4.2475000000000005</v>
          </cell>
          <cell r="CB455">
            <v>4.2975000000000003</v>
          </cell>
          <cell r="CC455">
            <v>119.39324939297801</v>
          </cell>
        </row>
        <row r="456">
          <cell r="A456">
            <v>46905</v>
          </cell>
          <cell r="B456">
            <v>351.83756315859142</v>
          </cell>
          <cell r="D456">
            <v>359.96546611012644</v>
          </cell>
          <cell r="E456">
            <v>2.54931070792348E-2</v>
          </cell>
          <cell r="F456">
            <v>-1</v>
          </cell>
          <cell r="G456">
            <v>2.755502494945028E-2</v>
          </cell>
          <cell r="AF456">
            <v>3.5628571428571427</v>
          </cell>
          <cell r="AG456">
            <v>3.625</v>
          </cell>
          <cell r="BU456">
            <v>3.625</v>
          </cell>
          <cell r="BV456">
            <v>3.625</v>
          </cell>
          <cell r="BW456">
            <v>3.625</v>
          </cell>
          <cell r="BX456">
            <v>3.6749999999999998</v>
          </cell>
          <cell r="BY456">
            <v>3.7250000000000001</v>
          </cell>
          <cell r="BZ456">
            <v>3.9950000000000001</v>
          </cell>
          <cell r="CA456">
            <v>4.2475000000000005</v>
          </cell>
          <cell r="CB456">
            <v>4.2975000000000003</v>
          </cell>
          <cell r="CC456">
            <v>119.392877750465</v>
          </cell>
        </row>
        <row r="457">
          <cell r="A457">
            <v>46935</v>
          </cell>
          <cell r="B457">
            <v>352.57642204122448</v>
          </cell>
          <cell r="D457">
            <v>360.7817786313135</v>
          </cell>
          <cell r="E457">
            <v>2.5493107079235022E-2</v>
          </cell>
          <cell r="F457">
            <v>-1</v>
          </cell>
          <cell r="G457">
            <v>2.755502494945028E-2</v>
          </cell>
          <cell r="AF457">
            <v>3.5628571428571427</v>
          </cell>
          <cell r="AG457">
            <v>3.625</v>
          </cell>
          <cell r="BU457">
            <v>3.625</v>
          </cell>
          <cell r="BV457">
            <v>3.625</v>
          </cell>
          <cell r="BW457">
            <v>3.625</v>
          </cell>
          <cell r="BX457">
            <v>3.6749999999999998</v>
          </cell>
          <cell r="BY457">
            <v>3.7250000000000001</v>
          </cell>
          <cell r="BZ457">
            <v>3.9950000000000001</v>
          </cell>
          <cell r="CA457">
            <v>4.2475000000000005</v>
          </cell>
          <cell r="CB457">
            <v>4.2975000000000003</v>
          </cell>
          <cell r="CC457">
            <v>119.392506107952</v>
          </cell>
        </row>
        <row r="458">
          <cell r="A458">
            <v>46966</v>
          </cell>
          <cell r="B458">
            <v>353.31683252751105</v>
          </cell>
          <cell r="D458">
            <v>361.59994234711496</v>
          </cell>
          <cell r="E458">
            <v>2.5493107079235022E-2</v>
          </cell>
          <cell r="F458">
            <v>-1</v>
          </cell>
          <cell r="G458">
            <v>2.7555024949450058E-2</v>
          </cell>
          <cell r="AF458">
            <v>3.5628571428571427</v>
          </cell>
          <cell r="AG458">
            <v>3.625</v>
          </cell>
          <cell r="BU458">
            <v>3.625</v>
          </cell>
          <cell r="BV458">
            <v>3.625</v>
          </cell>
          <cell r="BW458">
            <v>3.625</v>
          </cell>
          <cell r="BX458">
            <v>3.6749999999999998</v>
          </cell>
          <cell r="BY458">
            <v>3.7250000000000001</v>
          </cell>
          <cell r="BZ458">
            <v>3.9950000000000001</v>
          </cell>
          <cell r="CA458">
            <v>4.2475000000000005</v>
          </cell>
          <cell r="CB458">
            <v>4.2975000000000003</v>
          </cell>
          <cell r="CC458">
            <v>119.39213446543801</v>
          </cell>
        </row>
        <row r="459">
          <cell r="A459">
            <v>46997</v>
          </cell>
          <cell r="B459">
            <v>354.05879787581881</v>
          </cell>
          <cell r="D459">
            <v>362.41996145558176</v>
          </cell>
          <cell r="E459">
            <v>2.54931070792348E-2</v>
          </cell>
          <cell r="F459">
            <v>-1</v>
          </cell>
          <cell r="G459">
            <v>2.7555024949450058E-2</v>
          </cell>
          <cell r="AF459">
            <v>3.5628571428571427</v>
          </cell>
          <cell r="AG459">
            <v>3.625</v>
          </cell>
          <cell r="BU459">
            <v>3.625</v>
          </cell>
          <cell r="BV459">
            <v>3.625</v>
          </cell>
          <cell r="BW459">
            <v>3.625</v>
          </cell>
          <cell r="BX459">
            <v>3.6749999999999998</v>
          </cell>
          <cell r="BY459">
            <v>3.7250000000000001</v>
          </cell>
          <cell r="BZ459">
            <v>3.9950000000000001</v>
          </cell>
          <cell r="CA459">
            <v>4.2475000000000005</v>
          </cell>
          <cell r="CB459">
            <v>4.2975000000000003</v>
          </cell>
          <cell r="CC459">
            <v>119.391762822925</v>
          </cell>
        </row>
        <row r="460">
          <cell r="A460">
            <v>47027</v>
          </cell>
          <cell r="B460">
            <v>354.80232135135805</v>
          </cell>
          <cell r="D460">
            <v>363.24184016428489</v>
          </cell>
          <cell r="E460">
            <v>2.54931070792348E-2</v>
          </cell>
          <cell r="F460">
            <v>-1</v>
          </cell>
          <cell r="G460">
            <v>2.7555024949450058E-2</v>
          </cell>
          <cell r="AF460">
            <v>3.5628571428571427</v>
          </cell>
          <cell r="AG460">
            <v>3.625</v>
          </cell>
          <cell r="BU460">
            <v>3.625</v>
          </cell>
          <cell r="BV460">
            <v>3.625</v>
          </cell>
          <cell r="BW460">
            <v>3.625</v>
          </cell>
          <cell r="BX460">
            <v>3.6749999999999998</v>
          </cell>
          <cell r="BY460">
            <v>3.7250000000000001</v>
          </cell>
          <cell r="BZ460">
            <v>3.9950000000000001</v>
          </cell>
          <cell r="CA460">
            <v>4.2475000000000005</v>
          </cell>
          <cell r="CB460">
            <v>4.2975000000000003</v>
          </cell>
          <cell r="CC460">
            <v>119.391391180412</v>
          </cell>
        </row>
        <row r="461">
          <cell r="A461">
            <v>47058</v>
          </cell>
          <cell r="B461">
            <v>355.5474062261959</v>
          </cell>
          <cell r="D461">
            <v>364.06558269033712</v>
          </cell>
          <cell r="E461">
            <v>2.5493107079235022E-2</v>
          </cell>
          <cell r="F461">
            <v>-1</v>
          </cell>
          <cell r="G461">
            <v>2.7555024949450058E-2</v>
          </cell>
          <cell r="AF461">
            <v>3.5628571428571427</v>
          </cell>
          <cell r="AG461">
            <v>3.625</v>
          </cell>
          <cell r="BU461">
            <v>3.625</v>
          </cell>
          <cell r="BV461">
            <v>3.625</v>
          </cell>
          <cell r="BW461">
            <v>3.625</v>
          </cell>
          <cell r="BX461">
            <v>3.6749999999999998</v>
          </cell>
          <cell r="BY461">
            <v>3.7250000000000001</v>
          </cell>
          <cell r="BZ461">
            <v>3.9950000000000001</v>
          </cell>
          <cell r="CA461">
            <v>4.2475000000000005</v>
          </cell>
          <cell r="CB461">
            <v>4.2975000000000003</v>
          </cell>
          <cell r="CC461">
            <v>119.391019537899</v>
          </cell>
        </row>
        <row r="462">
          <cell r="A462">
            <v>47088</v>
          </cell>
          <cell r="B462">
            <v>356.29405577927093</v>
          </cell>
          <cell r="D462">
            <v>364.89119326041458</v>
          </cell>
          <cell r="E462">
            <v>2.5493107079235022E-2</v>
          </cell>
          <cell r="F462">
            <v>-1</v>
          </cell>
          <cell r="G462">
            <v>2.7555024949450058E-2</v>
          </cell>
          <cell r="AF462">
            <v>3.5628571428571427</v>
          </cell>
          <cell r="AG462">
            <v>3.625</v>
          </cell>
          <cell r="BU462">
            <v>3.625</v>
          </cell>
          <cell r="BV462">
            <v>3.625</v>
          </cell>
          <cell r="BW462">
            <v>3.625</v>
          </cell>
          <cell r="BX462">
            <v>3.6749999999999998</v>
          </cell>
          <cell r="BY462">
            <v>3.7250000000000001</v>
          </cell>
          <cell r="BZ462">
            <v>3.9950000000000001</v>
          </cell>
          <cell r="CA462">
            <v>4.2475000000000005</v>
          </cell>
          <cell r="CB462">
            <v>4.2975000000000003</v>
          </cell>
          <cell r="CC462">
            <v>119.390647895385</v>
          </cell>
        </row>
      </sheetData>
      <sheetData sheetId="3">
        <row r="1">
          <cell r="GC1" t="str">
            <v>Dados trimestrais</v>
          </cell>
        </row>
        <row r="2">
          <cell r="GC2" t="str">
            <v>PIB LADO DA OFERTA</v>
          </cell>
          <cell r="IA2" t="str">
            <v>PIB LADO DA DEMANDA</v>
          </cell>
          <cell r="IR2" t="str">
            <v>VAREJO DESAGREGADO</v>
          </cell>
          <cell r="JB2" t="str">
            <v>Deflator do PIB</v>
          </cell>
          <cell r="KF2" t="str">
            <v>PIB POTENCIAL - Dados sem ajuste sazonal</v>
          </cell>
        </row>
        <row r="3">
          <cell r="GD3" t="str">
            <v>PIB Nominal em reais</v>
          </cell>
          <cell r="GE3" t="str">
            <v>PIB Nominal em dólares acum. 12m</v>
          </cell>
          <cell r="GF3" t="str">
            <v>PIB real AS</v>
          </cell>
          <cell r="GG3" t="str">
            <v>PIB Não Oficial AS</v>
          </cell>
          <cell r="GH3" t="str">
            <v>PIB real (não dessaz)</v>
          </cell>
          <cell r="GI3" t="str">
            <v xml:space="preserve">PIB Agro </v>
          </cell>
          <cell r="GJ3" t="str">
            <v>PIB Indústria</v>
          </cell>
          <cell r="GK3" t="str">
            <v xml:space="preserve">PIB Serviços </v>
          </cell>
          <cell r="GL3" t="str">
            <v xml:space="preserve">PIB Ccivil </v>
          </cell>
          <cell r="GM3" t="str">
            <v>Custo unitário do trabalho (ajustado pela NUCI)</v>
          </cell>
          <cell r="GN3" t="str">
            <v>Nuci FGV AS</v>
          </cell>
          <cell r="GO3" t="str">
            <v>Deflator FBFK</v>
          </cell>
          <cell r="GP3" t="str">
            <v>Deflator FBKF - normalização</v>
          </cell>
          <cell r="GQ3" t="str">
            <v>Nuci FGV AS (V02)</v>
          </cell>
          <cell r="IB3" t="str">
            <v>Consumo - real AS</v>
          </cell>
          <cell r="IC3" t="str">
            <v>FBCF - real AS</v>
          </cell>
          <cell r="ID3" t="str">
            <v>Gasto gov. - real AS</v>
          </cell>
          <cell r="IE3" t="str">
            <v>Exportações - real AS</v>
          </cell>
          <cell r="IF3" t="str">
            <v>Importações - real AS</v>
          </cell>
          <cell r="IG3" t="str">
            <v>Consumo - nominal</v>
          </cell>
          <cell r="IH3" t="str">
            <v>FBCF - nominal</v>
          </cell>
          <cell r="II3" t="str">
            <v>Gasto gov. - nominal</v>
          </cell>
          <cell r="IJ3" t="str">
            <v>Exportações - nominal</v>
          </cell>
          <cell r="IK3" t="str">
            <v>Importações - nominal</v>
          </cell>
          <cell r="IL3" t="str">
            <v>Variação de estoques - nominal</v>
          </cell>
          <cell r="IM3" t="str">
            <v xml:space="preserve">Consumo - real </v>
          </cell>
          <cell r="IN3" t="str">
            <v xml:space="preserve">FBCF - real </v>
          </cell>
          <cell r="IO3" t="str">
            <v xml:space="preserve">Gasto gov. - real </v>
          </cell>
          <cell r="IP3" t="str">
            <v xml:space="preserve">Exportações - real </v>
          </cell>
          <cell r="IQ3" t="str">
            <v xml:space="preserve">Importações - real </v>
          </cell>
          <cell r="IR3" t="str">
            <v>1. Combustíveis e Lubrificantes</v>
          </cell>
          <cell r="IS3" t="str">
            <v>2. Hipermercados, supermercados,
 prod. alimentícios, bebidas e fumo</v>
          </cell>
          <cell r="IT3" t="str">
            <v>3. Tecidos, vestuário e calçados</v>
          </cell>
          <cell r="IU3" t="str">
            <v>4. Móveis e Eletrodomésticos</v>
          </cell>
          <cell r="IV3" t="str">
            <v>Farmacêuticos, médicos, ortopédicos, perfumaria e cosméticos</v>
          </cell>
          <cell r="IW3" t="str">
            <v>Livros. jornais. revistas e papelaria</v>
          </cell>
          <cell r="IX3" t="str">
            <v>Equipamentos e materiais para escritório. informática e comunicação</v>
          </cell>
          <cell r="IY3" t="str">
            <v>Outros artigos de uso pessoal e doméstico</v>
          </cell>
          <cell r="IZ3" t="str">
            <v>6. Veículos. motos. partes e peças</v>
          </cell>
          <cell r="JA3" t="str">
            <v>Material de construção</v>
          </cell>
          <cell r="JB3" t="str">
            <v>PIB - deflator</v>
          </cell>
          <cell r="JC3" t="str">
            <v>Consumo - deflator</v>
          </cell>
          <cell r="JD3" t="str">
            <v>FBCF - deflator</v>
          </cell>
          <cell r="JE3" t="str">
            <v>Gasto gov. - deflator</v>
          </cell>
          <cell r="JF3" t="str">
            <v>Exportações - 
deflator</v>
          </cell>
          <cell r="JG3" t="str">
            <v>Importações - deflator</v>
          </cell>
          <cell r="KG3" t="str">
            <v>PIB potencial</v>
          </cell>
          <cell r="KH3" t="str">
            <v>PIB potencial suavizado</v>
          </cell>
          <cell r="KI3" t="str">
            <v>Nuci equilíbiro</v>
          </cell>
          <cell r="KJ3" t="str">
            <v>Nairu</v>
          </cell>
          <cell r="KK3" t="str">
            <v>Desemprego</v>
          </cell>
          <cell r="KL3" t="str">
            <v>Estoque de capital</v>
          </cell>
          <cell r="KM3" t="str">
            <v>Estoque de trabalho (PEA)</v>
          </cell>
          <cell r="KN3" t="str">
            <v>PTF</v>
          </cell>
          <cell r="KO3" t="str">
            <v>Estoque de trabalho (PIA)</v>
          </cell>
          <cell r="KP3" t="str">
            <v>Nairu TPC</v>
          </cell>
          <cell r="KQ3" t="str">
            <v>Nuci (V02)</v>
          </cell>
          <cell r="KR3" t="str">
            <v>Nuci equilíbiro (V02)</v>
          </cell>
        </row>
        <row r="4">
          <cell r="GD4" t="str">
            <v>Natalia</v>
          </cell>
          <cell r="GE4" t="str">
            <v>Automático</v>
          </cell>
          <cell r="GF4" t="str">
            <v>Natalia</v>
          </cell>
          <cell r="GG4" t="str">
            <v>Natalia</v>
          </cell>
          <cell r="GH4" t="str">
            <v>Natalia</v>
          </cell>
          <cell r="GI4" t="str">
            <v>Natalia</v>
          </cell>
          <cell r="GJ4" t="str">
            <v>Natalia</v>
          </cell>
          <cell r="GK4" t="str">
            <v>Natalia</v>
          </cell>
          <cell r="GL4" t="str">
            <v>Natalia</v>
          </cell>
          <cell r="GM4" t="str">
            <v>Natalia</v>
          </cell>
          <cell r="GN4" t="str">
            <v>Miyamoto</v>
          </cell>
          <cell r="GO4" t="str">
            <v>Automático</v>
          </cell>
          <cell r="GP4" t="str">
            <v>Automático</v>
          </cell>
          <cell r="GQ4" t="str">
            <v>Natalia</v>
          </cell>
          <cell r="IB4" t="str">
            <v>Natalia</v>
          </cell>
          <cell r="IC4" t="str">
            <v>Natalia</v>
          </cell>
          <cell r="ID4" t="str">
            <v>Natalia</v>
          </cell>
          <cell r="IE4" t="str">
            <v>Natalia</v>
          </cell>
          <cell r="IF4" t="str">
            <v>Natalia</v>
          </cell>
          <cell r="IG4" t="str">
            <v>Natalia</v>
          </cell>
          <cell r="IH4" t="str">
            <v>Natalia</v>
          </cell>
          <cell r="II4" t="str">
            <v>Natalia</v>
          </cell>
          <cell r="IJ4" t="str">
            <v>Natalia</v>
          </cell>
          <cell r="IK4" t="str">
            <v>Natalia</v>
          </cell>
          <cell r="IL4" t="str">
            <v>Natalia</v>
          </cell>
          <cell r="IM4" t="str">
            <v>Natalia</v>
          </cell>
          <cell r="IN4" t="str">
            <v>Natalia</v>
          </cell>
          <cell r="IO4" t="str">
            <v>Natalia</v>
          </cell>
          <cell r="IP4" t="str">
            <v>Natalia</v>
          </cell>
          <cell r="IQ4" t="str">
            <v>Natalia</v>
          </cell>
          <cell r="IR4" t="str">
            <v>Natalia</v>
          </cell>
          <cell r="IS4" t="str">
            <v>Natalia</v>
          </cell>
          <cell r="IT4" t="str">
            <v>Natalia</v>
          </cell>
          <cell r="IU4" t="str">
            <v>Natalia</v>
          </cell>
          <cell r="IV4" t="str">
            <v>Natalia</v>
          </cell>
          <cell r="IW4" t="str">
            <v>Natalia</v>
          </cell>
          <cell r="IX4" t="str">
            <v>Natalia</v>
          </cell>
          <cell r="IY4" t="str">
            <v>Natalia</v>
          </cell>
          <cell r="IZ4" t="str">
            <v>Natalia</v>
          </cell>
          <cell r="JA4" t="str">
            <v>Natalia</v>
          </cell>
          <cell r="JB4" t="str">
            <v>Natalia</v>
          </cell>
          <cell r="JC4" t="str">
            <v>Natalia</v>
          </cell>
          <cell r="JD4" t="str">
            <v>Natalia</v>
          </cell>
          <cell r="JE4" t="str">
            <v>Natalia</v>
          </cell>
          <cell r="JF4" t="str">
            <v>Natalia</v>
          </cell>
          <cell r="JG4" t="str">
            <v>Natalia</v>
          </cell>
          <cell r="KG4" t="str">
            <v>Luka</v>
          </cell>
          <cell r="KH4" t="str">
            <v>Luka</v>
          </cell>
          <cell r="KI4" t="str">
            <v>Miyamoto</v>
          </cell>
          <cell r="KJ4" t="str">
            <v>Miyamoto/Pedro</v>
          </cell>
          <cell r="KK4" t="str">
            <v>Miyamoto</v>
          </cell>
          <cell r="KL4" t="str">
            <v>Natalia</v>
          </cell>
          <cell r="KM4" t="str">
            <v>Miyamoto</v>
          </cell>
          <cell r="KN4" t="str">
            <v>Miyamoto</v>
          </cell>
          <cell r="KO4" t="str">
            <v>Miyamoto</v>
          </cell>
          <cell r="KP4" t="str">
            <v>Pedro</v>
          </cell>
          <cell r="KQ4" t="str">
            <v>Natalia</v>
          </cell>
          <cell r="KR4" t="str">
            <v>Miyamoto</v>
          </cell>
        </row>
        <row r="5">
          <cell r="GD5">
            <v>45717</v>
          </cell>
          <cell r="GF5">
            <v>45717</v>
          </cell>
          <cell r="GG5">
            <v>45717</v>
          </cell>
          <cell r="GH5">
            <v>45717</v>
          </cell>
          <cell r="GI5">
            <v>45717</v>
          </cell>
          <cell r="GJ5">
            <v>45717</v>
          </cell>
          <cell r="GK5">
            <v>45717</v>
          </cell>
          <cell r="GL5">
            <v>45717</v>
          </cell>
          <cell r="GM5">
            <v>44986</v>
          </cell>
          <cell r="GQ5">
            <v>45717</v>
          </cell>
          <cell r="IB5">
            <v>45717</v>
          </cell>
          <cell r="IC5">
            <v>45717</v>
          </cell>
          <cell r="ID5">
            <v>45717</v>
          </cell>
          <cell r="IE5">
            <v>45717</v>
          </cell>
          <cell r="IF5">
            <v>45717</v>
          </cell>
          <cell r="IG5">
            <v>45717</v>
          </cell>
          <cell r="IH5">
            <v>45717</v>
          </cell>
          <cell r="II5">
            <v>45717</v>
          </cell>
          <cell r="IJ5">
            <v>45717</v>
          </cell>
          <cell r="IK5">
            <v>45717</v>
          </cell>
          <cell r="IL5">
            <v>45717</v>
          </cell>
          <cell r="IM5">
            <v>45717</v>
          </cell>
          <cell r="IN5">
            <v>45717</v>
          </cell>
          <cell r="IO5">
            <v>45717</v>
          </cell>
          <cell r="IP5">
            <v>45717</v>
          </cell>
          <cell r="IQ5">
            <v>45717</v>
          </cell>
          <cell r="IR5">
            <v>44896</v>
          </cell>
          <cell r="IS5">
            <v>44896</v>
          </cell>
          <cell r="IT5">
            <v>44896</v>
          </cell>
          <cell r="IU5">
            <v>44896</v>
          </cell>
          <cell r="IV5">
            <v>44896</v>
          </cell>
          <cell r="IW5">
            <v>44896</v>
          </cell>
          <cell r="IX5">
            <v>44896</v>
          </cell>
          <cell r="IY5">
            <v>44896</v>
          </cell>
          <cell r="IZ5">
            <v>44896</v>
          </cell>
          <cell r="JA5">
            <v>44896</v>
          </cell>
          <cell r="JB5">
            <v>45717</v>
          </cell>
          <cell r="JC5">
            <v>45717</v>
          </cell>
          <cell r="JD5">
            <v>45717</v>
          </cell>
          <cell r="JE5">
            <v>45717</v>
          </cell>
          <cell r="JF5">
            <v>45717</v>
          </cell>
          <cell r="JG5">
            <v>45717</v>
          </cell>
          <cell r="KG5">
            <v>43435</v>
          </cell>
          <cell r="KH5">
            <v>43435</v>
          </cell>
          <cell r="KL5">
            <v>44805</v>
          </cell>
          <cell r="KQ5">
            <v>45809</v>
          </cell>
        </row>
        <row r="7">
          <cell r="GC7">
            <v>33298</v>
          </cell>
          <cell r="IA7">
            <v>33298</v>
          </cell>
          <cell r="KF7">
            <v>33298</v>
          </cell>
          <cell r="MD7">
            <v>1991</v>
          </cell>
          <cell r="MG7">
            <v>151467861</v>
          </cell>
          <cell r="MJ7">
            <v>2734.71</v>
          </cell>
        </row>
        <row r="8">
          <cell r="GC8">
            <v>33390</v>
          </cell>
          <cell r="IA8">
            <v>33390</v>
          </cell>
          <cell r="KF8">
            <v>33390</v>
          </cell>
          <cell r="MD8">
            <v>1992</v>
          </cell>
          <cell r="MG8">
            <v>153973883</v>
          </cell>
          <cell r="MJ8">
            <v>2577.3429999999998</v>
          </cell>
        </row>
        <row r="9">
          <cell r="GC9">
            <v>33482</v>
          </cell>
          <cell r="IA9">
            <v>33482</v>
          </cell>
          <cell r="KF9">
            <v>33482</v>
          </cell>
          <cell r="MD9">
            <v>1993</v>
          </cell>
          <cell r="MG9">
            <v>156454116</v>
          </cell>
          <cell r="MJ9">
            <v>2846.3710000000001</v>
          </cell>
        </row>
        <row r="10">
          <cell r="GC10">
            <v>33573</v>
          </cell>
          <cell r="IA10">
            <v>33573</v>
          </cell>
          <cell r="KF10">
            <v>33573</v>
          </cell>
          <cell r="MD10">
            <v>1994</v>
          </cell>
          <cell r="MG10">
            <v>158910651</v>
          </cell>
          <cell r="MH10">
            <v>2232.3389999999999</v>
          </cell>
          <cell r="MJ10">
            <v>3493.4879999999998</v>
          </cell>
        </row>
        <row r="11">
          <cell r="GC11">
            <v>33664</v>
          </cell>
          <cell r="IA11">
            <v>33664</v>
          </cell>
          <cell r="KF11">
            <v>33664</v>
          </cell>
          <cell r="MD11">
            <v>1995</v>
          </cell>
          <cell r="MG11">
            <v>161345581</v>
          </cell>
          <cell r="MH11">
            <v>4441.4849999999997</v>
          </cell>
          <cell r="MJ11">
            <v>4844.9489999999996</v>
          </cell>
        </row>
        <row r="12">
          <cell r="GC12">
            <v>33756</v>
          </cell>
          <cell r="IA12">
            <v>33756</v>
          </cell>
          <cell r="KF12">
            <v>33756</v>
          </cell>
          <cell r="MD12">
            <v>1996</v>
          </cell>
          <cell r="MG12">
            <v>163767821</v>
          </cell>
          <cell r="MH12">
            <v>5219.3586919618356</v>
          </cell>
          <cell r="MI12">
            <v>23946.794124502794</v>
          </cell>
          <cell r="MJ12">
            <v>5194.9610299980804</v>
          </cell>
          <cell r="ACA12">
            <v>1996</v>
          </cell>
          <cell r="ACB12">
            <v>854763</v>
          </cell>
          <cell r="ACC12">
            <v>850767.44806270127</v>
          </cell>
        </row>
        <row r="13">
          <cell r="GC13">
            <v>33848</v>
          </cell>
          <cell r="IA13">
            <v>33848</v>
          </cell>
          <cell r="KF13">
            <v>33848</v>
          </cell>
          <cell r="MD13">
            <v>1997</v>
          </cell>
          <cell r="MG13">
            <v>166187066</v>
          </cell>
          <cell r="MH13">
            <v>5729.0198504376986</v>
          </cell>
          <cell r="MI13">
            <v>24399.306463664445</v>
          </cell>
          <cell r="MJ13">
            <v>5316.4156812482615</v>
          </cell>
          <cell r="ACA13">
            <v>1997</v>
          </cell>
          <cell r="ACB13">
            <v>952089</v>
          </cell>
          <cell r="ACC13">
            <v>883519.52370303986</v>
          </cell>
        </row>
        <row r="14">
          <cell r="GC14">
            <v>33939</v>
          </cell>
          <cell r="IA14">
            <v>33939</v>
          </cell>
          <cell r="KF14">
            <v>33939</v>
          </cell>
          <cell r="MD14">
            <v>1998</v>
          </cell>
          <cell r="MG14">
            <v>168606400</v>
          </cell>
          <cell r="MH14">
            <v>5944.9166816917987</v>
          </cell>
          <cell r="MI14">
            <v>24130.516832106863</v>
          </cell>
          <cell r="MJ14">
            <v>5124.4629829405339</v>
          </cell>
          <cell r="ACA14">
            <v>1998</v>
          </cell>
          <cell r="ACB14">
            <v>1002351</v>
          </cell>
          <cell r="ACC14">
            <v>864017.25548686483</v>
          </cell>
        </row>
        <row r="15">
          <cell r="GC15">
            <v>34029</v>
          </cell>
          <cell r="IA15">
            <v>34029</v>
          </cell>
          <cell r="KF15">
            <v>34029</v>
          </cell>
          <cell r="MD15">
            <v>1999</v>
          </cell>
          <cell r="MG15">
            <v>171029011</v>
          </cell>
          <cell r="MH15">
            <v>6359.8040685623801</v>
          </cell>
          <cell r="MI15">
            <v>23900.019239219564</v>
          </cell>
          <cell r="MJ15">
            <v>3505.5557403105986</v>
          </cell>
          <cell r="ACA15">
            <v>1999</v>
          </cell>
          <cell r="ACB15">
            <v>1087711</v>
          </cell>
          <cell r="ACC15">
            <v>599551.73127069452</v>
          </cell>
        </row>
        <row r="16">
          <cell r="GC16">
            <v>34121</v>
          </cell>
          <cell r="IA16">
            <v>34121</v>
          </cell>
          <cell r="KF16">
            <v>34121</v>
          </cell>
          <cell r="MD16">
            <v>2000</v>
          </cell>
          <cell r="MG16">
            <v>174695935</v>
          </cell>
          <cell r="MH16">
            <v>6863.8861001545347</v>
          </cell>
          <cell r="MI16">
            <v>24425.062981321811</v>
          </cell>
          <cell r="MJ16">
            <v>3751.0933571341698</v>
          </cell>
          <cell r="ACA16">
            <v>2000</v>
          </cell>
          <cell r="ACB16">
            <v>1199093</v>
          </cell>
          <cell r="ACC16">
            <v>655300.76129684271</v>
          </cell>
        </row>
        <row r="17">
          <cell r="GC17">
            <v>34213</v>
          </cell>
          <cell r="IA17">
            <v>34213</v>
          </cell>
          <cell r="KF17">
            <v>34213</v>
          </cell>
          <cell r="MD17">
            <v>2001</v>
          </cell>
          <cell r="MG17">
            <v>177003743</v>
          </cell>
          <cell r="MH17">
            <v>7433.4925222457023</v>
          </cell>
          <cell r="MI17">
            <v>24441.659388679076</v>
          </cell>
          <cell r="MJ17">
            <v>3162.1357422060714</v>
          </cell>
          <cell r="ACA17">
            <v>2001</v>
          </cell>
          <cell r="ACB17">
            <v>1315756</v>
          </cell>
          <cell r="ACC17">
            <v>559709.86224455771</v>
          </cell>
        </row>
        <row r="18">
          <cell r="GC18">
            <v>34304</v>
          </cell>
          <cell r="IA18">
            <v>34304</v>
          </cell>
          <cell r="KF18">
            <v>34304</v>
          </cell>
          <cell r="MD18">
            <v>2002</v>
          </cell>
          <cell r="MG18">
            <v>179228254</v>
          </cell>
          <cell r="MH18">
            <v>8306.6590605742331</v>
          </cell>
          <cell r="MI18">
            <v>24875.352498626784</v>
          </cell>
          <cell r="MJ18">
            <v>2843.0935626365963</v>
          </cell>
          <cell r="ACA18">
            <v>2002</v>
          </cell>
          <cell r="ACB18">
            <v>1488788</v>
          </cell>
          <cell r="ACC18">
            <v>509562.6951899968</v>
          </cell>
        </row>
        <row r="19">
          <cell r="GC19">
            <v>34394</v>
          </cell>
          <cell r="IA19">
            <v>34394</v>
          </cell>
          <cell r="KF19">
            <v>34394</v>
          </cell>
          <cell r="MD19">
            <v>2003</v>
          </cell>
          <cell r="MG19">
            <v>181377654</v>
          </cell>
          <cell r="MH19">
            <v>9471.6794605800769</v>
          </cell>
          <cell r="MI19">
            <v>24860.993880036473</v>
          </cell>
          <cell r="MJ19">
            <v>3078.1581080729234</v>
          </cell>
          <cell r="ACA19">
            <v>2003</v>
          </cell>
          <cell r="ACB19">
            <v>1717951</v>
          </cell>
          <cell r="ACC19">
            <v>558309.09628334537</v>
          </cell>
        </row>
        <row r="20">
          <cell r="GC20">
            <v>34486</v>
          </cell>
          <cell r="IA20">
            <v>34486</v>
          </cell>
          <cell r="KF20">
            <v>34486</v>
          </cell>
          <cell r="MD20">
            <v>2004</v>
          </cell>
          <cell r="MG20">
            <v>183469593</v>
          </cell>
          <cell r="MH20">
            <v>10670.705526664573</v>
          </cell>
          <cell r="MI20">
            <v>25993.181150883298</v>
          </cell>
          <cell r="MJ20">
            <v>3646.7027028638026</v>
          </cell>
          <cell r="ACA20">
            <v>2004</v>
          </cell>
          <cell r="ACB20">
            <v>1957750</v>
          </cell>
          <cell r="ACC20">
            <v>669059.06068642181</v>
          </cell>
        </row>
        <row r="21">
          <cell r="GC21">
            <v>34578</v>
          </cell>
          <cell r="IA21">
            <v>34578</v>
          </cell>
          <cell r="KF21">
            <v>34578</v>
          </cell>
          <cell r="MD21">
            <v>2005</v>
          </cell>
          <cell r="MG21">
            <v>185518369</v>
          </cell>
          <cell r="MH21">
            <v>11700.102861512329</v>
          </cell>
          <cell r="MI21">
            <v>26529.278296672004</v>
          </cell>
          <cell r="MJ21">
            <v>4804.7612370790221</v>
          </cell>
          <cell r="ACA21">
            <v>2005</v>
          </cell>
          <cell r="ACB21">
            <v>2170584</v>
          </cell>
          <cell r="ACC21">
            <v>891371.46813732246</v>
          </cell>
        </row>
        <row r="22">
          <cell r="GC22">
            <v>34669</v>
          </cell>
          <cell r="IA22">
            <v>34669</v>
          </cell>
          <cell r="KF22">
            <v>34669</v>
          </cell>
          <cell r="MD22">
            <v>2006</v>
          </cell>
          <cell r="MG22">
            <v>187535030</v>
          </cell>
          <cell r="MH22">
            <v>12847.999651051859</v>
          </cell>
          <cell r="MI22">
            <v>27283.770821599985</v>
          </cell>
          <cell r="MJ22">
            <v>5906.99600463755</v>
          </cell>
          <cell r="ACA22">
            <v>2006</v>
          </cell>
          <cell r="ACB22">
            <v>2409450</v>
          </cell>
          <cell r="ACC22">
            <v>1107768.6729395832</v>
          </cell>
        </row>
        <row r="23">
          <cell r="GC23">
            <v>34759</v>
          </cell>
          <cell r="GF23">
            <v>100.01247484909457</v>
          </cell>
          <cell r="GG23">
            <v>100.0125108130827</v>
          </cell>
          <cell r="GH23">
            <v>97.424245472837015</v>
          </cell>
          <cell r="IA23">
            <v>34759</v>
          </cell>
          <cell r="JB23">
            <v>82.450240007131242</v>
          </cell>
          <cell r="JC23">
            <v>80.231645369141518</v>
          </cell>
          <cell r="JD23">
            <v>85.703574717298451</v>
          </cell>
          <cell r="JE23">
            <v>96.214759346064582</v>
          </cell>
          <cell r="JF23">
            <v>91.866707550800058</v>
          </cell>
          <cell r="JG23">
            <v>84.322858337545085</v>
          </cell>
          <cell r="KF23">
            <v>34759</v>
          </cell>
          <cell r="KJ23">
            <v>12.4602415498988</v>
          </cell>
          <cell r="KK23">
            <v>10.338585450290964</v>
          </cell>
          <cell r="KM23">
            <v>68715171.352271855</v>
          </cell>
          <cell r="KO23">
            <v>106966984.5958634</v>
          </cell>
          <cell r="MD23">
            <v>2007</v>
          </cell>
          <cell r="MG23">
            <v>189458827</v>
          </cell>
          <cell r="MH23">
            <v>14358.069471210229</v>
          </cell>
          <cell r="MI23">
            <v>28646.006781323613</v>
          </cell>
          <cell r="MJ23">
            <v>7373.6293882216023</v>
          </cell>
          <cell r="ACA23">
            <v>2007</v>
          </cell>
          <cell r="ACB23">
            <v>2720263</v>
          </cell>
          <cell r="ACC23">
            <v>1396999.1746251923</v>
          </cell>
        </row>
        <row r="24">
          <cell r="GC24">
            <v>34851</v>
          </cell>
          <cell r="GF24">
            <v>99.298716683119466</v>
          </cell>
          <cell r="GG24">
            <v>99.298758018683131</v>
          </cell>
          <cell r="GH24">
            <v>98.834649555774931</v>
          </cell>
          <cell r="IA24">
            <v>34851</v>
          </cell>
          <cell r="JB24">
            <v>88.470349025269584</v>
          </cell>
          <cell r="JC24">
            <v>83.518227232707432</v>
          </cell>
          <cell r="JD24">
            <v>93.118599981919715</v>
          </cell>
          <cell r="JE24">
            <v>95.346986636460755</v>
          </cell>
          <cell r="JF24">
            <v>100.17335223010294</v>
          </cell>
          <cell r="JG24">
            <v>92.184303121770441</v>
          </cell>
          <cell r="KF24">
            <v>34851</v>
          </cell>
          <cell r="KJ24">
            <v>12.4602415498988</v>
          </cell>
          <cell r="KK24">
            <v>10.439125482681723</v>
          </cell>
          <cell r="KM24">
            <v>69555634.261009589</v>
          </cell>
          <cell r="KO24">
            <v>108241245.18938155</v>
          </cell>
          <cell r="MD24">
            <v>2008</v>
          </cell>
          <cell r="MG24">
            <v>191335196</v>
          </cell>
          <cell r="MH24">
            <v>16253.167556271246</v>
          </cell>
          <cell r="MI24">
            <v>29810.0512590976</v>
          </cell>
          <cell r="MJ24">
            <v>8852.3649954818629</v>
          </cell>
          <cell r="ACA24">
            <v>2008</v>
          </cell>
          <cell r="ACB24">
            <v>3109803</v>
          </cell>
          <cell r="ACC24">
            <v>1693768.9914740615</v>
          </cell>
        </row>
        <row r="25">
          <cell r="GC25">
            <v>34943</v>
          </cell>
          <cell r="GF25">
            <v>98.775757575757567</v>
          </cell>
          <cell r="GG25">
            <v>98.775768426011354</v>
          </cell>
          <cell r="GH25">
            <v>101.85776515151515</v>
          </cell>
          <cell r="IA25">
            <v>34943</v>
          </cell>
          <cell r="JB25">
            <v>90.607564185315965</v>
          </cell>
          <cell r="JC25">
            <v>90.804999789327724</v>
          </cell>
          <cell r="JD25">
            <v>97.747644819979698</v>
          </cell>
          <cell r="JE25">
            <v>96.892155046669373</v>
          </cell>
          <cell r="JF25">
            <v>103.38785434744415</v>
          </cell>
          <cell r="JG25">
            <v>96.514876118118565</v>
          </cell>
          <cell r="KF25">
            <v>34943</v>
          </cell>
          <cell r="KJ25">
            <v>12.4602415498988</v>
          </cell>
          <cell r="KK25">
            <v>10.914255684380549</v>
          </cell>
          <cell r="KM25">
            <v>70055469</v>
          </cell>
          <cell r="KO25">
            <v>110356694.85328913</v>
          </cell>
          <cell r="MD25">
            <v>2009</v>
          </cell>
          <cell r="MG25">
            <v>193174036</v>
          </cell>
          <cell r="MH25">
            <v>17254.073420094614</v>
          </cell>
          <cell r="MI25">
            <v>29489.138617013617</v>
          </cell>
          <cell r="MJ25">
            <v>8629.7845349064009</v>
          </cell>
          <cell r="ACA25">
            <v>2009</v>
          </cell>
          <cell r="ACB25">
            <v>3333039</v>
          </cell>
          <cell r="ACC25">
            <v>1667050.308418252</v>
          </cell>
        </row>
        <row r="26">
          <cell r="GC26">
            <v>35034</v>
          </cell>
          <cell r="GF26">
            <v>100.99022482893452</v>
          </cell>
          <cell r="GG26">
            <v>100.99019271801565</v>
          </cell>
          <cell r="GH26">
            <v>101.96920821114369</v>
          </cell>
          <cell r="IA26">
            <v>35034</v>
          </cell>
          <cell r="JB26">
            <v>99.18094676502362</v>
          </cell>
          <cell r="JC26">
            <v>88.870311461411632</v>
          </cell>
          <cell r="JD26">
            <v>100.51962596654624</v>
          </cell>
          <cell r="JE26">
            <v>109.95887295007311</v>
          </cell>
          <cell r="JF26">
            <v>114.74839967897756</v>
          </cell>
          <cell r="JG26">
            <v>97.846759173775027</v>
          </cell>
          <cell r="KF26">
            <v>35034</v>
          </cell>
          <cell r="KG26">
            <v>100</v>
          </cell>
          <cell r="KH26">
            <v>98</v>
          </cell>
          <cell r="KJ26">
            <v>12.4602415498988</v>
          </cell>
          <cell r="KK26">
            <v>10.699961090620548</v>
          </cell>
          <cell r="KM26">
            <v>70494879.297401428</v>
          </cell>
          <cell r="KO26">
            <v>111030219.92819655</v>
          </cell>
          <cell r="MD26">
            <v>2010</v>
          </cell>
          <cell r="ME26">
            <v>5000</v>
          </cell>
          <cell r="MG26">
            <v>194749329</v>
          </cell>
          <cell r="MH26">
            <v>19953.070030860028</v>
          </cell>
          <cell r="MI26">
            <v>31452.664673678697</v>
          </cell>
          <cell r="MJ26">
            <v>11335.481950601572</v>
          </cell>
          <cell r="ACA26">
            <v>2010</v>
          </cell>
          <cell r="ACB26">
            <v>3885847</v>
          </cell>
          <cell r="ACC26">
            <v>2207577.5037712674</v>
          </cell>
        </row>
        <row r="27">
          <cell r="GC27">
            <v>35125</v>
          </cell>
          <cell r="GD27">
            <v>189323</v>
          </cell>
          <cell r="GE27">
            <v>199849.07170237057</v>
          </cell>
          <cell r="GF27">
            <v>99.412400000000005</v>
          </cell>
          <cell r="GG27">
            <v>99.412435748204203</v>
          </cell>
          <cell r="GH27">
            <v>96.839699999999993</v>
          </cell>
          <cell r="GI27">
            <v>95.475211626866596</v>
          </cell>
          <cell r="GJ27">
            <v>100.987706160965</v>
          </cell>
          <cell r="GK27">
            <v>100.93917752532499</v>
          </cell>
          <cell r="GL27">
            <v>101.734441000302</v>
          </cell>
          <cell r="GN27">
            <v>81.8</v>
          </cell>
          <cell r="GO27">
            <v>381.04166240632173</v>
          </cell>
          <cell r="GP27">
            <v>0.53583664744147697</v>
          </cell>
          <cell r="IA27">
            <v>35125</v>
          </cell>
          <cell r="IB27">
            <v>98.869729804853094</v>
          </cell>
          <cell r="IC27">
            <v>96.709217904772601</v>
          </cell>
          <cell r="ID27">
            <v>99.163235708193895</v>
          </cell>
          <cell r="IE27">
            <v>99.678324144563206</v>
          </cell>
          <cell r="IF27">
            <v>91.360831685587399</v>
          </cell>
          <cell r="IG27">
            <v>125685</v>
          </cell>
          <cell r="IH27">
            <v>35403</v>
          </cell>
          <cell r="II27">
            <v>35666</v>
          </cell>
          <cell r="IJ27">
            <v>12306</v>
          </cell>
          <cell r="IK27">
            <v>14773</v>
          </cell>
          <cell r="IL27">
            <v>-4964</v>
          </cell>
          <cell r="IM27">
            <v>96.062399999999997</v>
          </cell>
          <cell r="IN27">
            <v>92.911100000000005</v>
          </cell>
          <cell r="IO27">
            <v>96.117500000000007</v>
          </cell>
          <cell r="IP27">
            <v>95.160700000000006</v>
          </cell>
          <cell r="IQ27">
            <v>82.070800000000006</v>
          </cell>
          <cell r="JB27">
            <v>100</v>
          </cell>
          <cell r="JC27">
            <v>100</v>
          </cell>
          <cell r="JD27">
            <v>100</v>
          </cell>
          <cell r="JE27">
            <v>100</v>
          </cell>
          <cell r="JF27">
            <v>100</v>
          </cell>
          <cell r="JG27">
            <v>100</v>
          </cell>
          <cell r="KF27">
            <v>35125</v>
          </cell>
          <cell r="KG27">
            <v>102.44267851793316</v>
          </cell>
          <cell r="KH27">
            <v>98.966400035534264</v>
          </cell>
          <cell r="KI27">
            <v>83.0639469435623</v>
          </cell>
          <cell r="KJ27">
            <v>12.4602415498988</v>
          </cell>
          <cell r="KK27">
            <v>11.678835438112989</v>
          </cell>
          <cell r="KM27">
            <v>70582137.490181327</v>
          </cell>
          <cell r="KN27">
            <v>1.8960806328465502E-2</v>
          </cell>
          <cell r="KO27">
            <v>109866362.61521451</v>
          </cell>
          <cell r="MD27">
            <v>2011</v>
          </cell>
          <cell r="ME27">
            <v>8000</v>
          </cell>
          <cell r="MG27">
            <v>196158610</v>
          </cell>
          <cell r="MH27">
            <v>22310.425221712165</v>
          </cell>
          <cell r="MI27">
            <v>32467.770945602078</v>
          </cell>
          <cell r="MJ27">
            <v>13317.917705830809</v>
          </cell>
          <cell r="ACA27">
            <v>2011</v>
          </cell>
          <cell r="ACB27">
            <v>4376382</v>
          </cell>
          <cell r="ACC27">
            <v>2612424.2252701605</v>
          </cell>
        </row>
        <row r="28">
          <cell r="GC28">
            <v>35217</v>
          </cell>
          <cell r="GD28">
            <v>204611</v>
          </cell>
          <cell r="GE28">
            <v>406246.69855489355</v>
          </cell>
          <cell r="GF28">
            <v>100.5896</v>
          </cell>
          <cell r="GG28">
            <v>100.58964187292599</v>
          </cell>
          <cell r="GH28">
            <v>100.1195</v>
          </cell>
          <cell r="GI28">
            <v>96.377720424883705</v>
          </cell>
          <cell r="GJ28">
            <v>97.341573679142101</v>
          </cell>
          <cell r="GK28">
            <v>102.15488621978901</v>
          </cell>
          <cell r="GL28">
            <v>101.6035012027</v>
          </cell>
          <cell r="GN28">
            <v>82.133333333333326</v>
          </cell>
          <cell r="GO28">
            <v>388.67096195223002</v>
          </cell>
          <cell r="GP28">
            <v>0.54656528605067711</v>
          </cell>
          <cell r="IA28">
            <v>35217</v>
          </cell>
          <cell r="IB28">
            <v>100.91075916118901</v>
          </cell>
          <cell r="IC28">
            <v>98.846241035207498</v>
          </cell>
          <cell r="ID28">
            <v>100.765396343844</v>
          </cell>
          <cell r="IE28">
            <v>96.239867468037602</v>
          </cell>
          <cell r="IF28">
            <v>99.9147474775571</v>
          </cell>
          <cell r="IG28">
            <v>132511</v>
          </cell>
          <cell r="IH28">
            <v>39326</v>
          </cell>
          <cell r="II28">
            <v>39023</v>
          </cell>
          <cell r="IJ28">
            <v>14576</v>
          </cell>
          <cell r="IK28">
            <v>17470</v>
          </cell>
          <cell r="IL28">
            <v>-3355</v>
          </cell>
          <cell r="IM28">
            <v>99.751599999999996</v>
          </cell>
          <cell r="IN28">
            <v>101.1807</v>
          </cell>
          <cell r="IO28">
            <v>100.06829999999999</v>
          </cell>
          <cell r="IP28">
            <v>104.6358</v>
          </cell>
          <cell r="IQ28">
            <v>98.199799999999996</v>
          </cell>
          <cell r="JB28">
            <v>104.534672646186</v>
          </cell>
          <cell r="JC28">
            <v>101.5317903305897</v>
          </cell>
          <cell r="JD28">
            <v>102.00222188243887</v>
          </cell>
          <cell r="JE28">
            <v>105.09261367274804</v>
          </cell>
          <cell r="JF28">
            <v>107.72060349167675</v>
          </cell>
          <cell r="JG28">
            <v>98.833066552565043</v>
          </cell>
          <cell r="KF28">
            <v>35217</v>
          </cell>
          <cell r="KG28">
            <v>101.65243004118138</v>
          </cell>
          <cell r="KH28">
            <v>99.88753832908867</v>
          </cell>
          <cell r="KI28">
            <v>82.935517055883096</v>
          </cell>
          <cell r="KJ28">
            <v>12.4602415498988</v>
          </cell>
          <cell r="KK28">
            <v>11.825472393442594</v>
          </cell>
          <cell r="KM28">
            <v>71804799.819543123</v>
          </cell>
          <cell r="KN28">
            <v>1.8973284985644798E-2</v>
          </cell>
          <cell r="KO28">
            <v>111043022.08625744</v>
          </cell>
          <cell r="MD28">
            <v>2012</v>
          </cell>
          <cell r="ME28">
            <v>8000</v>
          </cell>
          <cell r="MF28">
            <v>3000</v>
          </cell>
          <cell r="MG28">
            <v>197670620</v>
          </cell>
          <cell r="MH28">
            <v>24357.489241446201</v>
          </cell>
          <cell r="MI28">
            <v>32838.414004088983</v>
          </cell>
          <cell r="MJ28">
            <v>12460.343539052536</v>
          </cell>
          <cell r="ACA28">
            <v>2012</v>
          </cell>
          <cell r="ACB28">
            <v>4814760</v>
          </cell>
          <cell r="ACC28">
            <v>2463043.832777509</v>
          </cell>
        </row>
        <row r="29">
          <cell r="GC29">
            <v>35309</v>
          </cell>
          <cell r="GD29">
            <v>221513</v>
          </cell>
          <cell r="GE29">
            <v>623009.69822218013</v>
          </cell>
          <cell r="GF29">
            <v>104.30719999999999</v>
          </cell>
          <cell r="GG29">
            <v>104.30721145786799</v>
          </cell>
          <cell r="GH29">
            <v>107.56180000000001</v>
          </cell>
          <cell r="GI29">
            <v>101.91110249120401</v>
          </cell>
          <cell r="GJ29">
            <v>106.035361986583</v>
          </cell>
          <cell r="GK29">
            <v>103.646362204832</v>
          </cell>
          <cell r="GL29">
            <v>102.413216670502</v>
          </cell>
          <cell r="GN29">
            <v>82.2</v>
          </cell>
          <cell r="GO29">
            <v>393.48429976933215</v>
          </cell>
          <cell r="GP29">
            <v>0.55333400205572381</v>
          </cell>
          <cell r="IA29">
            <v>35309</v>
          </cell>
          <cell r="IB29">
            <v>103.644633068435</v>
          </cell>
          <cell r="IC29">
            <v>102.41114408480099</v>
          </cell>
          <cell r="ID29">
            <v>104.267787296549</v>
          </cell>
          <cell r="IE29">
            <v>95.803066007259304</v>
          </cell>
          <cell r="IF29">
            <v>107.20462915185099</v>
          </cell>
          <cell r="IG29">
            <v>142658</v>
          </cell>
          <cell r="IH29">
            <v>41418</v>
          </cell>
          <cell r="II29">
            <v>41810</v>
          </cell>
          <cell r="IJ29">
            <v>15560</v>
          </cell>
          <cell r="IK29">
            <v>20928</v>
          </cell>
          <cell r="IL29">
            <v>994</v>
          </cell>
          <cell r="IM29">
            <v>104.741</v>
          </cell>
          <cell r="IN29">
            <v>105.25960000000001</v>
          </cell>
          <cell r="IO29">
            <v>104.99809999999999</v>
          </cell>
          <cell r="IP29">
            <v>106.6733</v>
          </cell>
          <cell r="IQ29">
            <v>114.4383</v>
          </cell>
          <cell r="JB29">
            <v>105.33949093590421</v>
          </cell>
          <cell r="JC29">
            <v>104.09968094351075</v>
          </cell>
          <cell r="JD29">
            <v>103.26542700985338</v>
          </cell>
          <cell r="JE29">
            <v>107.31162919346345</v>
          </cell>
          <cell r="JF29">
            <v>112.79622871953386</v>
          </cell>
          <cell r="JG29">
            <v>101.59592714324232</v>
          </cell>
          <cell r="KF29">
            <v>35309</v>
          </cell>
          <cell r="KG29">
            <v>105.7982083545369</v>
          </cell>
          <cell r="KH29">
            <v>100.76278973784621</v>
          </cell>
          <cell r="KI29">
            <v>82.806297201364202</v>
          </cell>
          <cell r="KJ29">
            <v>12.4602415498988</v>
          </cell>
          <cell r="KK29">
            <v>11.356057159365832</v>
          </cell>
          <cell r="KM29">
            <v>72407442.303168088</v>
          </cell>
          <cell r="KN29">
            <v>1.89856579513689E-2</v>
          </cell>
          <cell r="KO29">
            <v>112623863.86441156</v>
          </cell>
          <cell r="MD29">
            <v>2013</v>
          </cell>
          <cell r="ME29">
            <v>6000</v>
          </cell>
          <cell r="MF29">
            <v>8000</v>
          </cell>
          <cell r="MG29">
            <v>199226702</v>
          </cell>
          <cell r="MH29">
            <v>26761.568336356842</v>
          </cell>
          <cell r="MI29">
            <v>33560.956462001326</v>
          </cell>
          <cell r="MJ29">
            <v>12389.722945311461</v>
          </cell>
          <cell r="ACA29">
            <v>2013</v>
          </cell>
          <cell r="ACB29">
            <v>5331619</v>
          </cell>
          <cell r="ACC29">
            <v>2468363.641088129</v>
          </cell>
        </row>
        <row r="30">
          <cell r="GC30">
            <v>35400</v>
          </cell>
          <cell r="GD30">
            <v>239316</v>
          </cell>
          <cell r="GE30">
            <v>850767.44806270127</v>
          </cell>
          <cell r="GF30">
            <v>103.313</v>
          </cell>
          <cell r="GG30">
            <v>103.31296715053</v>
          </cell>
          <cell r="GH30">
            <v>104.3145</v>
          </cell>
          <cell r="GI30">
            <v>125.48617888199</v>
          </cell>
          <cell r="GJ30">
            <v>99.586531169921997</v>
          </cell>
          <cell r="GK30">
            <v>101.514935238904</v>
          </cell>
          <cell r="GL30">
            <v>102.267464566914</v>
          </cell>
          <cell r="GN30">
            <v>83.733333333333334</v>
          </cell>
          <cell r="GO30">
            <v>409.62490965620987</v>
          </cell>
          <cell r="GP30">
            <v>0.57603159956993677</v>
          </cell>
          <cell r="IA30">
            <v>35400</v>
          </cell>
          <cell r="IB30">
            <v>109.199201079576</v>
          </cell>
          <cell r="IC30">
            <v>106.76979345560601</v>
          </cell>
          <cell r="ID30">
            <v>88.507437463511806</v>
          </cell>
          <cell r="IE30">
            <v>100.39719571443899</v>
          </cell>
          <cell r="IF30">
            <v>118.640549759558</v>
          </cell>
          <cell r="IG30">
            <v>156087</v>
          </cell>
          <cell r="IH30">
            <v>43187</v>
          </cell>
          <cell r="II30">
            <v>52324</v>
          </cell>
          <cell r="IJ30">
            <v>15085</v>
          </cell>
          <cell r="IK30">
            <v>22949</v>
          </cell>
          <cell r="IL30">
            <v>-4417</v>
          </cell>
          <cell r="IM30">
            <v>112.3913</v>
          </cell>
          <cell r="IN30">
            <v>105.4306</v>
          </cell>
          <cell r="IO30">
            <v>91.513300000000001</v>
          </cell>
          <cell r="IP30">
            <v>91.850700000000003</v>
          </cell>
          <cell r="IQ30">
            <v>127.66840000000001</v>
          </cell>
          <cell r="JB30">
            <v>117.3483837175549</v>
          </cell>
          <cell r="JC30">
            <v>106.14609515202822</v>
          </cell>
          <cell r="JD30">
            <v>107.50134435940195</v>
          </cell>
          <cell r="JE30">
            <v>154.08656783064563</v>
          </cell>
          <cell r="JF30">
            <v>126.99995332857364</v>
          </cell>
          <cell r="JG30">
            <v>99.862013704709</v>
          </cell>
          <cell r="KF30">
            <v>35400</v>
          </cell>
          <cell r="KG30">
            <v>103.71313696473722</v>
          </cell>
          <cell r="KH30">
            <v>101.59151896853916</v>
          </cell>
          <cell r="KI30">
            <v>82.674996048339196</v>
          </cell>
          <cell r="KJ30">
            <v>12.4602415498988</v>
          </cell>
          <cell r="KK30">
            <v>10.463777602186042</v>
          </cell>
          <cell r="KM30">
            <v>72449400.179565445</v>
          </cell>
          <cell r="KN30">
            <v>1.8997651606066299E-2</v>
          </cell>
          <cell r="KO30">
            <v>113547049.85091822</v>
          </cell>
          <cell r="MD30">
            <v>2014</v>
          </cell>
          <cell r="ME30">
            <v>4000</v>
          </cell>
          <cell r="MF30">
            <v>12000</v>
          </cell>
          <cell r="MG30">
            <v>200811131</v>
          </cell>
          <cell r="MH30">
            <v>28778.051152951281</v>
          </cell>
          <cell r="MI30">
            <v>33463.946486407331</v>
          </cell>
          <cell r="MJ30">
            <v>12224.218371389064</v>
          </cell>
          <cell r="ACA30">
            <v>2014</v>
          </cell>
          <cell r="ACB30">
            <v>5778953</v>
          </cell>
          <cell r="ACC30">
            <v>2454759.1167496159</v>
          </cell>
        </row>
        <row r="31">
          <cell r="GC31">
            <v>35490</v>
          </cell>
          <cell r="GD31">
            <v>219117</v>
          </cell>
          <cell r="GE31">
            <v>865607.39548109553</v>
          </cell>
          <cell r="GF31">
            <v>104.4248</v>
          </cell>
          <cell r="GG31">
            <v>104.424778434397</v>
          </cell>
          <cell r="GH31">
            <v>100.1328</v>
          </cell>
          <cell r="GI31">
            <v>102.12597017166399</v>
          </cell>
          <cell r="GJ31">
            <v>104.71223665137801</v>
          </cell>
          <cell r="GK31">
            <v>104.02706305496901</v>
          </cell>
          <cell r="GL31">
            <v>106.122078755111</v>
          </cell>
          <cell r="GN31">
            <v>83.7</v>
          </cell>
          <cell r="GO31">
            <v>413.0354239037589</v>
          </cell>
          <cell r="GP31">
            <v>0.58082760667560951</v>
          </cell>
          <cell r="IA31">
            <v>35490</v>
          </cell>
          <cell r="IB31">
            <v>106.657168631839</v>
          </cell>
          <cell r="IC31">
            <v>108.016248750169</v>
          </cell>
          <cell r="ID31">
            <v>100.335332462797</v>
          </cell>
          <cell r="IE31">
            <v>105.249574621362</v>
          </cell>
          <cell r="IF31">
            <v>118.758713735334</v>
          </cell>
          <cell r="IG31">
            <v>147808</v>
          </cell>
          <cell r="IH31">
            <v>42697</v>
          </cell>
          <cell r="II31">
            <v>42139</v>
          </cell>
          <cell r="IJ31">
            <v>13162</v>
          </cell>
          <cell r="IK31">
            <v>19333</v>
          </cell>
          <cell r="IL31">
            <v>-7355</v>
          </cell>
          <cell r="IM31">
            <v>103.64579999999999</v>
          </cell>
          <cell r="IN31">
            <v>103.3737</v>
          </cell>
          <cell r="IO31">
            <v>97.302599999999998</v>
          </cell>
          <cell r="IP31">
            <v>94.697900000000004</v>
          </cell>
          <cell r="IQ31">
            <v>104.67619999999999</v>
          </cell>
          <cell r="JB31">
            <v>111.93084193129685</v>
          </cell>
          <cell r="JC31">
            <v>108.99741940174687</v>
          </cell>
          <cell r="JD31">
            <v>108.39639458199737</v>
          </cell>
          <cell r="JE31">
            <v>116.70993875824954</v>
          </cell>
          <cell r="JF31">
            <v>107.4786630366841</v>
          </cell>
          <cell r="JG31">
            <v>102.60564897680511</v>
          </cell>
          <cell r="KF31">
            <v>35490</v>
          </cell>
          <cell r="KG31">
            <v>105.07024686218061</v>
          </cell>
          <cell r="KH31">
            <v>102.37521424863559</v>
          </cell>
          <cell r="KI31">
            <v>82.539943329390894</v>
          </cell>
          <cell r="KJ31">
            <v>12.4602415498988</v>
          </cell>
          <cell r="KK31">
            <v>11.467929515874195</v>
          </cell>
          <cell r="KM31">
            <v>71475527.908368886</v>
          </cell>
          <cell r="KN31">
            <v>1.9009139543946198E-2</v>
          </cell>
          <cell r="KO31">
            <v>112920956.16081899</v>
          </cell>
          <cell r="MD31">
            <v>2015</v>
          </cell>
          <cell r="MF31">
            <v>12000</v>
          </cell>
          <cell r="MG31">
            <v>202403642</v>
          </cell>
          <cell r="MH31">
            <v>29622.920520372849</v>
          </cell>
          <cell r="MI31">
            <v>32023.438413629658</v>
          </cell>
          <cell r="MJ31">
            <v>8893.4573145246031</v>
          </cell>
          <cell r="ACA31">
            <v>2015</v>
          </cell>
          <cell r="ACB31">
            <v>5995787</v>
          </cell>
          <cell r="ACC31">
            <v>1800068.1504313191</v>
          </cell>
        </row>
        <row r="32">
          <cell r="GC32">
            <v>35582</v>
          </cell>
          <cell r="GD32">
            <v>232890</v>
          </cell>
          <cell r="GE32">
            <v>877698.32815912284</v>
          </cell>
          <cell r="GF32">
            <v>104.94159999999999</v>
          </cell>
          <cell r="GG32">
            <v>104.941507846612</v>
          </cell>
          <cell r="GH32">
            <v>104.87909999999999</v>
          </cell>
          <cell r="GI32">
            <v>100.128110218366</v>
          </cell>
          <cell r="GJ32">
            <v>104.418786653567</v>
          </cell>
          <cell r="GK32">
            <v>104.434534632625</v>
          </cell>
          <cell r="GL32">
            <v>108.49314476753</v>
          </cell>
          <cell r="GN32">
            <v>84.36666666666666</v>
          </cell>
          <cell r="GO32">
            <v>412.38043029914525</v>
          </cell>
          <cell r="GP32">
            <v>0.57990652740313475</v>
          </cell>
          <cell r="IA32">
            <v>35582</v>
          </cell>
          <cell r="IB32">
            <v>106.951269567918</v>
          </cell>
          <cell r="IC32">
            <v>108.870669792309</v>
          </cell>
          <cell r="ID32">
            <v>99.932626244163004</v>
          </cell>
          <cell r="IE32">
            <v>111.557337808737</v>
          </cell>
          <cell r="IF32">
            <v>123.62657467197501</v>
          </cell>
          <cell r="IG32">
            <v>154447</v>
          </cell>
          <cell r="IH32">
            <v>46189</v>
          </cell>
          <cell r="II32">
            <v>45485</v>
          </cell>
          <cell r="IJ32">
            <v>17402</v>
          </cell>
          <cell r="IK32">
            <v>22570</v>
          </cell>
          <cell r="IL32">
            <v>-8063</v>
          </cell>
          <cell r="IM32">
            <v>105.7285</v>
          </cell>
          <cell r="IN32">
            <v>112.00579999999999</v>
          </cell>
          <cell r="IO32">
            <v>99.276300000000006</v>
          </cell>
          <cell r="IP32">
            <v>119.6378</v>
          </cell>
          <cell r="IQ32">
            <v>121.5951</v>
          </cell>
          <cell r="JB32">
            <v>113.5826368487281</v>
          </cell>
          <cell r="JC32">
            <v>111.64965602123937</v>
          </cell>
          <cell r="JD32">
            <v>108.22449904687994</v>
          </cell>
          <cell r="JE32">
            <v>123.47262390824322</v>
          </cell>
          <cell r="JF32">
            <v>112.47900434236539</v>
          </cell>
          <cell r="JG32">
            <v>103.11823094517104</v>
          </cell>
          <cell r="KF32">
            <v>35582</v>
          </cell>
          <cell r="KG32">
            <v>105.82707167506133</v>
          </cell>
          <cell r="KH32">
            <v>103.11585730049339</v>
          </cell>
          <cell r="KI32">
            <v>82.400130237905202</v>
          </cell>
          <cell r="KJ32">
            <v>12.4602415498988</v>
          </cell>
          <cell r="KK32">
            <v>11.819899390417518</v>
          </cell>
          <cell r="KM32">
            <v>72214190.516033128</v>
          </cell>
          <cell r="KN32">
            <v>1.9019835951963798E-2</v>
          </cell>
          <cell r="KO32">
            <v>113936836.11011522</v>
          </cell>
          <cell r="MD32">
            <v>2016</v>
          </cell>
          <cell r="MF32">
            <v>4000</v>
          </cell>
          <cell r="MG32">
            <v>203871925</v>
          </cell>
          <cell r="MH32">
            <v>30751.301337837467</v>
          </cell>
          <cell r="MI32">
            <v>30751.301337837467</v>
          </cell>
          <cell r="MJ32">
            <v>8819.705975732486</v>
          </cell>
          <cell r="ACA32">
            <v>2016</v>
          </cell>
          <cell r="ACB32">
            <v>6269327</v>
          </cell>
          <cell r="ACC32">
            <v>1798090.4352065853</v>
          </cell>
        </row>
        <row r="33">
          <cell r="GC33">
            <v>35674</v>
          </cell>
          <cell r="GD33">
            <v>246178</v>
          </cell>
          <cell r="GE33">
            <v>885603.02412351104</v>
          </cell>
          <cell r="GF33">
            <v>106.26560000000001</v>
          </cell>
          <cell r="GG33">
            <v>106.265610690438</v>
          </cell>
          <cell r="GH33">
            <v>109.4885</v>
          </cell>
          <cell r="GI33">
            <v>103.781113724246</v>
          </cell>
          <cell r="GJ33">
            <v>106.436181630571</v>
          </cell>
          <cell r="GK33">
            <v>105.021810441555</v>
          </cell>
          <cell r="GL33">
            <v>111.67339194118701</v>
          </cell>
          <cell r="GN33">
            <v>84.366666666666674</v>
          </cell>
          <cell r="GO33">
            <v>414.00509900331292</v>
          </cell>
          <cell r="GP33">
            <v>0.5821912041656353</v>
          </cell>
          <cell r="IA33">
            <v>35674</v>
          </cell>
          <cell r="IB33">
            <v>105.827406893708</v>
          </cell>
          <cell r="IC33">
            <v>111.337280264425</v>
          </cell>
          <cell r="ID33">
            <v>98.367538930177503</v>
          </cell>
          <cell r="IE33">
            <v>114.547277206423</v>
          </cell>
          <cell r="IF33">
            <v>124.274778896668</v>
          </cell>
          <cell r="IG33">
            <v>157598</v>
          </cell>
          <cell r="IH33">
            <v>47287</v>
          </cell>
          <cell r="II33">
            <v>45830</v>
          </cell>
          <cell r="IJ33">
            <v>18529</v>
          </cell>
          <cell r="IK33">
            <v>25171</v>
          </cell>
          <cell r="IL33">
            <v>2106</v>
          </cell>
          <cell r="IM33">
            <v>106.8968</v>
          </cell>
          <cell r="IN33">
            <v>114.2184</v>
          </cell>
          <cell r="IO33">
            <v>98.996600000000001</v>
          </cell>
          <cell r="IP33">
            <v>125.339</v>
          </cell>
          <cell r="IQ33">
            <v>132.61869999999999</v>
          </cell>
          <cell r="JB33">
            <v>115.00872553047411</v>
          </cell>
          <cell r="JC33">
            <v>112.68237199295154</v>
          </cell>
          <cell r="JD33">
            <v>108.6508746547092</v>
          </cell>
          <cell r="JE33">
            <v>124.76065299598613</v>
          </cell>
          <cell r="JF33">
            <v>114.31585612628567</v>
          </cell>
          <cell r="JG33">
            <v>105.44249463556037</v>
          </cell>
          <cell r="KF33">
            <v>35674</v>
          </cell>
          <cell r="KG33">
            <v>106.82990040285145</v>
          </cell>
          <cell r="KH33">
            <v>103.81627731868559</v>
          </cell>
          <cell r="KI33">
            <v>82.255273002687105</v>
          </cell>
          <cell r="KJ33">
            <v>12.4602415498988</v>
          </cell>
          <cell r="KK33">
            <v>11.724923887157521</v>
          </cell>
          <cell r="KM33">
            <v>72587392.232335597</v>
          </cell>
          <cell r="KN33">
            <v>1.9029421304859399E-2</v>
          </cell>
          <cell r="KO33">
            <v>115319884.27454124</v>
          </cell>
          <cell r="MD33">
            <v>2017</v>
          </cell>
          <cell r="MG33">
            <v>205211557</v>
          </cell>
          <cell r="MH33">
            <v>32091.170186872074</v>
          </cell>
          <cell r="MI33">
            <v>30954.698836813623</v>
          </cell>
          <cell r="MJ33">
            <v>10054.385963913957</v>
          </cell>
          <cell r="ACA33">
            <v>2017</v>
          </cell>
          <cell r="ACB33">
            <v>6585479</v>
          </cell>
          <cell r="ACC33">
            <v>2063276.1983337293</v>
          </cell>
        </row>
        <row r="34">
          <cell r="GC34">
            <v>35765</v>
          </cell>
          <cell r="GD34">
            <v>253904</v>
          </cell>
          <cell r="GE34">
            <v>883519.52370303986</v>
          </cell>
          <cell r="GF34">
            <v>107.15730000000001</v>
          </cell>
          <cell r="GG34">
            <v>107.157197322917</v>
          </cell>
          <cell r="GH34">
            <v>108.21429999999999</v>
          </cell>
          <cell r="GI34">
            <v>112.406625981674</v>
          </cell>
          <cell r="GJ34">
            <v>106.062144353888</v>
          </cell>
          <cell r="GK34">
            <v>106.249946219886</v>
          </cell>
          <cell r="GL34">
            <v>113.707984401036</v>
          </cell>
          <cell r="GN34">
            <v>83.166666666666671</v>
          </cell>
          <cell r="GO34">
            <v>420.04662303346259</v>
          </cell>
          <cell r="GP34">
            <v>0.59068704674964245</v>
          </cell>
          <cell r="IA34">
            <v>35765</v>
          </cell>
          <cell r="IB34">
            <v>106.067954982705</v>
          </cell>
          <cell r="IC34">
            <v>110.597027955493</v>
          </cell>
          <cell r="ID34">
            <v>98.995710783933902</v>
          </cell>
          <cell r="IE34">
            <v>110.075126856784</v>
          </cell>
          <cell r="IF34">
            <v>116.56935176519001</v>
          </cell>
          <cell r="IG34">
            <v>161954</v>
          </cell>
          <cell r="IH34">
            <v>45894</v>
          </cell>
          <cell r="II34">
            <v>52540</v>
          </cell>
          <cell r="IJ34">
            <v>17398</v>
          </cell>
          <cell r="IK34">
            <v>24255</v>
          </cell>
          <cell r="IL34">
            <v>374</v>
          </cell>
          <cell r="IM34">
            <v>109.19970000000001</v>
          </cell>
          <cell r="IN34">
            <v>109.2593</v>
          </cell>
          <cell r="IO34">
            <v>102.0162</v>
          </cell>
          <cell r="IP34">
            <v>102.53789999999999</v>
          </cell>
          <cell r="IQ34">
            <v>125.1336</v>
          </cell>
          <cell r="JB34">
            <v>120.01483876832749</v>
          </cell>
          <cell r="JC34">
            <v>113.35487878531013</v>
          </cell>
          <cell r="JD34">
            <v>110.23640312212054</v>
          </cell>
          <cell r="JE34">
            <v>138.79345508399334</v>
          </cell>
          <cell r="JF34">
            <v>131.20658290888716</v>
          </cell>
          <cell r="JG34">
            <v>107.68304030992705</v>
          </cell>
          <cell r="KF34">
            <v>35765</v>
          </cell>
          <cell r="KG34">
            <v>107.44538675582476</v>
          </cell>
          <cell r="KH34">
            <v>104.48016404283103</v>
          </cell>
          <cell r="KI34">
            <v>82.106316937809794</v>
          </cell>
          <cell r="KJ34">
            <v>12.4602415498988</v>
          </cell>
          <cell r="KK34">
            <v>11.204802467160624</v>
          </cell>
          <cell r="KM34">
            <v>72540140.773540527</v>
          </cell>
          <cell r="KN34">
            <v>1.90375306174034E-2</v>
          </cell>
          <cell r="KO34">
            <v>115854230.64620367</v>
          </cell>
          <cell r="MD34">
            <v>2018</v>
          </cell>
          <cell r="MG34">
            <v>206529038</v>
          </cell>
          <cell r="MH34">
            <v>33913.589429492233</v>
          </cell>
          <cell r="MI34">
            <v>31305.842201619787</v>
          </cell>
          <cell r="MJ34">
            <v>9276.4842160980243</v>
          </cell>
          <cell r="ACA34">
            <v>2018</v>
          </cell>
          <cell r="ACB34">
            <v>7004141</v>
          </cell>
          <cell r="ACC34">
            <v>1915863.3611729091</v>
          </cell>
        </row>
        <row r="35">
          <cell r="GC35">
            <v>35855</v>
          </cell>
          <cell r="GD35">
            <v>235701</v>
          </cell>
          <cell r="GE35">
            <v>883054.691889646</v>
          </cell>
          <cell r="GF35">
            <v>105.05110000000001</v>
          </cell>
          <cell r="GG35">
            <v>105.05107417039299</v>
          </cell>
          <cell r="GH35">
            <v>101.1417</v>
          </cell>
          <cell r="GI35">
            <v>100.36928790359801</v>
          </cell>
          <cell r="GJ35">
            <v>103.63309715950599</v>
          </cell>
          <cell r="GK35">
            <v>105.443185198424</v>
          </cell>
          <cell r="GL35">
            <v>112.562944428352</v>
          </cell>
          <cell r="GN35">
            <v>81.366666666666674</v>
          </cell>
          <cell r="GO35">
            <v>426.19956552789108</v>
          </cell>
          <cell r="GP35">
            <v>0.59933957061617715</v>
          </cell>
          <cell r="IA35">
            <v>35855</v>
          </cell>
          <cell r="IB35">
            <v>106.098947647618</v>
          </cell>
          <cell r="IC35">
            <v>111.087121826236</v>
          </cell>
          <cell r="ID35">
            <v>101.443001762671</v>
          </cell>
          <cell r="IE35">
            <v>115.469171096067</v>
          </cell>
          <cell r="IF35">
            <v>127.69093880948</v>
          </cell>
          <cell r="IG35">
            <v>157103</v>
          </cell>
          <cell r="IH35">
            <v>45595</v>
          </cell>
          <cell r="II35">
            <v>46994</v>
          </cell>
          <cell r="IJ35">
            <v>16099</v>
          </cell>
          <cell r="IK35">
            <v>21714</v>
          </cell>
          <cell r="IL35">
            <v>-8376</v>
          </cell>
          <cell r="IM35">
            <v>103.12609999999999</v>
          </cell>
          <cell r="IN35">
            <v>106.9804</v>
          </cell>
          <cell r="IO35">
            <v>98.491200000000006</v>
          </cell>
          <cell r="IP35">
            <v>104.5659</v>
          </cell>
          <cell r="IQ35">
            <v>112.8989</v>
          </cell>
          <cell r="JB35">
            <v>119.20136641520257</v>
          </cell>
          <cell r="JC35">
            <v>116.43562201031064</v>
          </cell>
          <cell r="JD35">
            <v>111.85117208349129</v>
          </cell>
          <cell r="JE35">
            <v>128.58580995683923</v>
          </cell>
          <cell r="JF35">
            <v>119.05552045039357</v>
          </cell>
          <cell r="JG35">
            <v>106.84890896993186</v>
          </cell>
          <cell r="KF35">
            <v>35855</v>
          </cell>
          <cell r="KG35">
            <v>105.78340689735234</v>
          </cell>
          <cell r="KH35">
            <v>105.11225508840317</v>
          </cell>
          <cell r="KI35">
            <v>81.955526978386104</v>
          </cell>
          <cell r="KJ35">
            <v>12.4602415498988</v>
          </cell>
          <cell r="KK35">
            <v>13.383890363646636</v>
          </cell>
          <cell r="KL35">
            <v>6759564.8297808599</v>
          </cell>
          <cell r="KM35">
            <v>72710592.740992367</v>
          </cell>
          <cell r="KN35">
            <v>1.9043872453550499E-2</v>
          </cell>
          <cell r="KO35">
            <v>115323934.31712534</v>
          </cell>
          <cell r="MD35">
            <v>2019</v>
          </cell>
          <cell r="MG35">
            <v>207900099</v>
          </cell>
          <cell r="MH35">
            <v>35541.738727118158</v>
          </cell>
          <cell r="MI35">
            <v>31479.035666797099</v>
          </cell>
          <cell r="MJ35">
            <v>9006.6872083215694</v>
          </cell>
          <cell r="ACA35">
            <v>2019</v>
          </cell>
          <cell r="ACB35">
            <v>7389131</v>
          </cell>
          <cell r="ACC35">
            <v>1872491.1622720878</v>
          </cell>
        </row>
        <row r="36">
          <cell r="GC36">
            <v>35947</v>
          </cell>
          <cell r="GD36">
            <v>251936</v>
          </cell>
          <cell r="GE36">
            <v>884332.48556151497</v>
          </cell>
          <cell r="GF36">
            <v>106.8398</v>
          </cell>
          <cell r="GG36">
            <v>106.839807668595</v>
          </cell>
          <cell r="GH36">
            <v>106.46250000000001</v>
          </cell>
          <cell r="GI36">
            <v>112.40185081247</v>
          </cell>
          <cell r="GJ36">
            <v>105.085508598377</v>
          </cell>
          <cell r="GK36">
            <v>106.324450443011</v>
          </cell>
          <cell r="GL36">
            <v>113.65202443404399</v>
          </cell>
          <cell r="GN36">
            <v>82.166666666666671</v>
          </cell>
          <cell r="GO36">
            <v>422.84234943686863</v>
          </cell>
          <cell r="GP36">
            <v>0.59461851359687468</v>
          </cell>
          <cell r="IA36">
            <v>35947</v>
          </cell>
          <cell r="IB36">
            <v>105.76822153909301</v>
          </cell>
          <cell r="IC36">
            <v>111.759451586315</v>
          </cell>
          <cell r="ID36">
            <v>102.116884223002</v>
          </cell>
          <cell r="IE36">
            <v>118.48657947710301</v>
          </cell>
          <cell r="IF36">
            <v>120.695242728129</v>
          </cell>
          <cell r="IG36">
            <v>159194</v>
          </cell>
          <cell r="IH36">
            <v>48379</v>
          </cell>
          <cell r="II36">
            <v>49307</v>
          </cell>
          <cell r="IJ36">
            <v>18805</v>
          </cell>
          <cell r="IK36">
            <v>22896</v>
          </cell>
          <cell r="IL36">
            <v>-853</v>
          </cell>
          <cell r="IM36">
            <v>104.5869</v>
          </cell>
          <cell r="IN36">
            <v>114.41379999999999</v>
          </cell>
          <cell r="IO36">
            <v>101.51990000000001</v>
          </cell>
          <cell r="IP36">
            <v>125.3914</v>
          </cell>
          <cell r="IQ36">
            <v>118.8603</v>
          </cell>
          <cell r="JB36">
            <v>121.04410043448837</v>
          </cell>
          <cell r="JC36">
            <v>116.33740920188038</v>
          </cell>
          <cell r="JD36">
            <v>110.97010934882304</v>
          </cell>
          <cell r="JE36">
            <v>130.88969606720465</v>
          </cell>
          <cell r="JF36">
            <v>115.97017265143157</v>
          </cell>
          <cell r="JG36">
            <v>107.0145336689709</v>
          </cell>
          <cell r="KF36">
            <v>35947</v>
          </cell>
          <cell r="KG36">
            <v>107.80134120933849</v>
          </cell>
          <cell r="KH36">
            <v>105.71830779792464</v>
          </cell>
          <cell r="KI36">
            <v>81.805830778109595</v>
          </cell>
          <cell r="KJ36">
            <v>12.4602415498988</v>
          </cell>
          <cell r="KK36">
            <v>13.746678316361766</v>
          </cell>
          <cell r="KL36">
            <v>6802886.0695547899</v>
          </cell>
          <cell r="KM36">
            <v>73856223.746185556</v>
          </cell>
          <cell r="KN36">
            <v>1.9048327920619602E-2</v>
          </cell>
          <cell r="KO36">
            <v>116826908.50004166</v>
          </cell>
          <cell r="MD36">
            <v>2020</v>
          </cell>
          <cell r="MG36">
            <v>209164889</v>
          </cell>
          <cell r="MH36">
            <v>36380.852620059006</v>
          </cell>
          <cell r="MI36">
            <v>30263.434228693855</v>
          </cell>
          <cell r="MJ36">
            <v>7049.9038596367582</v>
          </cell>
          <cell r="ACA36">
            <v>2020</v>
          </cell>
          <cell r="ACB36">
            <v>7609597</v>
          </cell>
          <cell r="ACC36">
            <v>1474592.3582615941</v>
          </cell>
        </row>
        <row r="37">
          <cell r="GC37">
            <v>36039</v>
          </cell>
          <cell r="GD37">
            <v>258043</v>
          </cell>
          <cell r="GE37">
            <v>878439.98862289439</v>
          </cell>
          <cell r="GF37">
            <v>106.807</v>
          </cell>
          <cell r="GG37">
            <v>106.807004793563</v>
          </cell>
          <cell r="GH37">
            <v>109.87779999999999</v>
          </cell>
          <cell r="GI37">
            <v>109.913396173555</v>
          </cell>
          <cell r="GJ37">
            <v>103.667820607037</v>
          </cell>
          <cell r="GK37">
            <v>107.007898258325</v>
          </cell>
          <cell r="GL37">
            <v>111.959976210587</v>
          </cell>
          <cell r="GN37">
            <v>82.266666666666666</v>
          </cell>
          <cell r="GO37">
            <v>422.16386899059444</v>
          </cell>
          <cell r="GP37">
            <v>0.59366440614996119</v>
          </cell>
          <cell r="IA37">
            <v>36039</v>
          </cell>
          <cell r="IB37">
            <v>105.959656129546</v>
          </cell>
          <cell r="IC37">
            <v>110.185102019827</v>
          </cell>
          <cell r="ID37">
            <v>103.88843866279799</v>
          </cell>
          <cell r="IE37">
            <v>113.972857538843</v>
          </cell>
          <cell r="IF37">
            <v>121.666078014996</v>
          </cell>
          <cell r="IG37">
            <v>163447</v>
          </cell>
          <cell r="IH37">
            <v>47636</v>
          </cell>
          <cell r="II37">
            <v>49839</v>
          </cell>
          <cell r="IJ37">
            <v>18786</v>
          </cell>
          <cell r="IK37">
            <v>25366</v>
          </cell>
          <cell r="IL37">
            <v>3701</v>
          </cell>
          <cell r="IM37">
            <v>106.93129999999999</v>
          </cell>
          <cell r="IN37">
            <v>112.8377</v>
          </cell>
          <cell r="IO37">
            <v>104.3188</v>
          </cell>
          <cell r="IP37">
            <v>125.1696</v>
          </cell>
          <cell r="IQ37">
            <v>129.85050000000001</v>
          </cell>
          <cell r="JB37">
            <v>120.12466368491386</v>
          </cell>
          <cell r="JC37">
            <v>116.82669485819146</v>
          </cell>
          <cell r="JD37">
            <v>110.79204996235347</v>
          </cell>
          <cell r="JE37">
            <v>128.75224140463192</v>
          </cell>
          <cell r="JF37">
            <v>116.0582909406908</v>
          </cell>
          <cell r="JG37">
            <v>108.52463424753579</v>
          </cell>
          <cell r="KF37">
            <v>36039</v>
          </cell>
          <cell r="KG37">
            <v>107.93451541086141</v>
          </cell>
          <cell r="KH37">
            <v>106.30372915334584</v>
          </cell>
          <cell r="KI37">
            <v>81.659787952979002</v>
          </cell>
          <cell r="KJ37">
            <v>12.4602415498988</v>
          </cell>
          <cell r="KK37">
            <v>13.573300041325421</v>
          </cell>
          <cell r="KL37">
            <v>6849470.7737786798</v>
          </cell>
          <cell r="KM37">
            <v>74085854.361881956</v>
          </cell>
          <cell r="KN37">
            <v>1.9050773330646201E-2</v>
          </cell>
          <cell r="KO37">
            <v>118242701.5329905</v>
          </cell>
          <cell r="MD37">
            <v>2021</v>
          </cell>
          <cell r="MG37">
            <v>210103642</v>
          </cell>
          <cell r="MH37">
            <v>42893.792388425136</v>
          </cell>
          <cell r="MI37">
            <v>31563.101862231804</v>
          </cell>
          <cell r="MJ37">
            <v>7949.3182127368354</v>
          </cell>
          <cell r="ACA37">
            <v>2021</v>
          </cell>
          <cell r="ACB37">
            <v>9012142</v>
          </cell>
          <cell r="ACC37">
            <v>1670180.7079129401</v>
          </cell>
        </row>
        <row r="38">
          <cell r="GC38">
            <v>36130</v>
          </cell>
          <cell r="GD38">
            <v>256671</v>
          </cell>
          <cell r="GE38">
            <v>864017.25548686483</v>
          </cell>
          <cell r="GF38">
            <v>105.58</v>
          </cell>
          <cell r="GG38">
            <v>105.580038013886</v>
          </cell>
          <cell r="GH38">
            <v>106.66200000000001</v>
          </cell>
          <cell r="GI38">
            <v>107.432606101011</v>
          </cell>
          <cell r="GJ38">
            <v>100.439364673591</v>
          </cell>
          <cell r="GK38">
            <v>106.977609745027</v>
          </cell>
          <cell r="GL38">
            <v>109.22014910697899</v>
          </cell>
          <cell r="GN38">
            <v>80.466666666666669</v>
          </cell>
          <cell r="GO38">
            <v>425.85565236304706</v>
          </cell>
          <cell r="GP38">
            <v>0.59885594560756983</v>
          </cell>
          <cell r="IA38">
            <v>36130</v>
          </cell>
          <cell r="IB38">
            <v>104.657357571031</v>
          </cell>
          <cell r="IC38">
            <v>105.186103532148</v>
          </cell>
          <cell r="ID38">
            <v>103.03940944573</v>
          </cell>
          <cell r="IE38">
            <v>114.71623504604101</v>
          </cell>
          <cell r="IF38">
            <v>114.602889022133</v>
          </cell>
          <cell r="IG38">
            <v>163187</v>
          </cell>
          <cell r="IH38">
            <v>44249</v>
          </cell>
          <cell r="II38">
            <v>55037</v>
          </cell>
          <cell r="IJ38">
            <v>16781</v>
          </cell>
          <cell r="IK38">
            <v>24326</v>
          </cell>
          <cell r="IL38">
            <v>1743</v>
          </cell>
          <cell r="IM38">
            <v>107.76309999999999</v>
          </cell>
          <cell r="IN38">
            <v>103.9061</v>
          </cell>
          <cell r="IO38">
            <v>106.07129999999999</v>
          </cell>
          <cell r="IP38">
            <v>108.79040000000001</v>
          </cell>
          <cell r="IQ38">
            <v>122.1396</v>
          </cell>
          <cell r="JB38">
            <v>123.08840315443884</v>
          </cell>
          <cell r="JC38">
            <v>115.74052969605764</v>
          </cell>
          <cell r="JD38">
            <v>111.76091603047279</v>
          </cell>
          <cell r="JE38">
            <v>139.83146977565647</v>
          </cell>
          <cell r="JF38">
            <v>119.28009631115052</v>
          </cell>
          <cell r="JG38">
            <v>110.64560759853046</v>
          </cell>
          <cell r="KF38">
            <v>36130</v>
          </cell>
          <cell r="KG38">
            <v>107.24312713755648</v>
          </cell>
          <cell r="KH38">
            <v>106.87444550326805</v>
          </cell>
          <cell r="KI38">
            <v>81.520183641423301</v>
          </cell>
          <cell r="KJ38">
            <v>12.4602415498988</v>
          </cell>
          <cell r="KK38">
            <v>12.739432079954332</v>
          </cell>
          <cell r="KL38">
            <v>6891778.2813293496</v>
          </cell>
          <cell r="KM38">
            <v>73437305.987134218</v>
          </cell>
          <cell r="KN38">
            <v>1.90512047282154E-2</v>
          </cell>
          <cell r="KO38">
            <v>118766930.11575529</v>
          </cell>
          <cell r="MD38">
            <v>2022</v>
          </cell>
          <cell r="MG38">
            <v>210862983</v>
          </cell>
          <cell r="MH38">
            <v>47802.017483552336</v>
          </cell>
          <cell r="MI38">
            <v>32398.180505197332</v>
          </cell>
          <cell r="MJ38">
            <v>9254.6006428034325</v>
          </cell>
          <cell r="ACA38">
            <v>2022</v>
          </cell>
          <cell r="ACB38">
            <v>10079676</v>
          </cell>
          <cell r="ACC38">
            <v>1951452.6980152493</v>
          </cell>
        </row>
        <row r="39">
          <cell r="GC39">
            <v>36220</v>
          </cell>
          <cell r="GD39">
            <v>250668</v>
          </cell>
          <cell r="GE39">
            <v>770509.01760875597</v>
          </cell>
          <cell r="GF39">
            <v>105.7907</v>
          </cell>
          <cell r="GG39">
            <v>105.790687195262</v>
          </cell>
          <cell r="GH39">
            <v>101.9181</v>
          </cell>
          <cell r="GI39">
            <v>112.130113754143</v>
          </cell>
          <cell r="GJ39">
            <v>100.00103730603099</v>
          </cell>
          <cell r="GK39">
            <v>108.274951541427</v>
          </cell>
          <cell r="GL39">
            <v>105.885916958186</v>
          </cell>
          <cell r="GN39">
            <v>79.566666666666677</v>
          </cell>
          <cell r="GO39">
            <v>450.23450032450438</v>
          </cell>
          <cell r="GP39">
            <v>0.63313849643851561</v>
          </cell>
          <cell r="IA39">
            <v>36220</v>
          </cell>
          <cell r="IB39">
            <v>105.03649205011401</v>
          </cell>
          <cell r="IC39">
            <v>101.368090394615</v>
          </cell>
          <cell r="ID39">
            <v>101.97586672082601</v>
          </cell>
          <cell r="IE39">
            <v>116.09982360874299</v>
          </cell>
          <cell r="IF39">
            <v>103.981917488036</v>
          </cell>
          <cell r="IG39">
            <v>164893</v>
          </cell>
          <cell r="IH39">
            <v>44121</v>
          </cell>
          <cell r="II39">
            <v>48863</v>
          </cell>
          <cell r="IJ39">
            <v>22153</v>
          </cell>
          <cell r="IK39">
            <v>25847</v>
          </cell>
          <cell r="IL39">
            <v>-3515</v>
          </cell>
          <cell r="IM39">
            <v>102.1604</v>
          </cell>
          <cell r="IN39">
            <v>97.995599999999996</v>
          </cell>
          <cell r="IO39">
            <v>99.187899999999999</v>
          </cell>
          <cell r="IP39">
            <v>104.46550000000001</v>
          </cell>
          <cell r="IQ39">
            <v>92.731399999999994</v>
          </cell>
          <cell r="JB39">
            <v>125.80492260416256</v>
          </cell>
          <cell r="JC39">
            <v>123.36433387335596</v>
          </cell>
          <cell r="JD39">
            <v>118.15886417281031</v>
          </cell>
          <cell r="JE39">
            <v>132.76068760550348</v>
          </cell>
          <cell r="JF39">
            <v>163.98358531220185</v>
          </cell>
          <cell r="JG39">
            <v>154.84717809621986</v>
          </cell>
          <cell r="KF39">
            <v>36220</v>
          </cell>
          <cell r="KG39">
            <v>107.2612560564818</v>
          </cell>
          <cell r="KH39">
            <v>107.43661372136067</v>
          </cell>
          <cell r="KI39">
            <v>81.390182281067695</v>
          </cell>
          <cell r="KJ39">
            <v>12.4602415498988</v>
          </cell>
          <cell r="KK39">
            <v>13.530036495833041</v>
          </cell>
          <cell r="KL39">
            <v>6927428.8512810003</v>
          </cell>
          <cell r="KM39">
            <v>72699915.502150908</v>
          </cell>
          <cell r="KN39">
            <v>1.90496911745805E-2</v>
          </cell>
          <cell r="KO39">
            <v>117965549.54543152</v>
          </cell>
          <cell r="MD39">
            <v>2023</v>
          </cell>
          <cell r="MG39">
            <v>211695158</v>
          </cell>
          <cell r="MH39">
            <v>51693.879554864448</v>
          </cell>
          <cell r="MI39">
            <v>33316.930769274237</v>
          </cell>
          <cell r="MJ39">
            <v>10355.690204974349</v>
          </cell>
          <cell r="ACA39">
            <v>2023</v>
          </cell>
          <cell r="ACB39">
            <v>10943344</v>
          </cell>
          <cell r="ACC39">
            <v>2192249.4741410972</v>
          </cell>
        </row>
        <row r="40">
          <cell r="GC40">
            <v>36312</v>
          </cell>
          <cell r="GD40">
            <v>268709</v>
          </cell>
          <cell r="GE40">
            <v>707170.36964445573</v>
          </cell>
          <cell r="GF40">
            <v>106.3415</v>
          </cell>
          <cell r="GG40">
            <v>106.341490162418</v>
          </cell>
          <cell r="GH40">
            <v>106.03579999999999</v>
          </cell>
          <cell r="GI40">
            <v>113.743105391534</v>
          </cell>
          <cell r="GJ40">
            <v>99.807659232151195</v>
          </cell>
          <cell r="GK40">
            <v>108.038701648113</v>
          </cell>
          <cell r="GL40">
            <v>106.165156185604</v>
          </cell>
          <cell r="GN40">
            <v>79.36666666666666</v>
          </cell>
          <cell r="GO40">
            <v>459.95534281558764</v>
          </cell>
          <cell r="GP40">
            <v>0.64680834980267166</v>
          </cell>
          <cell r="IA40">
            <v>36312</v>
          </cell>
          <cell r="IB40">
            <v>105.089096053066</v>
          </cell>
          <cell r="IC40">
            <v>100.35971620637299</v>
          </cell>
          <cell r="ID40">
            <v>103.08689674338</v>
          </cell>
          <cell r="IE40">
            <v>118.947603658399</v>
          </cell>
          <cell r="IF40">
            <v>102.603371687802</v>
          </cell>
          <cell r="IG40">
            <v>170252</v>
          </cell>
          <cell r="IH40">
            <v>47152</v>
          </cell>
          <cell r="II40">
            <v>51749</v>
          </cell>
          <cell r="IJ40">
            <v>24728</v>
          </cell>
          <cell r="IK40">
            <v>29001</v>
          </cell>
          <cell r="IL40">
            <v>3829</v>
          </cell>
          <cell r="IM40">
            <v>103.95189999999999</v>
          </cell>
          <cell r="IN40">
            <v>102.51430000000001</v>
          </cell>
          <cell r="IO40">
            <v>102.52460000000001</v>
          </cell>
          <cell r="IP40">
            <v>124.1225</v>
          </cell>
          <cell r="IQ40">
            <v>101.07080000000001</v>
          </cell>
          <cell r="JB40">
            <v>129.62230891365854</v>
          </cell>
          <cell r="JC40">
            <v>125.17850890266561</v>
          </cell>
          <cell r="JD40">
            <v>120.70998743573516</v>
          </cell>
          <cell r="JE40">
            <v>136.02600379540172</v>
          </cell>
          <cell r="JF40">
            <v>154.05620490787635</v>
          </cell>
          <cell r="JG40">
            <v>159.40694512194762</v>
          </cell>
          <cell r="KF40">
            <v>36312</v>
          </cell>
          <cell r="KG40">
            <v>108.0391866827716</v>
          </cell>
          <cell r="KH40">
            <v>107.99583504508728</v>
          </cell>
          <cell r="KI40">
            <v>81.272289861428007</v>
          </cell>
          <cell r="KJ40">
            <v>12.4602415498988</v>
          </cell>
          <cell r="KK40">
            <v>13.579719371853516</v>
          </cell>
          <cell r="KL40">
            <v>6961915.3052639104</v>
          </cell>
          <cell r="KM40">
            <v>73576543.833248749</v>
          </cell>
          <cell r="KN40">
            <v>1.90463147280398E-2</v>
          </cell>
          <cell r="KO40">
            <v>119364473.44811748</v>
          </cell>
          <cell r="MD40">
            <v>2024</v>
          </cell>
          <cell r="MG40">
            <v>212583750</v>
          </cell>
          <cell r="MH40">
            <v>55247.444830566776</v>
          </cell>
          <cell r="MI40">
            <v>34304.332667465707</v>
          </cell>
          <cell r="MJ40">
            <v>10250.853014865974</v>
          </cell>
          <cell r="ACA40">
            <v>2024</v>
          </cell>
          <cell r="ACB40">
            <v>11744709</v>
          </cell>
          <cell r="ACC40">
            <v>2179164.7745990143</v>
          </cell>
        </row>
        <row r="41">
          <cell r="GC41">
            <v>36404</v>
          </cell>
          <cell r="GD41">
            <v>274126</v>
          </cell>
          <cell r="GE41">
            <v>642436.31605052878</v>
          </cell>
          <cell r="GF41">
            <v>106.32810000000001</v>
          </cell>
          <cell r="GG41">
            <v>106.328098018605</v>
          </cell>
          <cell r="GH41">
            <v>109.2007</v>
          </cell>
          <cell r="GI41">
            <v>114.613503114929</v>
          </cell>
          <cell r="GJ41">
            <v>100.129726804849</v>
          </cell>
          <cell r="GK41">
            <v>108.065525173438</v>
          </cell>
          <cell r="GL41">
            <v>106.279100478422</v>
          </cell>
          <cell r="GN41">
            <v>79.8</v>
          </cell>
          <cell r="GO41">
            <v>463.68393955903895</v>
          </cell>
          <cell r="GP41">
            <v>0.65205165775502283</v>
          </cell>
          <cell r="IA41">
            <v>36404</v>
          </cell>
          <cell r="IB41">
            <v>105.95474927337099</v>
          </cell>
          <cell r="IC41">
            <v>97.895610832517406</v>
          </cell>
          <cell r="ID41">
            <v>105.22954920073499</v>
          </cell>
          <cell r="IE41">
            <v>117.354622485253</v>
          </cell>
          <cell r="IF41">
            <v>98.776348438144495</v>
          </cell>
          <cell r="IG41">
            <v>178811</v>
          </cell>
          <cell r="IH41">
            <v>46383</v>
          </cell>
          <cell r="II41">
            <v>53944</v>
          </cell>
          <cell r="IJ41">
            <v>27646</v>
          </cell>
          <cell r="IK41">
            <v>32971</v>
          </cell>
          <cell r="IL41">
            <v>312</v>
          </cell>
          <cell r="IM41">
            <v>106.8039</v>
          </cell>
          <cell r="IN41">
            <v>100.03149999999999</v>
          </cell>
          <cell r="IO41">
            <v>105.453</v>
          </cell>
          <cell r="IP41">
            <v>129.29140000000001</v>
          </cell>
          <cell r="IQ41">
            <v>105.47669999999999</v>
          </cell>
          <cell r="JB41">
            <v>128.40290944349746</v>
          </cell>
          <cell r="JC41">
            <v>127.96084631351447</v>
          </cell>
          <cell r="JD41">
            <v>121.68851474949521</v>
          </cell>
          <cell r="JE41">
            <v>137.85809358654683</v>
          </cell>
          <cell r="JF41">
            <v>165.34968916637348</v>
          </cell>
          <cell r="JG41">
            <v>173.65830372690178</v>
          </cell>
          <cell r="KF41">
            <v>36404</v>
          </cell>
          <cell r="KG41">
            <v>108.23254957308986</v>
          </cell>
          <cell r="KH41">
            <v>108.55678814915565</v>
          </cell>
          <cell r="KI41">
            <v>81.167872674761298</v>
          </cell>
          <cell r="KJ41">
            <v>12.4602415498988</v>
          </cell>
          <cell r="KK41">
            <v>13.279379302766026</v>
          </cell>
          <cell r="KL41">
            <v>6995268.1882151598</v>
          </cell>
          <cell r="KM41">
            <v>73719714.450788602</v>
          </cell>
          <cell r="KN41">
            <v>1.9041180077407498E-2</v>
          </cell>
          <cell r="KO41">
            <v>120984596.50568296</v>
          </cell>
          <cell r="MD41">
            <v>2025</v>
          </cell>
          <cell r="MG41">
            <v>213421037</v>
          </cell>
          <cell r="MH41">
            <v>59088.541755473227</v>
          </cell>
          <cell r="MI41">
            <v>34921.472022996881</v>
          </cell>
          <cell r="MJ41">
            <v>10396.450912889137</v>
          </cell>
          <cell r="ACA41">
            <v>2025</v>
          </cell>
          <cell r="ACB41">
            <v>12610737.856270896</v>
          </cell>
          <cell r="ACC41">
            <v>2218821.3349483963</v>
          </cell>
        </row>
        <row r="42">
          <cell r="GC42">
            <v>36495</v>
          </cell>
          <cell r="GD42">
            <v>294208</v>
          </cell>
          <cell r="GE42">
            <v>599551.73127069452</v>
          </cell>
          <cell r="GF42">
            <v>107.83459999999999</v>
          </cell>
          <cell r="GG42">
            <v>107.83456868959099</v>
          </cell>
          <cell r="GH42">
            <v>108.974</v>
          </cell>
          <cell r="GI42">
            <v>118.957523182038</v>
          </cell>
          <cell r="GJ42">
            <v>102.067626301197</v>
          </cell>
          <cell r="GK42">
            <v>109.185892488368</v>
          </cell>
          <cell r="GL42">
            <v>107.120506684925</v>
          </cell>
          <cell r="GN42">
            <v>80.733333333333334</v>
          </cell>
          <cell r="GO42">
            <v>480.51577034280007</v>
          </cell>
          <cell r="GP42">
            <v>0.67572127886814748</v>
          </cell>
          <cell r="IA42">
            <v>36495</v>
          </cell>
          <cell r="IB42">
            <v>107.89959835093499</v>
          </cell>
          <cell r="IC42">
            <v>99.827571286475404</v>
          </cell>
          <cell r="ID42">
            <v>107.11628018095401</v>
          </cell>
          <cell r="IE42">
            <v>136.334490544044</v>
          </cell>
          <cell r="IF42">
            <v>105.63836870017801</v>
          </cell>
          <cell r="IG42">
            <v>189576</v>
          </cell>
          <cell r="IH42">
            <v>47432</v>
          </cell>
          <cell r="II42">
            <v>60623</v>
          </cell>
          <cell r="IJ42">
            <v>29511</v>
          </cell>
          <cell r="IK42">
            <v>36368</v>
          </cell>
          <cell r="IL42">
            <v>3434</v>
          </cell>
          <cell r="IM42">
            <v>111.089</v>
          </cell>
          <cell r="IN42">
            <v>98.710599999999999</v>
          </cell>
          <cell r="IO42">
            <v>110.1641</v>
          </cell>
          <cell r="IP42">
            <v>132.5103</v>
          </cell>
          <cell r="IQ42">
            <v>111.4526</v>
          </cell>
          <cell r="JB42">
            <v>138.09617291032899</v>
          </cell>
          <cell r="JC42">
            <v>130.43143772076817</v>
          </cell>
          <cell r="JD42">
            <v>126.10583507018303</v>
          </cell>
          <cell r="JE42">
            <v>148.30144903043609</v>
          </cell>
          <cell r="JF42">
            <v>172.21659813509993</v>
          </cell>
          <cell r="JG42">
            <v>181.27970386897996</v>
          </cell>
          <cell r="KF42">
            <v>36495</v>
          </cell>
          <cell r="KG42">
            <v>109.3503171666127</v>
          </cell>
          <cell r="KH42">
            <v>109.12333808250769</v>
          </cell>
          <cell r="KI42">
            <v>81.077105998827804</v>
          </cell>
          <cell r="KJ42">
            <v>12.4602415498988</v>
          </cell>
          <cell r="KK42">
            <v>12.811551388507652</v>
          </cell>
          <cell r="KL42">
            <v>7032973.13323431</v>
          </cell>
          <cell r="KM42">
            <v>74664765.798763275</v>
          </cell>
          <cell r="KN42">
            <v>1.90344678397927E-2</v>
          </cell>
          <cell r="KO42">
            <v>121000396.23539963</v>
          </cell>
          <cell r="MD42">
            <v>2026</v>
          </cell>
          <cell r="MG42">
            <v>214211951</v>
          </cell>
          <cell r="MH42">
            <v>62143.084599161113</v>
          </cell>
          <cell r="MI42">
            <v>35307.017593252727</v>
          </cell>
          <cell r="MJ42">
            <v>10998.776035249752</v>
          </cell>
          <cell r="ACA42">
            <v>2026</v>
          </cell>
          <cell r="ACB42">
            <v>13311791.393144354</v>
          </cell>
          <cell r="ACC42">
            <v>2356069.2731228941</v>
          </cell>
        </row>
        <row r="43">
          <cell r="GC43">
            <v>36586</v>
          </cell>
          <cell r="GD43">
            <v>276927</v>
          </cell>
          <cell r="GE43">
            <v>613512.26234096684</v>
          </cell>
          <cell r="GF43">
            <v>108.9872</v>
          </cell>
          <cell r="GG43">
            <v>108.987137043343</v>
          </cell>
          <cell r="GH43">
            <v>106.4032</v>
          </cell>
          <cell r="GI43">
            <v>118.25058502889701</v>
          </cell>
          <cell r="GJ43">
            <v>103.427145871474</v>
          </cell>
          <cell r="GK43">
            <v>110.270372936163</v>
          </cell>
          <cell r="GL43">
            <v>105.563913586518</v>
          </cell>
          <cell r="GN43">
            <v>81.366666666666674</v>
          </cell>
          <cell r="GO43">
            <v>582.28884646682809</v>
          </cell>
          <cell r="GP43">
            <v>0.81883881506017064</v>
          </cell>
          <cell r="IA43">
            <v>36586</v>
          </cell>
          <cell r="IB43">
            <v>108.08211206786601</v>
          </cell>
          <cell r="IC43">
            <v>100.504388887017</v>
          </cell>
          <cell r="ID43">
            <v>105.37191918325701</v>
          </cell>
          <cell r="IE43">
            <v>132.84233836437301</v>
          </cell>
          <cell r="IF43">
            <v>104.998600795782</v>
          </cell>
          <cell r="IG43">
            <v>176025</v>
          </cell>
          <cell r="IH43">
            <v>56887</v>
          </cell>
          <cell r="II43">
            <v>49216</v>
          </cell>
          <cell r="IJ43">
            <v>26402</v>
          </cell>
          <cell r="IK43">
            <v>31107</v>
          </cell>
          <cell r="IL43">
            <v>-497</v>
          </cell>
          <cell r="IM43">
            <v>105.24</v>
          </cell>
          <cell r="IN43">
            <v>97.695499999999996</v>
          </cell>
          <cell r="IO43">
            <v>102.7136</v>
          </cell>
          <cell r="IP43">
            <v>126.0795</v>
          </cell>
          <cell r="IQ43">
            <v>96.515699999999995</v>
          </cell>
          <cell r="IR43" t="e">
            <v>#N/A</v>
          </cell>
          <cell r="IS43">
            <v>50.550060000000002</v>
          </cell>
          <cell r="IT43">
            <v>55.095930000000003</v>
          </cell>
          <cell r="IU43">
            <v>53.203789999999998</v>
          </cell>
          <cell r="IZ43" t="e">
            <v>#N/A</v>
          </cell>
          <cell r="JB43">
            <v>133.12532143108663</v>
          </cell>
          <cell r="JC43">
            <v>127.83903887426671</v>
          </cell>
          <cell r="JD43">
            <v>152.81500788906044</v>
          </cell>
          <cell r="JE43">
            <v>129.12978379169419</v>
          </cell>
          <cell r="JF43">
            <v>161.93214405110615</v>
          </cell>
          <cell r="JG43">
            <v>179.05239452447267</v>
          </cell>
          <cell r="KF43">
            <v>36586</v>
          </cell>
          <cell r="KG43">
            <v>111.09474907754506</v>
          </cell>
          <cell r="KH43">
            <v>109.69828145730808</v>
          </cell>
          <cell r="KI43">
            <v>80.999310190965801</v>
          </cell>
          <cell r="KJ43">
            <v>12.4602415498988</v>
          </cell>
          <cell r="KK43">
            <v>13.663461182300138</v>
          </cell>
          <cell r="KL43">
            <v>7071033.9008577196</v>
          </cell>
          <cell r="KM43">
            <v>75192393.231096268</v>
          </cell>
          <cell r="KN43">
            <v>1.90263812072562E-2</v>
          </cell>
          <cell r="KO43">
            <v>120072810.20020808</v>
          </cell>
          <cell r="MD43">
            <v>2027</v>
          </cell>
          <cell r="MG43">
            <v>214959713</v>
          </cell>
          <cell r="ACA43">
            <v>2027</v>
          </cell>
          <cell r="ACB43">
            <v>14101858.08018218</v>
          </cell>
          <cell r="ACC43">
            <v>2507783.5503823971</v>
          </cell>
        </row>
        <row r="44">
          <cell r="GC44">
            <v>36678</v>
          </cell>
          <cell r="GD44">
            <v>292789</v>
          </cell>
          <cell r="GE44">
            <v>619422.2800052755</v>
          </cell>
          <cell r="GF44">
            <v>110.5278</v>
          </cell>
          <cell r="GG44">
            <v>110.527836279311</v>
          </cell>
          <cell r="GH44">
            <v>110.2544</v>
          </cell>
          <cell r="GI44">
            <v>117.654514451794</v>
          </cell>
          <cell r="GJ44">
            <v>104.577283540425</v>
          </cell>
          <cell r="GK44">
            <v>111.555287710508</v>
          </cell>
          <cell r="GL44">
            <v>107.597406679364</v>
          </cell>
          <cell r="GN44">
            <v>81.933333333333337</v>
          </cell>
          <cell r="GO44">
            <v>506.13766200845896</v>
          </cell>
          <cell r="GP44">
            <v>0.71175184950059289</v>
          </cell>
          <cell r="IA44">
            <v>36678</v>
          </cell>
          <cell r="IB44">
            <v>109.50498768085799</v>
          </cell>
          <cell r="IC44">
            <v>104.81608231993199</v>
          </cell>
          <cell r="ID44">
            <v>104.37501833864501</v>
          </cell>
          <cell r="IE44">
            <v>134.89188988793401</v>
          </cell>
          <cell r="IF44">
            <v>109.845005192184</v>
          </cell>
          <cell r="IG44">
            <v>189996</v>
          </cell>
          <cell r="IH44">
            <v>53911</v>
          </cell>
          <cell r="II44">
            <v>52695</v>
          </cell>
          <cell r="IJ44">
            <v>30239</v>
          </cell>
          <cell r="IK44">
            <v>34983</v>
          </cell>
          <cell r="IL44">
            <v>931</v>
          </cell>
          <cell r="IM44">
            <v>108.3614</v>
          </cell>
          <cell r="IN44">
            <v>106.5145</v>
          </cell>
          <cell r="IO44">
            <v>103.8717</v>
          </cell>
          <cell r="IP44">
            <v>138.00030000000001</v>
          </cell>
          <cell r="IQ44">
            <v>108.45699999999999</v>
          </cell>
          <cell r="IR44" t="e">
            <v>#N/A</v>
          </cell>
          <cell r="IS44">
            <v>51.128016666666667</v>
          </cell>
          <cell r="IT44">
            <v>56.039196666666662</v>
          </cell>
          <cell r="IU44">
            <v>54.190803333333328</v>
          </cell>
          <cell r="IZ44" t="e">
            <v>#N/A</v>
          </cell>
          <cell r="JB44">
            <v>135.83412324664945</v>
          </cell>
          <cell r="JC44">
            <v>134.01081046935528</v>
          </cell>
          <cell r="JD44">
            <v>132.83000573011915</v>
          </cell>
          <cell r="JE44">
            <v>136.71627924224944</v>
          </cell>
          <cell r="JF44">
            <v>169.44474780411116</v>
          </cell>
          <cell r="JG44">
            <v>179.19233624955157</v>
          </cell>
          <cell r="KF44">
            <v>36678</v>
          </cell>
          <cell r="KG44">
            <v>111.55383630082575</v>
          </cell>
          <cell r="KH44">
            <v>110.28367093924091</v>
          </cell>
          <cell r="KI44">
            <v>80.933590750597901</v>
          </cell>
          <cell r="KJ44">
            <v>12.4602415498988</v>
          </cell>
          <cell r="KK44">
            <v>13.413965607159097</v>
          </cell>
          <cell r="KL44">
            <v>7111796.3223118503</v>
          </cell>
          <cell r="KM44">
            <v>76941505.101419792</v>
          </cell>
          <cell r="KN44">
            <v>1.9017126766958999E-2</v>
          </cell>
          <cell r="KO44">
            <v>121694647.84270819</v>
          </cell>
          <cell r="MD44">
            <v>2028</v>
          </cell>
          <cell r="ACA44">
            <v>2028</v>
          </cell>
          <cell r="ACB44">
            <v>14880217.904797198</v>
          </cell>
          <cell r="ACC44">
            <v>2628644.6657325914</v>
          </cell>
        </row>
        <row r="45">
          <cell r="GC45">
            <v>36770</v>
          </cell>
          <cell r="GD45">
            <v>308896</v>
          </cell>
          <cell r="GE45">
            <v>642366.12667721289</v>
          </cell>
          <cell r="GF45">
            <v>111.8527</v>
          </cell>
          <cell r="GG45">
            <v>111.852703644532</v>
          </cell>
          <cell r="GH45">
            <v>114.1853</v>
          </cell>
          <cell r="GI45">
            <v>116.747493375695</v>
          </cell>
          <cell r="GJ45">
            <v>104.960204635436</v>
          </cell>
          <cell r="GK45">
            <v>113.057073628694</v>
          </cell>
          <cell r="GL45">
            <v>108.62095831167299</v>
          </cell>
          <cell r="GN45">
            <v>81.666666666666671</v>
          </cell>
          <cell r="GO45">
            <v>504.35090294341205</v>
          </cell>
          <cell r="GP45">
            <v>0.70923923452522708</v>
          </cell>
          <cell r="IA45">
            <v>36770</v>
          </cell>
          <cell r="IB45">
            <v>111.161962539458</v>
          </cell>
          <cell r="IC45">
            <v>104.708127947847</v>
          </cell>
          <cell r="ID45">
            <v>102.966088904229</v>
          </cell>
          <cell r="IE45">
            <v>144.859077255437</v>
          </cell>
          <cell r="IF45">
            <v>120.006084770201</v>
          </cell>
          <cell r="IG45">
            <v>200012</v>
          </cell>
          <cell r="IH45">
            <v>53879</v>
          </cell>
          <cell r="II45">
            <v>54588</v>
          </cell>
          <cell r="IJ45">
            <v>33768</v>
          </cell>
          <cell r="IK45">
            <v>40155</v>
          </cell>
          <cell r="IL45">
            <v>6805</v>
          </cell>
          <cell r="IM45">
            <v>111.87560000000001</v>
          </cell>
          <cell r="IN45">
            <v>106.8284</v>
          </cell>
          <cell r="IO45">
            <v>103.0003</v>
          </cell>
          <cell r="IP45">
            <v>153.32149999999999</v>
          </cell>
          <cell r="IQ45">
            <v>124.187</v>
          </cell>
          <cell r="IR45" t="e">
            <v>#N/A</v>
          </cell>
          <cell r="IS45">
            <v>51.055666666666667</v>
          </cell>
          <cell r="IT45">
            <v>56.623023333333329</v>
          </cell>
          <cell r="IU45">
            <v>54.82199</v>
          </cell>
          <cell r="IZ45" t="e">
            <v>#N/A</v>
          </cell>
          <cell r="JB45">
            <v>138.37325113133326</v>
          </cell>
          <cell r="JC45">
            <v>136.64402883005283</v>
          </cell>
          <cell r="JD45">
            <v>132.36109137210295</v>
          </cell>
          <cell r="JE45">
            <v>142.82582928022944</v>
          </cell>
          <cell r="JF45">
            <v>170.31111686512895</v>
          </cell>
          <cell r="JG45">
            <v>179.63189991072954</v>
          </cell>
          <cell r="KF45">
            <v>36770</v>
          </cell>
          <cell r="KG45">
            <v>112.40408713183375</v>
          </cell>
          <cell r="KH45">
            <v>110.88154410515796</v>
          </cell>
          <cell r="KI45">
            <v>80.879282774943704</v>
          </cell>
          <cell r="KJ45">
            <v>12.4602415498988</v>
          </cell>
          <cell r="KK45">
            <v>12.818322370535975</v>
          </cell>
          <cell r="KL45">
            <v>7154002.6126843598</v>
          </cell>
          <cell r="KM45">
            <v>77118727.865624279</v>
          </cell>
          <cell r="KN45">
            <v>1.90069650553072E-2</v>
          </cell>
          <cell r="KO45">
            <v>123546791.18246585</v>
          </cell>
          <cell r="MD45">
            <v>2029</v>
          </cell>
        </row>
        <row r="46">
          <cell r="GC46">
            <v>36861</v>
          </cell>
          <cell r="GD46">
            <v>320481</v>
          </cell>
          <cell r="GE46">
            <v>655300.76129684271</v>
          </cell>
          <cell r="GF46">
            <v>113.2236</v>
          </cell>
          <cell r="GG46">
            <v>113.223571811537</v>
          </cell>
          <cell r="GH46">
            <v>113.9841</v>
          </cell>
          <cell r="GI46">
            <v>117.39622731020501</v>
          </cell>
          <cell r="GJ46">
            <v>106.649352398153</v>
          </cell>
          <cell r="GK46">
            <v>114.41099949411699</v>
          </cell>
          <cell r="GL46">
            <v>108.31819483320901</v>
          </cell>
          <cell r="GN46">
            <v>82.066666666666663</v>
          </cell>
          <cell r="GO46">
            <v>510.20009233885378</v>
          </cell>
          <cell r="GP46">
            <v>0.71746460813952129</v>
          </cell>
          <cell r="IA46">
            <v>36861</v>
          </cell>
          <cell r="IB46">
            <v>112.287177593056</v>
          </cell>
          <cell r="IC46">
            <v>108.392669577587</v>
          </cell>
          <cell r="ID46">
            <v>104.037886213212</v>
          </cell>
          <cell r="IE46">
            <v>141.918670869392</v>
          </cell>
          <cell r="IF46">
            <v>124.084045079124</v>
          </cell>
          <cell r="IG46">
            <v>208493</v>
          </cell>
          <cell r="IH46">
            <v>54811</v>
          </cell>
          <cell r="II46">
            <v>68544</v>
          </cell>
          <cell r="IJ46">
            <v>31756</v>
          </cell>
          <cell r="IK46">
            <v>43062</v>
          </cell>
          <cell r="IL46">
            <v>-61</v>
          </cell>
          <cell r="IM46">
            <v>115.62690000000001</v>
          </cell>
          <cell r="IN46">
            <v>107.43040000000001</v>
          </cell>
          <cell r="IO46">
            <v>107.1127</v>
          </cell>
          <cell r="IP46">
            <v>136.05529999999999</v>
          </cell>
          <cell r="IQ46">
            <v>125.925</v>
          </cell>
          <cell r="IR46" t="e">
            <v>#N/A</v>
          </cell>
          <cell r="IS46">
            <v>50.85626666666667</v>
          </cell>
          <cell r="IT46">
            <v>56.470509999999997</v>
          </cell>
          <cell r="IU46">
            <v>54.723839999999996</v>
          </cell>
          <cell r="IZ46" t="e">
            <v>#N/A</v>
          </cell>
          <cell r="JB46">
            <v>143.81628641933946</v>
          </cell>
          <cell r="JC46">
            <v>137.81693257973942</v>
          </cell>
          <cell r="JD46">
            <v>133.89614382765424</v>
          </cell>
          <cell r="JE46">
            <v>172.4552973290325</v>
          </cell>
          <cell r="JF46">
            <v>180.48912781298719</v>
          </cell>
          <cell r="JG46">
            <v>189.97751652191977</v>
          </cell>
          <cell r="KF46">
            <v>36861</v>
          </cell>
          <cell r="KG46">
            <v>113.8426310978973</v>
          </cell>
          <cell r="KH46">
            <v>111.49384031014979</v>
          </cell>
          <cell r="KI46">
            <v>80.836346200337402</v>
          </cell>
          <cell r="KJ46">
            <v>12.4602415498988</v>
          </cell>
          <cell r="KK46">
            <v>11.754388892089333</v>
          </cell>
          <cell r="KL46">
            <v>7196767.4574439405</v>
          </cell>
          <cell r="KM46">
            <v>76554781.192175686</v>
          </cell>
          <cell r="KN46">
            <v>1.8996094216978E-2</v>
          </cell>
          <cell r="KO46">
            <v>123894383.56069514</v>
          </cell>
          <cell r="MD46">
            <v>2030</v>
          </cell>
        </row>
        <row r="47">
          <cell r="GC47">
            <v>36951</v>
          </cell>
          <cell r="GD47">
            <v>312470</v>
          </cell>
          <cell r="GE47">
            <v>652900.79859357036</v>
          </cell>
          <cell r="GF47">
            <v>113.5856</v>
          </cell>
          <cell r="GG47">
            <v>113.58568185504799</v>
          </cell>
          <cell r="GH47">
            <v>110.1009</v>
          </cell>
          <cell r="GI47">
            <v>121.04995666609901</v>
          </cell>
          <cell r="GJ47">
            <v>107.359554664992</v>
          </cell>
          <cell r="GK47">
            <v>113.950497716155</v>
          </cell>
          <cell r="GL47">
            <v>110.143507082247</v>
          </cell>
          <cell r="GN47">
            <v>82.766666666666666</v>
          </cell>
          <cell r="GO47">
            <v>572.76530633088157</v>
          </cell>
          <cell r="GP47">
            <v>0.80544641648098769</v>
          </cell>
          <cell r="IA47">
            <v>36951</v>
          </cell>
          <cell r="IB47">
            <v>112.304847759373</v>
          </cell>
          <cell r="IC47">
            <v>110.254562500974</v>
          </cell>
          <cell r="ID47">
            <v>106.42844137935199</v>
          </cell>
          <cell r="IE47">
            <v>150.19127402684799</v>
          </cell>
          <cell r="IF47">
            <v>127.65720270243899</v>
          </cell>
          <cell r="IG47">
            <v>203369</v>
          </cell>
          <cell r="IH47">
            <v>61689</v>
          </cell>
          <cell r="II47">
            <v>55190</v>
          </cell>
          <cell r="IJ47">
            <v>33576</v>
          </cell>
          <cell r="IK47">
            <v>42902</v>
          </cell>
          <cell r="IL47">
            <v>1547</v>
          </cell>
          <cell r="IM47">
            <v>109.4752</v>
          </cell>
          <cell r="IN47">
            <v>107.7038</v>
          </cell>
          <cell r="IO47">
            <v>103.8254</v>
          </cell>
          <cell r="IP47">
            <v>140.18289999999999</v>
          </cell>
          <cell r="IQ47">
            <v>119.9528</v>
          </cell>
          <cell r="IR47" t="e">
            <v>#N/A</v>
          </cell>
          <cell r="IS47">
            <v>50.915273333333339</v>
          </cell>
          <cell r="IT47">
            <v>57.312576666666665</v>
          </cell>
          <cell r="IU47">
            <v>55.564933333333329</v>
          </cell>
          <cell r="IZ47" t="e">
            <v>#N/A</v>
          </cell>
          <cell r="JB47">
            <v>145.16687105021776</v>
          </cell>
          <cell r="JC47">
            <v>141.98386337361347</v>
          </cell>
          <cell r="JD47">
            <v>150.31566435906313</v>
          </cell>
          <cell r="JE47">
            <v>143.25336828302167</v>
          </cell>
          <cell r="JF47">
            <v>185.21435066373778</v>
          </cell>
          <cell r="JG47">
            <v>198.6950818945576</v>
          </cell>
          <cell r="KF47">
            <v>36951</v>
          </cell>
          <cell r="KG47">
            <v>113.08194106894582</v>
          </cell>
          <cell r="KH47">
            <v>112.12255273544334</v>
          </cell>
          <cell r="KI47">
            <v>80.805233078045106</v>
          </cell>
          <cell r="KJ47">
            <v>12.4602415498988</v>
          </cell>
          <cell r="KK47">
            <v>11.806978492880646</v>
          </cell>
          <cell r="KL47">
            <v>7240319.2524836799</v>
          </cell>
          <cell r="KM47">
            <v>76159309.014429837</v>
          </cell>
          <cell r="KN47">
            <v>1.8984703480988799E-2</v>
          </cell>
          <cell r="KO47">
            <v>124091355.08980733</v>
          </cell>
          <cell r="KR47">
            <v>79.929274965214304</v>
          </cell>
        </row>
        <row r="48">
          <cell r="GC48">
            <v>37043</v>
          </cell>
          <cell r="GD48">
            <v>323724</v>
          </cell>
          <cell r="GE48">
            <v>628781.19276117079</v>
          </cell>
          <cell r="GF48">
            <v>113.06789999999999</v>
          </cell>
          <cell r="GG48">
            <v>113.067851545438</v>
          </cell>
          <cell r="GH48">
            <v>112.8189</v>
          </cell>
          <cell r="GI48">
            <v>121.278050394971</v>
          </cell>
          <cell r="GJ48">
            <v>105.357824521525</v>
          </cell>
          <cell r="GK48">
            <v>115.005855561385</v>
          </cell>
          <cell r="GL48">
            <v>107.83655956523999</v>
          </cell>
          <cell r="GN48">
            <v>81.633333333333326</v>
          </cell>
          <cell r="GO48">
            <v>571.0770940735581</v>
          </cell>
          <cell r="GP48">
            <v>0.80307238212888787</v>
          </cell>
          <cell r="IA48">
            <v>37043</v>
          </cell>
          <cell r="IB48">
            <v>112.879377208093</v>
          </cell>
          <cell r="IC48">
            <v>107.661433067272</v>
          </cell>
          <cell r="ID48">
            <v>106.625998700438</v>
          </cell>
          <cell r="IE48">
            <v>155.01344775387</v>
          </cell>
          <cell r="IF48">
            <v>123.73289960104999</v>
          </cell>
          <cell r="IG48">
            <v>210284</v>
          </cell>
          <cell r="IH48">
            <v>62067</v>
          </cell>
          <cell r="II48">
            <v>58687</v>
          </cell>
          <cell r="IJ48">
            <v>40837</v>
          </cell>
          <cell r="IK48">
            <v>48577</v>
          </cell>
          <cell r="IL48">
            <v>426</v>
          </cell>
          <cell r="IM48">
            <v>111.71120000000001</v>
          </cell>
          <cell r="IN48">
            <v>108.6841</v>
          </cell>
          <cell r="IO48">
            <v>106.2041</v>
          </cell>
          <cell r="IP48">
            <v>157.0771</v>
          </cell>
          <cell r="IQ48">
            <v>122.3686</v>
          </cell>
          <cell r="IR48" t="e">
            <v>#N/A</v>
          </cell>
          <cell r="IS48">
            <v>50.205153333333328</v>
          </cell>
          <cell r="IT48">
            <v>56.312359999999991</v>
          </cell>
          <cell r="IU48">
            <v>54.600930000000005</v>
          </cell>
          <cell r="IZ48" t="e">
            <v>#N/A</v>
          </cell>
          <cell r="JB48">
            <v>146.77196029174655</v>
          </cell>
          <cell r="JC48">
            <v>143.87306502709347</v>
          </cell>
          <cell r="JD48">
            <v>149.8726124768458</v>
          </cell>
          <cell r="JE48">
            <v>148.91851186369388</v>
          </cell>
          <cell r="JF48">
            <v>201.03962837158531</v>
          </cell>
          <cell r="JG48">
            <v>220.53659650477508</v>
          </cell>
          <cell r="KF48">
            <v>37043</v>
          </cell>
          <cell r="KG48">
            <v>113.23838190469904</v>
          </cell>
          <cell r="KH48">
            <v>112.7702458793589</v>
          </cell>
          <cell r="KI48">
            <v>80.787164409624694</v>
          </cell>
          <cell r="KJ48">
            <v>12.4602415498988</v>
          </cell>
          <cell r="KK48">
            <v>12.408172540902763</v>
          </cell>
          <cell r="KL48">
            <v>7279002.7116849003</v>
          </cell>
          <cell r="KM48">
            <v>77098481.991584852</v>
          </cell>
          <cell r="KN48">
            <v>1.8973091579971402E-2</v>
          </cell>
          <cell r="KO48">
            <v>125796166.17071983</v>
          </cell>
          <cell r="KR48">
            <v>79.892572652848798</v>
          </cell>
        </row>
        <row r="49">
          <cell r="GC49">
            <v>37135</v>
          </cell>
          <cell r="GD49">
            <v>332524</v>
          </cell>
          <cell r="GE49">
            <v>586929.33576202882</v>
          </cell>
          <cell r="GF49">
            <v>112.4984</v>
          </cell>
          <cell r="GG49">
            <v>112.49840902255301</v>
          </cell>
          <cell r="GH49">
            <v>114.7119</v>
          </cell>
          <cell r="GI49">
            <v>124.05633880960799</v>
          </cell>
          <cell r="GJ49">
            <v>102.03306573078299</v>
          </cell>
          <cell r="GK49">
            <v>115.151647927947</v>
          </cell>
          <cell r="GL49">
            <v>103.59498178011999</v>
          </cell>
          <cell r="GN49">
            <v>79.566666666666663</v>
          </cell>
          <cell r="GO49">
            <v>558.97357624868766</v>
          </cell>
          <cell r="GP49">
            <v>0.78605191152583098</v>
          </cell>
          <cell r="IA49">
            <v>37135</v>
          </cell>
          <cell r="IB49">
            <v>109.275287757496</v>
          </cell>
          <cell r="IC49">
            <v>105.98452155028799</v>
          </cell>
          <cell r="ID49">
            <v>106.67299750017099</v>
          </cell>
          <cell r="IE49">
            <v>149.39887578690701</v>
          </cell>
          <cell r="IF49">
            <v>114.133547508693</v>
          </cell>
          <cell r="IG49">
            <v>211486</v>
          </cell>
          <cell r="IH49">
            <v>60427</v>
          </cell>
          <cell r="II49">
            <v>59988</v>
          </cell>
          <cell r="IJ49">
            <v>45701</v>
          </cell>
          <cell r="IK49">
            <v>51523</v>
          </cell>
          <cell r="IL49">
            <v>6445</v>
          </cell>
          <cell r="IM49">
            <v>109.8331</v>
          </cell>
          <cell r="IN49">
            <v>108.1035</v>
          </cell>
          <cell r="IO49">
            <v>106.60420000000001</v>
          </cell>
          <cell r="IP49">
            <v>157.9426</v>
          </cell>
          <cell r="IQ49">
            <v>117.7316</v>
          </cell>
          <cell r="IR49" t="e">
            <v>#N/A</v>
          </cell>
          <cell r="IS49">
            <v>49.900223333333336</v>
          </cell>
          <cell r="IT49">
            <v>56.316560000000003</v>
          </cell>
          <cell r="IU49">
            <v>54.730026666666674</v>
          </cell>
          <cell r="IZ49" t="e">
            <v>#N/A</v>
          </cell>
          <cell r="JB49">
            <v>148.27385556076999</v>
          </cell>
          <cell r="JC49">
            <v>147.16968652658548</v>
          </cell>
          <cell r="JD49">
            <v>146.69618348783831</v>
          </cell>
          <cell r="JE49">
            <v>151.64850334882416</v>
          </cell>
          <cell r="JF49">
            <v>223.75210898162763</v>
          </cell>
          <cell r="JG49">
            <v>243.12413037850609</v>
          </cell>
          <cell r="KF49">
            <v>37135</v>
          </cell>
          <cell r="KG49">
            <v>114.01061773353892</v>
          </cell>
          <cell r="KH49">
            <v>113.43935736917551</v>
          </cell>
          <cell r="KI49">
            <v>80.784587092626595</v>
          </cell>
          <cell r="KJ49">
            <v>12.4602415498988</v>
          </cell>
          <cell r="KK49">
            <v>12.017001445099318</v>
          </cell>
          <cell r="KL49">
            <v>7317808.1482603401</v>
          </cell>
          <cell r="KM49">
            <v>77055699.591227606</v>
          </cell>
          <cell r="KN49">
            <v>1.89615876818819E-2</v>
          </cell>
          <cell r="KO49">
            <v>127468786.93776785</v>
          </cell>
          <cell r="KR49">
            <v>79.867139735707298</v>
          </cell>
        </row>
        <row r="50">
          <cell r="GC50">
            <v>37226</v>
          </cell>
          <cell r="GD50">
            <v>347038</v>
          </cell>
          <cell r="GE50">
            <v>559709.86224455771</v>
          </cell>
          <cell r="GF50">
            <v>112.1391</v>
          </cell>
          <cell r="GG50">
            <v>112.139021913677</v>
          </cell>
          <cell r="GH50">
            <v>113.3779</v>
          </cell>
          <cell r="GI50">
            <v>130.46297276303301</v>
          </cell>
          <cell r="GJ50">
            <v>102.030443670032</v>
          </cell>
          <cell r="GK50">
            <v>115.405676093452</v>
          </cell>
          <cell r="GL50">
            <v>102.934030127217</v>
          </cell>
          <cell r="GN50">
            <v>79.2</v>
          </cell>
          <cell r="GO50">
            <v>584.82784421352005</v>
          </cell>
          <cell r="GP50">
            <v>0.82240925938339038</v>
          </cell>
          <cell r="IA50">
            <v>37226</v>
          </cell>
          <cell r="IB50">
            <v>110.16884466022999</v>
          </cell>
          <cell r="IC50">
            <v>99.988671266643706</v>
          </cell>
          <cell r="ID50">
            <v>107.89565679326699</v>
          </cell>
          <cell r="IE50">
            <v>147.940872082244</v>
          </cell>
          <cell r="IF50">
            <v>106.40324928883</v>
          </cell>
          <cell r="IG50">
            <v>218362</v>
          </cell>
          <cell r="IH50">
            <v>58153</v>
          </cell>
          <cell r="II50">
            <v>80645</v>
          </cell>
          <cell r="IJ50">
            <v>42667</v>
          </cell>
          <cell r="IK50">
            <v>48633</v>
          </cell>
          <cell r="IL50">
            <v>-4158</v>
          </cell>
          <cell r="IM50">
            <v>113.48650000000001</v>
          </cell>
          <cell r="IN50">
            <v>99.436099999999996</v>
          </cell>
          <cell r="IO50">
            <v>110.96510000000001</v>
          </cell>
          <cell r="IP50">
            <v>149.34100000000001</v>
          </cell>
          <cell r="IQ50">
            <v>110.19240000000001</v>
          </cell>
          <cell r="IR50" t="e">
            <v>#N/A</v>
          </cell>
          <cell r="IS50">
            <v>50.045333333333332</v>
          </cell>
          <cell r="IT50">
            <v>56.276690000000002</v>
          </cell>
          <cell r="IU50">
            <v>54.849520000000005</v>
          </cell>
          <cell r="IZ50" t="e">
            <v>#N/A</v>
          </cell>
          <cell r="JB50">
            <v>156.56644149172058</v>
          </cell>
          <cell r="JC50">
            <v>147.06280471658459</v>
          </cell>
          <cell r="JD50">
            <v>153.48133863375065</v>
          </cell>
          <cell r="JE50">
            <v>195.85700022136564</v>
          </cell>
          <cell r="JF50">
            <v>220.92953071263992</v>
          </cell>
          <cell r="JG50">
            <v>245.18809949727617</v>
          </cell>
          <cell r="KF50">
            <v>37226</v>
          </cell>
          <cell r="KG50">
            <v>114.14608854375852</v>
          </cell>
          <cell r="KH50">
            <v>114.13180657978963</v>
          </cell>
          <cell r="KI50">
            <v>80.800476880178806</v>
          </cell>
          <cell r="KJ50">
            <v>12.4602415498988</v>
          </cell>
          <cell r="KK50">
            <v>12.045657135891702</v>
          </cell>
          <cell r="KL50">
            <v>7351681.9215679597</v>
          </cell>
          <cell r="KM50">
            <v>77292225.721586615</v>
          </cell>
          <cell r="KN50">
            <v>1.8950571709938999E-2</v>
          </cell>
          <cell r="KO50">
            <v>127999517.93262465</v>
          </cell>
          <cell r="KR50">
            <v>79.856021896912495</v>
          </cell>
        </row>
        <row r="51">
          <cell r="GC51">
            <v>37316</v>
          </cell>
          <cell r="GD51">
            <v>342297</v>
          </cell>
          <cell r="GE51">
            <v>551148.45330640289</v>
          </cell>
          <cell r="GF51">
            <v>114.9315</v>
          </cell>
          <cell r="GG51">
            <v>114.931387133241</v>
          </cell>
          <cell r="GH51">
            <v>110.6259</v>
          </cell>
          <cell r="GI51">
            <v>126.72019288134599</v>
          </cell>
          <cell r="GJ51">
            <v>106.19865137743901</v>
          </cell>
          <cell r="GK51">
            <v>117.450990064943</v>
          </cell>
          <cell r="GL51">
            <v>107.200982627364</v>
          </cell>
          <cell r="GM51" t="e">
            <v>#DIV/0!</v>
          </cell>
          <cell r="GN51">
            <v>79.7</v>
          </cell>
          <cell r="GO51">
            <v>633.34015688797501</v>
          </cell>
          <cell r="GP51">
            <v>0.89062929290663628</v>
          </cell>
          <cell r="IA51">
            <v>37316</v>
          </cell>
          <cell r="IB51">
            <v>112.478816943013</v>
          </cell>
          <cell r="IC51">
            <v>101.647753858496</v>
          </cell>
          <cell r="ID51">
            <v>110.878706690618</v>
          </cell>
          <cell r="IE51">
            <v>150.13759262667801</v>
          </cell>
          <cell r="IF51">
            <v>105.787757733063</v>
          </cell>
          <cell r="IG51">
            <v>215913</v>
          </cell>
          <cell r="IH51">
            <v>62806</v>
          </cell>
          <cell r="II51">
            <v>65697</v>
          </cell>
          <cell r="IJ51">
            <v>34812</v>
          </cell>
          <cell r="IK51">
            <v>38735</v>
          </cell>
          <cell r="IL51">
            <v>1804</v>
          </cell>
          <cell r="IM51">
            <v>109.7359</v>
          </cell>
          <cell r="IN51">
            <v>99.166300000000007</v>
          </cell>
          <cell r="IO51">
            <v>108.258</v>
          </cell>
          <cell r="IP51">
            <v>133.76910000000001</v>
          </cell>
          <cell r="IQ51">
            <v>97.66</v>
          </cell>
          <cell r="IR51" t="e">
            <v>#N/A</v>
          </cell>
          <cell r="IS51">
            <v>50.351900000000001</v>
          </cell>
          <cell r="IT51">
            <v>56.316670000000009</v>
          </cell>
          <cell r="IU51">
            <v>54.892373333333332</v>
          </cell>
          <cell r="IZ51" t="e">
            <v>#N/A</v>
          </cell>
          <cell r="JB51">
            <v>158.26917321286314</v>
          </cell>
          <cell r="JC51">
            <v>150.3834504314039</v>
          </cell>
          <cell r="JD51">
            <v>166.21283690826851</v>
          </cell>
          <cell r="JE51">
            <v>163.5436175108072</v>
          </cell>
          <cell r="JF51">
            <v>201.23980461510016</v>
          </cell>
          <cell r="JG51">
            <v>220.34683120940105</v>
          </cell>
          <cell r="KF51">
            <v>37316</v>
          </cell>
          <cell r="KG51">
            <v>116.30547616594036</v>
          </cell>
          <cell r="KH51">
            <v>114.8490195798348</v>
          </cell>
          <cell r="KI51">
            <v>80.837048325142902</v>
          </cell>
          <cell r="KJ51">
            <v>12.4602415498988</v>
          </cell>
          <cell r="KK51">
            <v>12.799902901119523</v>
          </cell>
          <cell r="KL51">
            <v>7378035.2161318101</v>
          </cell>
          <cell r="KM51">
            <v>77983936.193439499</v>
          </cell>
          <cell r="KN51">
            <v>1.89404578450602E-2</v>
          </cell>
          <cell r="KO51">
            <v>127150544.94577283</v>
          </cell>
          <cell r="KP51">
            <v>13.1229825480433</v>
          </cell>
          <cell r="KR51">
            <v>79.861554107251905</v>
          </cell>
        </row>
        <row r="52">
          <cell r="GC52">
            <v>37408</v>
          </cell>
          <cell r="GD52">
            <v>367363</v>
          </cell>
          <cell r="GE52">
            <v>556594.14505741815</v>
          </cell>
          <cell r="GF52">
            <v>115.2153</v>
          </cell>
          <cell r="GG52">
            <v>115.215255449503</v>
          </cell>
          <cell r="GH52">
            <v>115.4117</v>
          </cell>
          <cell r="GI52">
            <v>129.716016177786</v>
          </cell>
          <cell r="GJ52">
            <v>107.118750525279</v>
          </cell>
          <cell r="GK52">
            <v>117.697748984508</v>
          </cell>
          <cell r="GL52">
            <v>111.37271152485501</v>
          </cell>
          <cell r="GM52" t="e">
            <v>#DIV/0!</v>
          </cell>
          <cell r="GN52">
            <v>79.5</v>
          </cell>
          <cell r="GO52">
            <v>630.2554125703125</v>
          </cell>
          <cell r="GP52">
            <v>0.88629139703731841</v>
          </cell>
          <cell r="IA52">
            <v>37408</v>
          </cell>
          <cell r="IB52">
            <v>113.671599534826</v>
          </cell>
          <cell r="IC52">
            <v>103.333491736894</v>
          </cell>
          <cell r="ID52">
            <v>110.917466542375</v>
          </cell>
          <cell r="IE52">
            <v>138.47740794732101</v>
          </cell>
          <cell r="IF52">
            <v>103.028726857705</v>
          </cell>
          <cell r="IG52">
            <v>225796</v>
          </cell>
          <cell r="IH52">
            <v>65569</v>
          </cell>
          <cell r="II52">
            <v>71519</v>
          </cell>
          <cell r="IJ52">
            <v>38896</v>
          </cell>
          <cell r="IK52">
            <v>42244</v>
          </cell>
          <cell r="IL52">
            <v>7826</v>
          </cell>
          <cell r="IM52">
            <v>112.488</v>
          </cell>
          <cell r="IN52">
            <v>104.0356</v>
          </cell>
          <cell r="IO52">
            <v>110.58199999999999</v>
          </cell>
          <cell r="IP52">
            <v>139.68530000000001</v>
          </cell>
          <cell r="IQ52">
            <v>102.1387</v>
          </cell>
          <cell r="IR52" t="e">
            <v>#N/A</v>
          </cell>
          <cell r="IS52">
            <v>50.087506666666663</v>
          </cell>
          <cell r="IT52">
            <v>56.285566666666661</v>
          </cell>
          <cell r="IU52">
            <v>55.095633333333332</v>
          </cell>
          <cell r="IZ52" t="e">
            <v>#N/A</v>
          </cell>
          <cell r="JB52">
            <v>162.8154569836401</v>
          </cell>
          <cell r="JC52">
            <v>153.41931245152927</v>
          </cell>
          <cell r="JD52">
            <v>165.40328125543462</v>
          </cell>
          <cell r="JE52">
            <v>174.29505034624094</v>
          </cell>
          <cell r="JF52">
            <v>215.32524692727702</v>
          </cell>
          <cell r="JG52">
            <v>229.77071568960213</v>
          </cell>
          <cell r="KF52">
            <v>37408</v>
          </cell>
          <cell r="KG52">
            <v>117.05915437429064</v>
          </cell>
          <cell r="KH52">
            <v>115.591999325903</v>
          </cell>
          <cell r="KI52">
            <v>80.895515682330398</v>
          </cell>
          <cell r="KJ52">
            <v>12.255093093988499</v>
          </cell>
          <cell r="KK52">
            <v>11.988334543043736</v>
          </cell>
          <cell r="KL52">
            <v>7414127.6314471196</v>
          </cell>
          <cell r="KM52">
            <v>78785842.937126622</v>
          </cell>
          <cell r="KN52">
            <v>1.8931725848344402E-2</v>
          </cell>
          <cell r="KO52">
            <v>128974015.86921628</v>
          </cell>
          <cell r="KP52">
            <v>12.8501182673622</v>
          </cell>
          <cell r="KR52">
            <v>79.885161323827802</v>
          </cell>
        </row>
        <row r="53">
          <cell r="GC53">
            <v>37500</v>
          </cell>
          <cell r="GD53">
            <v>379795</v>
          </cell>
          <cell r="GE53">
            <v>543979.09217849257</v>
          </cell>
          <cell r="GF53">
            <v>116.79640000000001</v>
          </cell>
          <cell r="GG53">
            <v>116.796339317345</v>
          </cell>
          <cell r="GH53">
            <v>119.5008</v>
          </cell>
          <cell r="GI53">
            <v>138.83815309713501</v>
          </cell>
          <cell r="GJ53">
            <v>108.00975447145601</v>
          </cell>
          <cell r="GK53">
            <v>118.998066378546</v>
          </cell>
          <cell r="GL53">
            <v>111.064339347198</v>
          </cell>
          <cell r="GM53" t="e">
            <v>#DIV/0!</v>
          </cell>
          <cell r="GN53">
            <v>79.433333333333337</v>
          </cell>
          <cell r="GO53">
            <v>631.06268346601269</v>
          </cell>
          <cell r="GP53">
            <v>0.88742661497542352</v>
          </cell>
          <cell r="GQ53">
            <v>77.833333333333329</v>
          </cell>
          <cell r="IA53">
            <v>37500</v>
          </cell>
          <cell r="IB53">
            <v>112.35571851031</v>
          </cell>
          <cell r="IC53">
            <v>105.26435569430301</v>
          </cell>
          <cell r="ID53">
            <v>111.145027119415</v>
          </cell>
          <cell r="IE53">
            <v>176.675421094184</v>
          </cell>
          <cell r="IF53">
            <v>101.80202076630199</v>
          </cell>
          <cell r="IG53">
            <v>233655</v>
          </cell>
          <cell r="IH53">
            <v>67912</v>
          </cell>
          <cell r="II53">
            <v>68751</v>
          </cell>
          <cell r="IJ53">
            <v>65894</v>
          </cell>
          <cell r="IK53">
            <v>56182</v>
          </cell>
          <cell r="IL53">
            <v>-235</v>
          </cell>
          <cell r="IM53">
            <v>112.81059999999999</v>
          </cell>
          <cell r="IN53">
            <v>107.6153</v>
          </cell>
          <cell r="IO53">
            <v>111.0599</v>
          </cell>
          <cell r="IP53">
            <v>189.7526</v>
          </cell>
          <cell r="IQ53">
            <v>107.5911</v>
          </cell>
          <cell r="IR53" t="e">
            <v>#N/A</v>
          </cell>
          <cell r="IS53">
            <v>50.188843333333331</v>
          </cell>
          <cell r="IT53">
            <v>55.44448666666667</v>
          </cell>
          <cell r="IU53">
            <v>54.227716666666673</v>
          </cell>
          <cell r="IZ53" t="e">
            <v>#N/A</v>
          </cell>
          <cell r="JB53">
            <v>162.56553887588441</v>
          </cell>
          <cell r="JC53">
            <v>158.30518992582807</v>
          </cell>
          <cell r="JD53">
            <v>165.61514021348196</v>
          </cell>
          <cell r="JE53">
            <v>166.82833003364649</v>
          </cell>
          <cell r="JF53">
            <v>268.53373567014654</v>
          </cell>
          <cell r="JG53">
            <v>290.0953828746604</v>
          </cell>
          <cell r="KF53">
            <v>37500</v>
          </cell>
          <cell r="KG53">
            <v>118.85170979737008</v>
          </cell>
          <cell r="KH53">
            <v>116.3613554122467</v>
          </cell>
          <cell r="KI53">
            <v>80.976382551349701</v>
          </cell>
          <cell r="KJ53">
            <v>12.0486595385425</v>
          </cell>
          <cell r="KK53">
            <v>11.691788535793757</v>
          </cell>
          <cell r="KL53">
            <v>7448052.4455731204</v>
          </cell>
          <cell r="KM53">
            <v>80302783.241913706</v>
          </cell>
          <cell r="KN53">
            <v>1.89249628822372E-2</v>
          </cell>
          <cell r="KO53">
            <v>130406499.99188475</v>
          </cell>
          <cell r="KP53">
            <v>12.5763516913385</v>
          </cell>
          <cell r="KQ53">
            <v>77.833333333333329</v>
          </cell>
          <cell r="KR53">
            <v>79.928042532425295</v>
          </cell>
          <cell r="ACA53">
            <v>1997</v>
          </cell>
          <cell r="ACF53">
            <v>3.3948128281423573E-2</v>
          </cell>
        </row>
        <row r="54">
          <cell r="GC54">
            <v>37591</v>
          </cell>
          <cell r="GD54">
            <v>399333</v>
          </cell>
          <cell r="GE54">
            <v>509562.6951899968</v>
          </cell>
          <cell r="GF54">
            <v>117.9806</v>
          </cell>
          <cell r="GG54">
            <v>117.980637949536</v>
          </cell>
          <cell r="GH54">
            <v>119.2426</v>
          </cell>
          <cell r="GI54">
            <v>142.735192356157</v>
          </cell>
          <cell r="GJ54">
            <v>111.274886680655</v>
          </cell>
          <cell r="GK54">
            <v>119.716975511602</v>
          </cell>
          <cell r="GL54">
            <v>114.62476495114301</v>
          </cell>
          <cell r="GM54" t="e">
            <v>#DIV/0!</v>
          </cell>
          <cell r="GN54">
            <v>79.833333333333329</v>
          </cell>
          <cell r="GO54">
            <v>659.83860143677248</v>
          </cell>
          <cell r="GP54">
            <v>0.92789250869195028</v>
          </cell>
          <cell r="GQ54">
            <v>78.266666666666666</v>
          </cell>
          <cell r="IA54">
            <v>37591</v>
          </cell>
          <cell r="IB54">
            <v>111.910397467691</v>
          </cell>
          <cell r="IC54">
            <v>107.346435254959</v>
          </cell>
          <cell r="ID54">
            <v>110.99304123753301</v>
          </cell>
          <cell r="IE54">
            <v>176.69036746029099</v>
          </cell>
          <cell r="IF54">
            <v>97.4655463317863</v>
          </cell>
          <cell r="IG54">
            <v>246172</v>
          </cell>
          <cell r="IH54">
            <v>70596</v>
          </cell>
          <cell r="II54">
            <v>88957</v>
          </cell>
          <cell r="IJ54">
            <v>72262</v>
          </cell>
          <cell r="IK54">
            <v>62154</v>
          </cell>
          <cell r="IL54">
            <v>-16499</v>
          </cell>
          <cell r="IM54">
            <v>115.3339</v>
          </cell>
          <cell r="IN54">
            <v>106.9898</v>
          </cell>
          <cell r="IO54">
            <v>114.0175</v>
          </cell>
          <cell r="IP54">
            <v>180.49180000000001</v>
          </cell>
          <cell r="IQ54">
            <v>100.2787</v>
          </cell>
          <cell r="IR54" t="e">
            <v>#N/A</v>
          </cell>
          <cell r="IS54">
            <v>49.261000000000003</v>
          </cell>
          <cell r="IT54">
            <v>54.311256666666672</v>
          </cell>
          <cell r="IU54">
            <v>53.242563333333329</v>
          </cell>
          <cell r="IZ54" t="e">
            <v>#N/A</v>
          </cell>
          <cell r="JB54">
            <v>171.29860317025751</v>
          </cell>
          <cell r="JC54">
            <v>163.13669491923338</v>
          </cell>
          <cell r="JD54">
            <v>173.16704878669057</v>
          </cell>
          <cell r="JE54">
            <v>210.26000729849983</v>
          </cell>
          <cell r="JF54">
            <v>309.59448705832017</v>
          </cell>
          <cell r="JG54">
            <v>344.33435647558576</v>
          </cell>
          <cell r="KF54">
            <v>37591</v>
          </cell>
          <cell r="KG54">
            <v>119.7169721522414</v>
          </cell>
          <cell r="KH54">
            <v>117.15798924883291</v>
          </cell>
          <cell r="KI54">
            <v>81.0792803345077</v>
          </cell>
          <cell r="KJ54">
            <v>11.839416065948599</v>
          </cell>
          <cell r="KK54">
            <v>10.861461805282225</v>
          </cell>
          <cell r="KL54">
            <v>7482108.3974355096</v>
          </cell>
          <cell r="KM54">
            <v>81033258.358639508</v>
          </cell>
          <cell r="KN54">
            <v>1.89208499055291E-2</v>
          </cell>
          <cell r="KO54">
            <v>130776283.14425059</v>
          </cell>
          <cell r="KP54">
            <v>12.3007636819627</v>
          </cell>
          <cell r="KQ54">
            <v>78.266666666666666</v>
          </cell>
          <cell r="KR54">
            <v>79.9907372430023</v>
          </cell>
          <cell r="ACA54">
            <v>1998</v>
          </cell>
          <cell r="ACF54">
            <v>3.3812403495785404E-3</v>
          </cell>
        </row>
        <row r="55">
          <cell r="GC55">
            <v>37681</v>
          </cell>
          <cell r="GD55">
            <v>397242</v>
          </cell>
          <cell r="GE55">
            <v>482360.45105387719</v>
          </cell>
          <cell r="GF55">
            <v>117.4708</v>
          </cell>
          <cell r="GG55">
            <v>117.470827896411</v>
          </cell>
          <cell r="GH55">
            <v>113.57640000000001</v>
          </cell>
          <cell r="GI55">
            <v>146.081495290145</v>
          </cell>
          <cell r="GJ55">
            <v>105.527870261959</v>
          </cell>
          <cell r="GK55">
            <v>119.49814495787901</v>
          </cell>
          <cell r="GL55">
            <v>106.323118015456</v>
          </cell>
          <cell r="GM55" t="e">
            <v>#DIV/0!</v>
          </cell>
          <cell r="GN55">
            <v>81.066666666666677</v>
          </cell>
          <cell r="GO55">
            <v>687.07560158963611</v>
          </cell>
          <cell r="GP55">
            <v>0.96619431211183604</v>
          </cell>
          <cell r="GQ55">
            <v>80.933333333333337</v>
          </cell>
          <cell r="IA55">
            <v>37681</v>
          </cell>
          <cell r="IB55">
            <v>112.40268852662101</v>
          </cell>
          <cell r="IC55">
            <v>104.313328344974</v>
          </cell>
          <cell r="ID55">
            <v>110.081594123068</v>
          </cell>
          <cell r="IE55">
            <v>171.639745333289</v>
          </cell>
          <cell r="IF55">
            <v>99.833297899213207</v>
          </cell>
          <cell r="IG55">
            <v>257432</v>
          </cell>
          <cell r="IH55">
            <v>70262</v>
          </cell>
          <cell r="II55">
            <v>70185</v>
          </cell>
          <cell r="IJ55">
            <v>63031</v>
          </cell>
          <cell r="IK55">
            <v>58016</v>
          </cell>
          <cell r="IL55">
            <v>-5652</v>
          </cell>
          <cell r="IM55">
            <v>109.7169</v>
          </cell>
          <cell r="IN55">
            <v>102.2624</v>
          </cell>
          <cell r="IO55">
            <v>107.4456</v>
          </cell>
          <cell r="IP55">
            <v>153.38579999999999</v>
          </cell>
          <cell r="IQ55">
            <v>93.1267</v>
          </cell>
          <cell r="IR55" t="e">
            <v>#N/A</v>
          </cell>
          <cell r="IS55">
            <v>47.778143333333333</v>
          </cell>
          <cell r="IT55">
            <v>52.851003333333331</v>
          </cell>
          <cell r="IU55">
            <v>52.013579999999997</v>
          </cell>
          <cell r="IV55">
            <v>87.385506666666672</v>
          </cell>
          <cell r="IW55">
            <v>32.586810000000007</v>
          </cell>
          <cell r="IX55">
            <v>24.948133333333335</v>
          </cell>
          <cell r="IY55">
            <v>202.01820666666666</v>
          </cell>
          <cell r="IZ55">
            <v>18.729243333333333</v>
          </cell>
          <cell r="JA55">
            <v>23.876446666666666</v>
          </cell>
          <cell r="JB55">
            <v>178.90279212884678</v>
          </cell>
          <cell r="JC55">
            <v>179.33249292481344</v>
          </cell>
          <cell r="JD55">
            <v>180.31508608551474</v>
          </cell>
          <cell r="JE55">
            <v>176.03690725163887</v>
          </cell>
          <cell r="JF55">
            <v>317.76770606347668</v>
          </cell>
          <cell r="JG55">
            <v>346.09357553805779</v>
          </cell>
          <cell r="KF55">
            <v>37681</v>
          </cell>
          <cell r="KG55">
            <v>117.96838396404253</v>
          </cell>
          <cell r="KH55">
            <v>117.98373827092367</v>
          </cell>
          <cell r="KI55">
            <v>81.202876028350204</v>
          </cell>
          <cell r="KJ55">
            <v>11.626551517594001</v>
          </cell>
          <cell r="KK55">
            <v>11.629437080347893</v>
          </cell>
          <cell r="KL55">
            <v>7508444.68730166</v>
          </cell>
          <cell r="KM55">
            <v>82271550.401431367</v>
          </cell>
          <cell r="KN55">
            <v>1.8920216150209002E-2</v>
          </cell>
          <cell r="KO55">
            <v>130382423.05719268</v>
          </cell>
          <cell r="KP55">
            <v>12.023826331418</v>
          </cell>
          <cell r="KQ55">
            <v>80.933333333333337</v>
          </cell>
          <cell r="KR55">
            <v>80.072498688933706</v>
          </cell>
          <cell r="ACA55">
            <v>1999</v>
          </cell>
          <cell r="ACF55">
            <v>4.6790712588176131E-3</v>
          </cell>
        </row>
        <row r="56">
          <cell r="GC56">
            <v>37773</v>
          </cell>
          <cell r="GD56">
            <v>418987</v>
          </cell>
          <cell r="GE56">
            <v>480664.56690136035</v>
          </cell>
          <cell r="GF56">
            <v>116.5005</v>
          </cell>
          <cell r="GG56">
            <v>116.50051759785499</v>
          </cell>
          <cell r="GH56">
            <v>116.3134</v>
          </cell>
          <cell r="GI56">
            <v>146.01992032651501</v>
          </cell>
          <cell r="GJ56">
            <v>106.264276580204</v>
          </cell>
          <cell r="GK56">
            <v>118.55742148151</v>
          </cell>
          <cell r="GL56">
            <v>98.051640188369305</v>
          </cell>
          <cell r="GM56" t="e">
            <v>#DIV/0!</v>
          </cell>
          <cell r="GN56">
            <v>80.333333333333329</v>
          </cell>
          <cell r="GO56">
            <v>708.69277256343014</v>
          </cell>
          <cell r="GP56">
            <v>0.99659327780135498</v>
          </cell>
          <cell r="GQ56">
            <v>78.8</v>
          </cell>
          <cell r="IA56">
            <v>37773</v>
          </cell>
          <cell r="IB56">
            <v>111.362199438757</v>
          </cell>
          <cell r="IC56">
            <v>97.167477379478996</v>
          </cell>
          <cell r="ID56">
            <v>111.169561823862</v>
          </cell>
          <cell r="IE56">
            <v>176.94743281822801</v>
          </cell>
          <cell r="IF56">
            <v>98.897228075148107</v>
          </cell>
          <cell r="IG56">
            <v>260277</v>
          </cell>
          <cell r="IH56">
            <v>68696</v>
          </cell>
          <cell r="II56">
            <v>78572</v>
          </cell>
          <cell r="IJ56">
            <v>62162</v>
          </cell>
          <cell r="IK56">
            <v>52474</v>
          </cell>
          <cell r="IL56">
            <v>1755</v>
          </cell>
          <cell r="IM56">
            <v>110.1936</v>
          </cell>
          <cell r="IN56">
            <v>96.933400000000006</v>
          </cell>
          <cell r="IO56">
            <v>110.86239999999999</v>
          </cell>
          <cell r="IP56">
            <v>177.97219999999999</v>
          </cell>
          <cell r="IQ56">
            <v>97.941599999999994</v>
          </cell>
          <cell r="IR56" t="e">
            <v>#N/A</v>
          </cell>
          <cell r="IS56">
            <v>47.049616666666672</v>
          </cell>
          <cell r="IT56">
            <v>52.363276666666671</v>
          </cell>
          <cell r="IU56">
            <v>51.379686666666665</v>
          </cell>
          <cell r="IV56">
            <v>80.471626666666666</v>
          </cell>
          <cell r="IW56">
            <v>32.064373333333329</v>
          </cell>
          <cell r="IX56">
            <v>24.925803333333334</v>
          </cell>
          <cell r="IY56">
            <v>197.73157666666668</v>
          </cell>
          <cell r="IZ56">
            <v>17.702106666666669</v>
          </cell>
          <cell r="JA56">
            <v>24.512363333333337</v>
          </cell>
          <cell r="JB56">
            <v>184.25566743868484</v>
          </cell>
          <cell r="JC56">
            <v>180.53000908421689</v>
          </cell>
          <cell r="JD56">
            <v>185.98826387853589</v>
          </cell>
          <cell r="JE56">
            <v>190.99921966614227</v>
          </cell>
          <cell r="JF56">
            <v>270.09312349423993</v>
          </cell>
          <cell r="JG56">
            <v>297.6438719192073</v>
          </cell>
          <cell r="KF56">
            <v>37773</v>
          </cell>
          <cell r="KG56">
            <v>118.13687952266947</v>
          </cell>
          <cell r="KH56">
            <v>118.84151645768063</v>
          </cell>
          <cell r="KI56">
            <v>81.345057912547006</v>
          </cell>
          <cell r="KJ56">
            <v>11.411169013212399</v>
          </cell>
          <cell r="KK56">
            <v>12.764302614742515</v>
          </cell>
          <cell r="KL56">
            <v>7531055.1266622599</v>
          </cell>
          <cell r="KM56">
            <v>83651770.764585301</v>
          </cell>
          <cell r="KN56">
            <v>1.8924046254575101E-2</v>
          </cell>
          <cell r="KO56">
            <v>131472843.83727907</v>
          </cell>
          <cell r="KP56">
            <v>11.7473383733365</v>
          </cell>
          <cell r="KQ56">
            <v>78.8</v>
          </cell>
          <cell r="KR56">
            <v>80.171648392817801</v>
          </cell>
          <cell r="ACA56">
            <v>2000</v>
          </cell>
          <cell r="ACF56">
            <v>4.3879711429836155E-2</v>
          </cell>
        </row>
        <row r="57">
          <cell r="GC57">
            <v>37865</v>
          </cell>
          <cell r="GD57">
            <v>439350</v>
          </cell>
          <cell r="GE57">
            <v>506037.58486850408</v>
          </cell>
          <cell r="GF57">
            <v>117.57080000000001</v>
          </cell>
          <cell r="GG57">
            <v>117.570780289998</v>
          </cell>
          <cell r="GH57">
            <v>120.2491</v>
          </cell>
          <cell r="GI57">
            <v>141.81383737969</v>
          </cell>
          <cell r="GJ57">
            <v>109.96580825168201</v>
          </cell>
          <cell r="GK57">
            <v>119.69234625436</v>
          </cell>
          <cell r="GL57">
            <v>97.608282850203494</v>
          </cell>
          <cell r="GM57" t="e">
            <v>#DIV/0!</v>
          </cell>
          <cell r="GN57">
            <v>79.933333333333337</v>
          </cell>
          <cell r="GO57">
            <v>716.37855844096225</v>
          </cell>
          <cell r="GP57">
            <v>1.0074013498414625</v>
          </cell>
          <cell r="GQ57">
            <v>78.266666666666666</v>
          </cell>
          <cell r="IA57">
            <v>37865</v>
          </cell>
          <cell r="IB57">
            <v>111.60113890672601</v>
          </cell>
          <cell r="IC57">
            <v>97.712866071451998</v>
          </cell>
          <cell r="ID57">
            <v>113.36432508671101</v>
          </cell>
          <cell r="IE57">
            <v>179.54576057431299</v>
          </cell>
          <cell r="IF57">
            <v>98.215224730442699</v>
          </cell>
          <cell r="IG57">
            <v>267445</v>
          </cell>
          <cell r="IH57">
            <v>71785</v>
          </cell>
          <cell r="II57">
            <v>82553</v>
          </cell>
          <cell r="IJ57">
            <v>66754</v>
          </cell>
          <cell r="IK57">
            <v>54391</v>
          </cell>
          <cell r="IL57">
            <v>5204</v>
          </cell>
          <cell r="IM57">
            <v>111.9851</v>
          </cell>
          <cell r="IN57">
            <v>100.2054</v>
          </cell>
          <cell r="IO57">
            <v>113.2894</v>
          </cell>
          <cell r="IP57">
            <v>192.7347</v>
          </cell>
          <cell r="IQ57">
            <v>103.6168</v>
          </cell>
          <cell r="IR57" t="e">
            <v>#N/A</v>
          </cell>
          <cell r="IS57">
            <v>48.028830000000006</v>
          </cell>
          <cell r="IT57">
            <v>52.702359999999999</v>
          </cell>
          <cell r="IU57">
            <v>51.625439999999998</v>
          </cell>
          <cell r="IV57">
            <v>85.279476666666667</v>
          </cell>
          <cell r="IW57">
            <v>34.709816666666661</v>
          </cell>
          <cell r="IX57">
            <v>25.742753333333336</v>
          </cell>
          <cell r="IY57">
            <v>200.03578333333334</v>
          </cell>
          <cell r="IZ57">
            <v>19.806313333333335</v>
          </cell>
          <cell r="JA57">
            <v>26.013629999999996</v>
          </cell>
          <cell r="JB57">
            <v>186.88689727239404</v>
          </cell>
          <cell r="JC57">
            <v>182.53419047654413</v>
          </cell>
          <cell r="JD57">
            <v>188.0053099487728</v>
          </cell>
          <cell r="JE57">
            <v>196.37746282206766</v>
          </cell>
          <cell r="JF57">
            <v>267.8293081814665</v>
          </cell>
          <cell r="JG57">
            <v>291.61968513476751</v>
          </cell>
          <cell r="KF57">
            <v>37865</v>
          </cell>
          <cell r="KG57">
            <v>119.78619763330974</v>
          </cell>
          <cell r="KH57">
            <v>119.73334870909729</v>
          </cell>
          <cell r="KI57">
            <v>81.503629135917095</v>
          </cell>
          <cell r="KJ57">
            <v>11.194543500965001</v>
          </cell>
          <cell r="KK57">
            <v>12.92653170091944</v>
          </cell>
          <cell r="KL57">
            <v>7552669.56320344</v>
          </cell>
          <cell r="KM57">
            <v>84699956.983772948</v>
          </cell>
          <cell r="KN57">
            <v>1.89330519718315E-2</v>
          </cell>
          <cell r="KO57">
            <v>132803799.57851154</v>
          </cell>
          <cell r="KP57">
            <v>11.472957599893199</v>
          </cell>
          <cell r="KQ57">
            <v>78.266666666666666</v>
          </cell>
          <cell r="KR57">
            <v>80.286693815571994</v>
          </cell>
          <cell r="ACA57">
            <v>2001</v>
          </cell>
          <cell r="ACF57">
            <v>1.3898886533416421E-2</v>
          </cell>
        </row>
        <row r="58">
          <cell r="GC58">
            <v>37956</v>
          </cell>
          <cell r="GD58">
            <v>462372</v>
          </cell>
          <cell r="GE58">
            <v>558309.09628334537</v>
          </cell>
          <cell r="GF58">
            <v>118.7861</v>
          </cell>
          <cell r="GG58">
            <v>118.786107350522</v>
          </cell>
          <cell r="GH58">
            <v>119.94450000000001</v>
          </cell>
          <cell r="GI58">
            <v>144.22743473721599</v>
          </cell>
          <cell r="GJ58">
            <v>111.27595432479301</v>
          </cell>
          <cell r="GK58">
            <v>120.897727244756</v>
          </cell>
          <cell r="GL58">
            <v>102.952516797231</v>
          </cell>
          <cell r="GM58" t="e">
            <v>#DIV/0!</v>
          </cell>
          <cell r="GN58">
            <v>81.066666666666663</v>
          </cell>
          <cell r="GO58">
            <v>732.3144473860583</v>
          </cell>
          <cell r="GP58">
            <v>1.0298110602453459</v>
          </cell>
          <cell r="GQ58">
            <v>79.766666666666666</v>
          </cell>
          <cell r="IA58">
            <v>37956</v>
          </cell>
          <cell r="IB58">
            <v>112.54918718213401</v>
          </cell>
          <cell r="IC58">
            <v>101.904396961659</v>
          </cell>
          <cell r="ID58">
            <v>116.309799079253</v>
          </cell>
          <cell r="IE58">
            <v>185.52445263843899</v>
          </cell>
          <cell r="IF58">
            <v>108.325270972314</v>
          </cell>
          <cell r="IG58">
            <v>277306</v>
          </cell>
          <cell r="IH58">
            <v>74519</v>
          </cell>
          <cell r="II58">
            <v>96431</v>
          </cell>
          <cell r="IJ58">
            <v>68852</v>
          </cell>
          <cell r="IK58">
            <v>57759</v>
          </cell>
          <cell r="IL58">
            <v>3021</v>
          </cell>
          <cell r="IM58">
            <v>116.01390000000001</v>
          </cell>
          <cell r="IN58">
            <v>101.7582</v>
          </cell>
          <cell r="IO58">
            <v>119.4074</v>
          </cell>
          <cell r="IP58">
            <v>190.51570000000001</v>
          </cell>
          <cell r="IQ58">
            <v>111.0125</v>
          </cell>
          <cell r="IR58" t="e">
            <v>#N/A</v>
          </cell>
          <cell r="IS58">
            <v>49.248349999999995</v>
          </cell>
          <cell r="IT58">
            <v>53.279156666666665</v>
          </cell>
          <cell r="IU58">
            <v>52.228626666666663</v>
          </cell>
          <cell r="IV58">
            <v>85.89513333333332</v>
          </cell>
          <cell r="IW58">
            <v>38.007826666666666</v>
          </cell>
          <cell r="IX58">
            <v>26.691726666666668</v>
          </cell>
          <cell r="IY58">
            <v>194.69449333333333</v>
          </cell>
          <cell r="IZ58">
            <v>24.023553333333336</v>
          </cell>
          <cell r="JA58">
            <v>27.312640000000002</v>
          </cell>
          <cell r="JB58">
            <v>197.17926609928824</v>
          </cell>
          <cell r="JC58">
            <v>182.6918708109778</v>
          </cell>
          <cell r="JD58">
            <v>192.18750064268775</v>
          </cell>
          <cell r="JE58">
            <v>217.63738024231455</v>
          </cell>
          <cell r="JF58">
            <v>279.46440907446987</v>
          </cell>
          <cell r="JG58">
            <v>289.04652428749597</v>
          </cell>
          <cell r="KF58">
            <v>37956</v>
          </cell>
          <cell r="KG58">
            <v>120.19976704711361</v>
          </cell>
          <cell r="KH58">
            <v>120.66023153407323</v>
          </cell>
          <cell r="KI58">
            <v>81.675760519417295</v>
          </cell>
          <cell r="KJ58">
            <v>10.9782727209407</v>
          </cell>
          <cell r="KK58">
            <v>11.998055733439054</v>
          </cell>
          <cell r="KL58">
            <v>7580342.0619755499</v>
          </cell>
          <cell r="KM58">
            <v>85078866.536299169</v>
          </cell>
          <cell r="KN58">
            <v>1.8947672838773501E-2</v>
          </cell>
          <cell r="KO58">
            <v>133411994.69881475</v>
          </cell>
          <cell r="KP58">
            <v>11.2026022167795</v>
          </cell>
          <cell r="KQ58">
            <v>79.766666666666666</v>
          </cell>
          <cell r="KR58">
            <v>80.415578887868506</v>
          </cell>
          <cell r="ACA58">
            <v>2002</v>
          </cell>
          <cell r="ACF58">
            <v>3.0534605028363027E-2</v>
          </cell>
        </row>
        <row r="59">
          <cell r="GC59">
            <v>38047</v>
          </cell>
          <cell r="GD59">
            <v>444783</v>
          </cell>
          <cell r="GE59">
            <v>603138.43278097326</v>
          </cell>
          <cell r="GF59">
            <v>120.4216</v>
          </cell>
          <cell r="GG59">
            <v>120.421664691706</v>
          </cell>
          <cell r="GH59">
            <v>117.98099999999999</v>
          </cell>
          <cell r="GI59">
            <v>145.971027258644</v>
          </cell>
          <cell r="GJ59">
            <v>113.120536975986</v>
          </cell>
          <cell r="GK59">
            <v>121.877322588212</v>
          </cell>
          <cell r="GL59">
            <v>106.046003164715</v>
          </cell>
          <cell r="GM59" t="e">
            <v>#DIV/0!</v>
          </cell>
          <cell r="GN59">
            <v>81.666666666666671</v>
          </cell>
          <cell r="GO59">
            <v>744.20457122257824</v>
          </cell>
          <cell r="GP59">
            <v>1.0465314473389518</v>
          </cell>
          <cell r="GQ59">
            <v>81.666666666666671</v>
          </cell>
          <cell r="IA59">
            <v>38047</v>
          </cell>
          <cell r="IB59">
            <v>113.370289016928</v>
          </cell>
          <cell r="IC59">
            <v>105.47827264413699</v>
          </cell>
          <cell r="ID59">
            <v>114.14757457085</v>
          </cell>
          <cell r="IE59">
            <v>194.62899357746301</v>
          </cell>
          <cell r="IF59">
            <v>107.25473807090199</v>
          </cell>
          <cell r="IG59">
            <v>274159</v>
          </cell>
          <cell r="IH59">
            <v>76797</v>
          </cell>
          <cell r="II59">
            <v>76588</v>
          </cell>
          <cell r="IJ59">
            <v>66313</v>
          </cell>
          <cell r="IK59">
            <v>54670</v>
          </cell>
          <cell r="IL59">
            <v>5596</v>
          </cell>
          <cell r="IM59">
            <v>110.7115</v>
          </cell>
          <cell r="IN59">
            <v>103.1934</v>
          </cell>
          <cell r="IO59">
            <v>111.367</v>
          </cell>
          <cell r="IP59">
            <v>181.37280000000001</v>
          </cell>
          <cell r="IQ59">
            <v>102.7008</v>
          </cell>
          <cell r="IR59" t="e">
            <v>#N/A</v>
          </cell>
          <cell r="IS59">
            <v>50.728103333333337</v>
          </cell>
          <cell r="IT59">
            <v>54.445933333333336</v>
          </cell>
          <cell r="IU59">
            <v>53.558973333333334</v>
          </cell>
          <cell r="IV59">
            <v>88.818906666666678</v>
          </cell>
          <cell r="IW59">
            <v>39.788876666666667</v>
          </cell>
          <cell r="IX59">
            <v>27.395319999999998</v>
          </cell>
          <cell r="IY59">
            <v>192.70451666666668</v>
          </cell>
          <cell r="IZ59">
            <v>23.059799999999999</v>
          </cell>
          <cell r="JA59">
            <v>28.605063333333334</v>
          </cell>
          <cell r="JB59">
            <v>192.83513427489243</v>
          </cell>
          <cell r="JC59">
            <v>189.26911684489812</v>
          </cell>
          <cell r="JD59">
            <v>195.30792683478242</v>
          </cell>
          <cell r="JE59">
            <v>185.33279224513564</v>
          </cell>
          <cell r="JF59">
            <v>282.72696782639758</v>
          </cell>
          <cell r="JG59">
            <v>295.72988627830546</v>
          </cell>
          <cell r="KF59">
            <v>38047</v>
          </cell>
          <cell r="KG59">
            <v>120.91328262041034</v>
          </cell>
          <cell r="KH59">
            <v>121.62273087195162</v>
          </cell>
          <cell r="KI59">
            <v>81.857641449127996</v>
          </cell>
          <cell r="KJ59">
            <v>10.763123062716501</v>
          </cell>
          <cell r="KK59">
            <v>12.162850649354452</v>
          </cell>
          <cell r="KL59">
            <v>7610569.7300150702</v>
          </cell>
          <cell r="KM59">
            <v>84056722.210755929</v>
          </cell>
          <cell r="KN59">
            <v>1.89681614847136E-2</v>
          </cell>
          <cell r="KO59">
            <v>132490252.10272162</v>
          </cell>
          <cell r="KP59">
            <v>10.9380899749371</v>
          </cell>
          <cell r="KQ59">
            <v>81.666666666666671</v>
          </cell>
          <cell r="KR59">
            <v>80.554962106744696</v>
          </cell>
          <cell r="ACA59">
            <v>2003</v>
          </cell>
          <cell r="ACF59">
            <v>1.140838373341424E-2</v>
          </cell>
        </row>
        <row r="60">
          <cell r="GC60">
            <v>38139</v>
          </cell>
          <cell r="GD60">
            <v>481795</v>
          </cell>
          <cell r="GE60">
            <v>621142.74149890151</v>
          </cell>
          <cell r="GF60">
            <v>123.79340000000001</v>
          </cell>
          <cell r="GG60">
            <v>123.79336162266701</v>
          </cell>
          <cell r="GH60">
            <v>123.6507</v>
          </cell>
          <cell r="GI60">
            <v>148.49342089181999</v>
          </cell>
          <cell r="GJ60">
            <v>115.77085075432601</v>
          </cell>
          <cell r="GK60">
            <v>124.97212154920101</v>
          </cell>
          <cell r="GL60">
            <v>111.23045254475301</v>
          </cell>
          <cell r="GM60" t="e">
            <v>#DIV/0!</v>
          </cell>
          <cell r="GN60">
            <v>82.233333333333334</v>
          </cell>
          <cell r="GO60">
            <v>768.02490503021886</v>
          </cell>
          <cell r="GP60">
            <v>1.0800285923173201</v>
          </cell>
          <cell r="GQ60">
            <v>80.666666666666671</v>
          </cell>
          <cell r="IA60">
            <v>38139</v>
          </cell>
          <cell r="IB60">
            <v>114.83919839896799</v>
          </cell>
          <cell r="IC60">
            <v>109.057483648659</v>
          </cell>
          <cell r="ID60">
            <v>118.295451766463</v>
          </cell>
          <cell r="IE60">
            <v>200.80989540089999</v>
          </cell>
          <cell r="IF60">
            <v>111.348335085787</v>
          </cell>
          <cell r="IG60">
            <v>284833</v>
          </cell>
          <cell r="IH60">
            <v>83337</v>
          </cell>
          <cell r="II60">
            <v>84760</v>
          </cell>
          <cell r="IJ60">
            <v>82950</v>
          </cell>
          <cell r="IK60">
            <v>63518</v>
          </cell>
          <cell r="IL60">
            <v>9433</v>
          </cell>
          <cell r="IM60">
            <v>113.61879999999999</v>
          </cell>
          <cell r="IN60">
            <v>108.5082</v>
          </cell>
          <cell r="IO60">
            <v>118.0243</v>
          </cell>
          <cell r="IP60">
            <v>201.16970000000001</v>
          </cell>
          <cell r="IQ60">
            <v>109.9546</v>
          </cell>
          <cell r="IR60" t="e">
            <v>#N/A</v>
          </cell>
          <cell r="IS60">
            <v>52.252566666666667</v>
          </cell>
          <cell r="IT60">
            <v>55.938433333333329</v>
          </cell>
          <cell r="IU60">
            <v>55.020099999999992</v>
          </cell>
          <cell r="IV60">
            <v>90.229823333333343</v>
          </cell>
          <cell r="IW60">
            <v>42.947653333333335</v>
          </cell>
          <cell r="IX60">
            <v>27.538166666666669</v>
          </cell>
          <cell r="IY60">
            <v>199.85274333333334</v>
          </cell>
          <cell r="IZ60">
            <v>22.747953333333331</v>
          </cell>
          <cell r="JA60">
            <v>29.102776666666667</v>
          </cell>
          <cell r="JB60">
            <v>199.30388621394422</v>
          </cell>
          <cell r="JC60">
            <v>191.60643443586986</v>
          </cell>
          <cell r="JD60">
            <v>201.55929936376324</v>
          </cell>
          <cell r="JE60">
            <v>193.53859138460999</v>
          </cell>
          <cell r="JF60">
            <v>318.85596016611521</v>
          </cell>
          <cell r="JG60">
            <v>320.92487516686469</v>
          </cell>
          <cell r="KF60">
            <v>38139</v>
          </cell>
          <cell r="KG60">
            <v>124.49270895852889</v>
          </cell>
          <cell r="KH60">
            <v>122.62057613963285</v>
          </cell>
          <cell r="KI60">
            <v>82.045080627471506</v>
          </cell>
          <cell r="KJ60">
            <v>10.5489937051225</v>
          </cell>
          <cell r="KK60">
            <v>12.341659820760592</v>
          </cell>
          <cell r="KL60">
            <v>7644129.8900094396</v>
          </cell>
          <cell r="KM60">
            <v>85621840.018785194</v>
          </cell>
          <cell r="KN60">
            <v>1.89945490559403E-2</v>
          </cell>
          <cell r="KO60">
            <v>133835585.54076257</v>
          </cell>
          <cell r="KP60">
            <v>10.678957948922299</v>
          </cell>
          <cell r="KQ60">
            <v>80.666666666666671</v>
          </cell>
          <cell r="KR60">
            <v>80.701285982432793</v>
          </cell>
          <cell r="ACA60">
            <v>2004</v>
          </cell>
          <cell r="ACF60">
            <v>5.7599566374817668E-2</v>
          </cell>
        </row>
        <row r="61">
          <cell r="GC61">
            <v>38231</v>
          </cell>
          <cell r="GD61">
            <v>505252</v>
          </cell>
          <cell r="GE61">
            <v>641201.27952986886</v>
          </cell>
          <cell r="GF61">
            <v>125.3296</v>
          </cell>
          <cell r="GG61">
            <v>125.329594820439</v>
          </cell>
          <cell r="GH61">
            <v>128.136</v>
          </cell>
          <cell r="GI61">
            <v>148.47648023287701</v>
          </cell>
          <cell r="GJ61">
            <v>120.02704020761099</v>
          </cell>
          <cell r="GK61">
            <v>126.079349742633</v>
          </cell>
          <cell r="GL61">
            <v>116.251041030336</v>
          </cell>
          <cell r="GM61" t="e">
            <v>#DIV/0!</v>
          </cell>
          <cell r="GN61">
            <v>83.566666666666663</v>
          </cell>
          <cell r="GO61">
            <v>792.60154650123104</v>
          </cell>
          <cell r="GP61">
            <v>1.1145892886150273</v>
          </cell>
          <cell r="GQ61">
            <v>81.600000000000009</v>
          </cell>
          <cell r="IA61">
            <v>38231</v>
          </cell>
          <cell r="IB61">
            <v>117.09791771617699</v>
          </cell>
          <cell r="IC61">
            <v>111.178200583715</v>
          </cell>
          <cell r="ID61">
            <v>118.23158076383299</v>
          </cell>
          <cell r="IE61">
            <v>204.84527255030901</v>
          </cell>
          <cell r="IF61">
            <v>111.00999476136499</v>
          </cell>
          <cell r="IG61">
            <v>301881</v>
          </cell>
          <cell r="IH61">
            <v>90684</v>
          </cell>
          <cell r="II61">
            <v>90362</v>
          </cell>
          <cell r="IJ61">
            <v>90341</v>
          </cell>
          <cell r="IK61">
            <v>69346</v>
          </cell>
          <cell r="IL61">
            <v>1330</v>
          </cell>
          <cell r="IM61">
            <v>117.458</v>
          </cell>
          <cell r="IN61">
            <v>114.4131</v>
          </cell>
          <cell r="IO61">
            <v>118.18219999999999</v>
          </cell>
          <cell r="IP61">
            <v>219.1472</v>
          </cell>
          <cell r="IQ61">
            <v>117.0669</v>
          </cell>
          <cell r="IR61" t="e">
            <v>#N/A</v>
          </cell>
          <cell r="IS61">
            <v>52.522150000000003</v>
          </cell>
          <cell r="IT61">
            <v>56.620486666666665</v>
          </cell>
          <cell r="IU61">
            <v>55.730263333333333</v>
          </cell>
          <cell r="IV61">
            <v>88.43225666666666</v>
          </cell>
          <cell r="IW61">
            <v>44.052646666666668</v>
          </cell>
          <cell r="IX61">
            <v>27.213200000000001</v>
          </cell>
          <cell r="IY61">
            <v>194.05943000000002</v>
          </cell>
          <cell r="IZ61">
            <v>22.028566666666666</v>
          </cell>
          <cell r="JA61">
            <v>29.899963333333336</v>
          </cell>
          <cell r="JB61">
            <v>201.69119375786073</v>
          </cell>
          <cell r="JC61">
            <v>196.43694056951028</v>
          </cell>
          <cell r="JD61">
            <v>208.00915613685413</v>
          </cell>
          <cell r="JE61">
            <v>206.05436813626886</v>
          </cell>
          <cell r="JF61">
            <v>318.77898587678237</v>
          </cell>
          <cell r="JG61">
            <v>329.08437781847692</v>
          </cell>
          <cell r="KF61">
            <v>38231</v>
          </cell>
          <cell r="KG61">
            <v>125.06537165722193</v>
          </cell>
          <cell r="KH61">
            <v>123.653052844193</v>
          </cell>
          <cell r="KI61">
            <v>82.233767397630899</v>
          </cell>
          <cell r="KJ61">
            <v>10.3367757020924</v>
          </cell>
          <cell r="KK61">
            <v>11.169823527976668</v>
          </cell>
          <cell r="KL61">
            <v>7680827.5661219098</v>
          </cell>
          <cell r="KM61">
            <v>86185647.016186729</v>
          </cell>
          <cell r="KN61">
            <v>1.9026740972814302E-2</v>
          </cell>
          <cell r="KO61">
            <v>135241286.92486614</v>
          </cell>
          <cell r="KP61">
            <v>10.4262394570568</v>
          </cell>
          <cell r="KQ61">
            <v>81.600000000000009</v>
          </cell>
          <cell r="KR61">
            <v>80.851377423848703</v>
          </cell>
          <cell r="ACA61">
            <v>2005</v>
          </cell>
          <cell r="ACF61">
            <v>3.2021683160350811E-2</v>
          </cell>
        </row>
        <row r="62">
          <cell r="GC62">
            <v>38322</v>
          </cell>
          <cell r="GD62">
            <v>525920</v>
          </cell>
          <cell r="GE62">
            <v>669059.06068642181</v>
          </cell>
          <cell r="GF62">
            <v>126.2771</v>
          </cell>
          <cell r="GG62">
            <v>126.27702523543</v>
          </cell>
          <cell r="GH62">
            <v>127.39230000000001</v>
          </cell>
          <cell r="GI62">
            <v>146.71691790901099</v>
          </cell>
          <cell r="GJ62">
            <v>119.874028906135</v>
          </cell>
          <cell r="GK62">
            <v>128.19113744367601</v>
          </cell>
          <cell r="GL62">
            <v>113.13456977235499</v>
          </cell>
          <cell r="GM62" t="e">
            <v>#DIV/0!</v>
          </cell>
          <cell r="GN62">
            <v>84.1</v>
          </cell>
          <cell r="GO62">
            <v>809.12191736997795</v>
          </cell>
          <cell r="GP62">
            <v>1.137820921830399</v>
          </cell>
          <cell r="GQ62">
            <v>82.3</v>
          </cell>
          <cell r="IA62">
            <v>38322</v>
          </cell>
          <cell r="IB62">
            <v>119.980844224812</v>
          </cell>
          <cell r="IC62">
            <v>109.072206936559</v>
          </cell>
          <cell r="ID62">
            <v>117.732127421165</v>
          </cell>
          <cell r="IE62">
            <v>211.195984581121</v>
          </cell>
          <cell r="IF62">
            <v>115.058900835374</v>
          </cell>
          <cell r="IG62">
            <v>317821</v>
          </cell>
          <cell r="IH62">
            <v>88268</v>
          </cell>
          <cell r="II62">
            <v>109840</v>
          </cell>
          <cell r="IJ62">
            <v>84321</v>
          </cell>
          <cell r="IK62">
            <v>69567</v>
          </cell>
          <cell r="IL62">
            <v>-4763</v>
          </cell>
          <cell r="IM62">
            <v>123.6948</v>
          </cell>
          <cell r="IN62">
            <v>109.0911</v>
          </cell>
          <cell r="IO62">
            <v>120.91249999999999</v>
          </cell>
          <cell r="IP62">
            <v>216.3494</v>
          </cell>
          <cell r="IQ62">
            <v>118.0219</v>
          </cell>
          <cell r="IR62" t="e">
            <v>#N/A</v>
          </cell>
          <cell r="IS62">
            <v>53.559673333333336</v>
          </cell>
          <cell r="IT62">
            <v>58.483730000000001</v>
          </cell>
          <cell r="IU62">
            <v>57.516449999999999</v>
          </cell>
          <cell r="IV62">
            <v>87.583636666666678</v>
          </cell>
          <cell r="IW62">
            <v>46.544549999999994</v>
          </cell>
          <cell r="IX62">
            <v>27.167750000000002</v>
          </cell>
          <cell r="IY62">
            <v>199.40858333333335</v>
          </cell>
          <cell r="IZ62">
            <v>21.082160000000002</v>
          </cell>
          <cell r="JA62">
            <v>30.587756666666667</v>
          </cell>
          <cell r="JB62">
            <v>211.1672507824785</v>
          </cell>
          <cell r="JC62">
            <v>196.38175205311504</v>
          </cell>
          <cell r="JD62">
            <v>212.34473738653136</v>
          </cell>
          <cell r="JE62">
            <v>244.81463963573205</v>
          </cell>
          <cell r="JF62">
            <v>301.38440109683768</v>
          </cell>
          <cell r="JG62">
            <v>327.46179819008563</v>
          </cell>
          <cell r="KF62">
            <v>38322</v>
          </cell>
          <cell r="KG62">
            <v>125.47605964823947</v>
          </cell>
          <cell r="KH62">
            <v>124.71983051835295</v>
          </cell>
          <cell r="KI62">
            <v>82.419508760730807</v>
          </cell>
          <cell r="KJ62">
            <v>10.127461456991799</v>
          </cell>
          <cell r="KK62">
            <v>10.255987237154551</v>
          </cell>
          <cell r="KL62">
            <v>7710203.2741805296</v>
          </cell>
          <cell r="KM62">
            <v>86354919.324875414</v>
          </cell>
          <cell r="KN62">
            <v>1.9064610312535899E-2</v>
          </cell>
          <cell r="KO62">
            <v>135976361.40136564</v>
          </cell>
          <cell r="KP62">
            <v>10.179692056444299</v>
          </cell>
          <cell r="KQ62">
            <v>82.3</v>
          </cell>
          <cell r="KR62">
            <v>81.002268786168997</v>
          </cell>
          <cell r="ACA62">
            <v>2006</v>
          </cell>
          <cell r="ACF62">
            <v>3.9619560228338679E-2</v>
          </cell>
        </row>
        <row r="63">
          <cell r="GC63">
            <v>38412</v>
          </cell>
          <cell r="GD63">
            <v>499710</v>
          </cell>
          <cell r="GE63">
            <v>701512.09724851756</v>
          </cell>
          <cell r="GF63">
            <v>127.3839</v>
          </cell>
          <cell r="GG63">
            <v>127.383853738215</v>
          </cell>
          <cell r="GH63">
            <v>122.9177</v>
          </cell>
          <cell r="GI63">
            <v>150.43706941581601</v>
          </cell>
          <cell r="GJ63">
            <v>118.688852836647</v>
          </cell>
          <cell r="GK63">
            <v>128.71752362775101</v>
          </cell>
          <cell r="GL63">
            <v>109.793251019781</v>
          </cell>
          <cell r="GM63" t="e">
            <v>#DIV/0!</v>
          </cell>
          <cell r="GN63">
            <v>83.966666666666654</v>
          </cell>
          <cell r="GO63">
            <v>816.3753066402553</v>
          </cell>
          <cell r="GP63">
            <v>1.1480209397618475</v>
          </cell>
          <cell r="GQ63">
            <v>83.4</v>
          </cell>
          <cell r="IA63">
            <v>38412</v>
          </cell>
          <cell r="IB63">
            <v>119.39617875985201</v>
          </cell>
          <cell r="IC63">
            <v>107.854066784662</v>
          </cell>
          <cell r="ID63">
            <v>118.38106949476401</v>
          </cell>
          <cell r="IE63">
            <v>219.41664677313801</v>
          </cell>
          <cell r="IF63">
            <v>118.983192231055</v>
          </cell>
          <cell r="IG63">
            <v>308544</v>
          </cell>
          <cell r="IH63">
            <v>85394</v>
          </cell>
          <cell r="II63">
            <v>89562</v>
          </cell>
          <cell r="IJ63">
            <v>77093</v>
          </cell>
          <cell r="IK63">
            <v>61656</v>
          </cell>
          <cell r="IL63">
            <v>773</v>
          </cell>
          <cell r="IM63">
            <v>116.5994</v>
          </cell>
          <cell r="IN63">
            <v>104.6014</v>
          </cell>
          <cell r="IO63">
            <v>115.49760000000001</v>
          </cell>
          <cell r="IP63">
            <v>199.30160000000001</v>
          </cell>
          <cell r="IQ63">
            <v>111.86490000000001</v>
          </cell>
          <cell r="IR63" t="e">
            <v>#N/A</v>
          </cell>
          <cell r="IS63">
            <v>53.65738666666666</v>
          </cell>
          <cell r="IT63">
            <v>57.272706666666672</v>
          </cell>
          <cell r="IU63">
            <v>55.861240000000002</v>
          </cell>
          <cell r="IV63">
            <v>90.669826666666665</v>
          </cell>
          <cell r="IW63">
            <v>47.833883333333326</v>
          </cell>
          <cell r="IX63">
            <v>28.21401333333333</v>
          </cell>
          <cell r="IY63">
            <v>196.06309333333334</v>
          </cell>
          <cell r="IZ63">
            <v>27.431693333333332</v>
          </cell>
          <cell r="JA63">
            <v>32.309680000000007</v>
          </cell>
          <cell r="JB63">
            <v>207.94748533799648</v>
          </cell>
          <cell r="JC63">
            <v>202.25104448299246</v>
          </cell>
          <cell r="JD63">
            <v>214.24830594238728</v>
          </cell>
          <cell r="JE63">
            <v>208.97718967269768</v>
          </cell>
          <cell r="JF63">
            <v>299.11960469013212</v>
          </cell>
          <cell r="JG63">
            <v>306.19738416941914</v>
          </cell>
          <cell r="KF63">
            <v>38412</v>
          </cell>
          <cell r="KG63">
            <v>126.23805234766954</v>
          </cell>
          <cell r="KH63">
            <v>125.82088875734924</v>
          </cell>
          <cell r="KI63">
            <v>82.598944779938705</v>
          </cell>
          <cell r="KJ63">
            <v>9.9218312309568102</v>
          </cell>
          <cell r="KK63">
            <v>10.556011322368704</v>
          </cell>
          <cell r="KL63">
            <v>7741889.79218389</v>
          </cell>
          <cell r="KM63">
            <v>85597100.219822973</v>
          </cell>
          <cell r="KN63">
            <v>1.9107991814197801E-2</v>
          </cell>
          <cell r="KO63">
            <v>135381795.25370547</v>
          </cell>
          <cell r="KP63">
            <v>9.9386605607781</v>
          </cell>
          <cell r="KQ63">
            <v>83.4</v>
          </cell>
          <cell r="KR63">
            <v>81.151441563680294</v>
          </cell>
          <cell r="ACA63">
            <v>2007</v>
          </cell>
          <cell r="ACF63">
            <v>6.0698951027909676E-2</v>
          </cell>
        </row>
        <row r="64">
          <cell r="GC64">
            <v>38504</v>
          </cell>
          <cell r="GD64">
            <v>535557</v>
          </cell>
          <cell r="GE64">
            <v>757739.67526286934</v>
          </cell>
          <cell r="GF64">
            <v>128.79730000000001</v>
          </cell>
          <cell r="GG64">
            <v>128.797357168708</v>
          </cell>
          <cell r="GH64">
            <v>129.1841</v>
          </cell>
          <cell r="GI64">
            <v>152.41660559768499</v>
          </cell>
          <cell r="GJ64">
            <v>120.860351161225</v>
          </cell>
          <cell r="GK64">
            <v>130.03299687780199</v>
          </cell>
          <cell r="GL64">
            <v>112.150208569688</v>
          </cell>
          <cell r="GM64" t="e">
            <v>#DIV/0!</v>
          </cell>
          <cell r="GN64">
            <v>83.433333333333337</v>
          </cell>
          <cell r="GO64">
            <v>829.30882137248375</v>
          </cell>
          <cell r="GP64">
            <v>1.166208586566627</v>
          </cell>
          <cell r="GQ64">
            <v>81.566666666666663</v>
          </cell>
          <cell r="IA64">
            <v>38504</v>
          </cell>
          <cell r="IB64">
            <v>120.334507702853</v>
          </cell>
          <cell r="IC64">
            <v>112.015042823092</v>
          </cell>
          <cell r="ID64">
            <v>119.004918947782</v>
          </cell>
          <cell r="IE64">
            <v>223.57310160222801</v>
          </cell>
          <cell r="IF64">
            <v>121.167958040801</v>
          </cell>
          <cell r="IG64">
            <v>321752</v>
          </cell>
          <cell r="IH64">
            <v>92729</v>
          </cell>
          <cell r="II64">
            <v>95935</v>
          </cell>
          <cell r="IJ64">
            <v>82694</v>
          </cell>
          <cell r="IK64">
            <v>64902</v>
          </cell>
          <cell r="IL64">
            <v>7349</v>
          </cell>
          <cell r="IM64">
            <v>119.06270000000001</v>
          </cell>
          <cell r="IN64">
            <v>111.81480000000001</v>
          </cell>
          <cell r="IO64">
            <v>118.7192</v>
          </cell>
          <cell r="IP64">
            <v>223.55779999999999</v>
          </cell>
          <cell r="IQ64">
            <v>119.1001</v>
          </cell>
          <cell r="IR64" t="e">
            <v>#N/A</v>
          </cell>
          <cell r="IS64">
            <v>54.517380000000003</v>
          </cell>
          <cell r="IT64">
            <v>57.463389999999997</v>
          </cell>
          <cell r="IU64">
            <v>56.082850000000001</v>
          </cell>
          <cell r="IV64">
            <v>91.962396666666677</v>
          </cell>
          <cell r="IW64">
            <v>51.378479999999996</v>
          </cell>
          <cell r="IX64">
            <v>28.89856</v>
          </cell>
          <cell r="IY64">
            <v>196.68683999999999</v>
          </cell>
          <cell r="IZ64">
            <v>35.527083333333337</v>
          </cell>
          <cell r="JA64">
            <v>33.071116666666661</v>
          </cell>
          <cell r="JB64">
            <v>212.0541098191714</v>
          </cell>
          <cell r="JC64">
            <v>206.54539255598684</v>
          </cell>
          <cell r="JD64">
            <v>217.64255806971423</v>
          </cell>
          <cell r="JE64">
            <v>217.7730730451201</v>
          </cell>
          <cell r="JF64">
            <v>286.03876211935545</v>
          </cell>
          <cell r="JG64">
            <v>302.73729278064769</v>
          </cell>
          <cell r="KF64">
            <v>38504</v>
          </cell>
          <cell r="KG64">
            <v>128.40007127895157</v>
          </cell>
          <cell r="KH64">
            <v>126.95621191135976</v>
          </cell>
          <cell r="KI64">
            <v>82.769765825446598</v>
          </cell>
          <cell r="KJ64">
            <v>9.72105480908243</v>
          </cell>
          <cell r="KK64">
            <v>10.118258963058572</v>
          </cell>
          <cell r="KL64">
            <v>7773920.5154291196</v>
          </cell>
          <cell r="KM64">
            <v>86212991.004513338</v>
          </cell>
          <cell r="KN64">
            <v>1.91566638979472E-2</v>
          </cell>
          <cell r="KO64">
            <v>136225961.49054542</v>
          </cell>
          <cell r="KP64">
            <v>9.7031203012158205</v>
          </cell>
          <cell r="KQ64">
            <v>81.566666666666663</v>
          </cell>
          <cell r="KR64">
            <v>81.297357082678104</v>
          </cell>
          <cell r="ACA64">
            <v>2008</v>
          </cell>
          <cell r="ACF64">
            <v>5.0941770834585176E-2</v>
          </cell>
        </row>
        <row r="65">
          <cell r="GC65">
            <v>38596</v>
          </cell>
          <cell r="GD65">
            <v>552859</v>
          </cell>
          <cell r="GE65">
            <v>822997.52558766189</v>
          </cell>
          <cell r="GF65">
            <v>128.00710000000001</v>
          </cell>
          <cell r="GG65">
            <v>128.00708307440399</v>
          </cell>
          <cell r="GH65">
            <v>130.84610000000001</v>
          </cell>
          <cell r="GI65">
            <v>145.227794625483</v>
          </cell>
          <cell r="GJ65">
            <v>118.599489429781</v>
          </cell>
          <cell r="GK65">
            <v>130.70260616061699</v>
          </cell>
          <cell r="GL65">
            <v>107.812708610947</v>
          </cell>
          <cell r="GM65" t="e">
            <v>#DIV/0!</v>
          </cell>
          <cell r="GN65">
            <v>83.266666666666666</v>
          </cell>
          <cell r="GO65">
            <v>837.35979591553792</v>
          </cell>
          <cell r="GP65">
            <v>1.1775302021100387</v>
          </cell>
          <cell r="GQ65">
            <v>80.366666666666674</v>
          </cell>
          <cell r="IA65">
            <v>38596</v>
          </cell>
          <cell r="IB65">
            <v>122.21316674536099</v>
          </cell>
          <cell r="IC65">
            <v>111.658960926002</v>
          </cell>
          <cell r="ID65">
            <v>120.247657683542</v>
          </cell>
          <cell r="IE65">
            <v>227.124817636627</v>
          </cell>
          <cell r="IF65">
            <v>119.116428753807</v>
          </cell>
          <cell r="IG65">
            <v>332896</v>
          </cell>
          <cell r="IH65">
            <v>96634</v>
          </cell>
          <cell r="II65">
            <v>99485</v>
          </cell>
          <cell r="IJ65">
            <v>88087</v>
          </cell>
          <cell r="IK65">
            <v>66125</v>
          </cell>
          <cell r="IL65">
            <v>1882</v>
          </cell>
          <cell r="IM65">
            <v>122.60890000000001</v>
          </cell>
          <cell r="IN65">
            <v>115.4032</v>
          </cell>
          <cell r="IO65">
            <v>120.209</v>
          </cell>
          <cell r="IP65">
            <v>243.04740000000001</v>
          </cell>
          <cell r="IQ65">
            <v>126.1066</v>
          </cell>
          <cell r="IR65" t="e">
            <v>#N/A</v>
          </cell>
          <cell r="IS65">
            <v>55.471409999999999</v>
          </cell>
          <cell r="IT65">
            <v>58.840346666666669</v>
          </cell>
          <cell r="IU65">
            <v>57.29253666666667</v>
          </cell>
          <cell r="IV65">
            <v>96.615036666666654</v>
          </cell>
          <cell r="IW65">
            <v>50.58291333333333</v>
          </cell>
          <cell r="IX65">
            <v>29.384590000000003</v>
          </cell>
          <cell r="IY65">
            <v>200.75575666666668</v>
          </cell>
          <cell r="IZ65">
            <v>35.166963333333335</v>
          </cell>
          <cell r="JA65">
            <v>34.547130000000003</v>
          </cell>
          <cell r="JB65">
            <v>216.12432953413307</v>
          </cell>
          <cell r="JC65">
            <v>207.51837786735098</v>
          </cell>
          <cell r="JD65">
            <v>219.7554437033248</v>
          </cell>
          <cell r="JE65">
            <v>223.03277145442485</v>
          </cell>
          <cell r="JF65">
            <v>280.26028356252084</v>
          </cell>
          <cell r="JG65">
            <v>291.30493181416881</v>
          </cell>
          <cell r="KF65">
            <v>38596</v>
          </cell>
          <cell r="KG65">
            <v>128.55704040688292</v>
          </cell>
          <cell r="KH65">
            <v>128.12464732451272</v>
          </cell>
          <cell r="KI65">
            <v>82.930517093625696</v>
          </cell>
          <cell r="KJ65">
            <v>9.5276351368900105</v>
          </cell>
          <cell r="KK65">
            <v>9.50000219850949</v>
          </cell>
          <cell r="KL65">
            <v>7801883.12585878</v>
          </cell>
          <cell r="KM65">
            <v>86357523.514239833</v>
          </cell>
          <cell r="KN65">
            <v>1.9210256301547199E-2</v>
          </cell>
          <cell r="KO65">
            <v>137687211.2252574</v>
          </cell>
          <cell r="KP65">
            <v>9.4752802898148705</v>
          </cell>
          <cell r="KQ65">
            <v>80.366666666666674</v>
          </cell>
          <cell r="KR65">
            <v>81.439800768480495</v>
          </cell>
          <cell r="ACA65">
            <v>2009</v>
          </cell>
          <cell r="ACF65">
            <v>-1.2581412976262474E-3</v>
          </cell>
        </row>
        <row r="66">
          <cell r="GC66">
            <v>38687</v>
          </cell>
          <cell r="GD66">
            <v>582458</v>
          </cell>
          <cell r="GE66">
            <v>891371.46813732246</v>
          </cell>
          <cell r="GF66">
            <v>129.65620000000001</v>
          </cell>
          <cell r="GG66">
            <v>129.656186216181</v>
          </cell>
          <cell r="GH66">
            <v>130.13200000000001</v>
          </cell>
          <cell r="GI66">
            <v>146.50519534268699</v>
          </cell>
          <cell r="GJ66">
            <v>120.120511010805</v>
          </cell>
          <cell r="GK66">
            <v>131.74640867806701</v>
          </cell>
          <cell r="GL66">
            <v>109.217536892494</v>
          </cell>
          <cell r="GM66" t="e">
            <v>#DIV/0!</v>
          </cell>
          <cell r="GN66">
            <v>82.999999999999986</v>
          </cell>
          <cell r="GO66">
            <v>853.09869589268305</v>
          </cell>
          <cell r="GP66">
            <v>1.199662898427055</v>
          </cell>
          <cell r="GQ66">
            <v>80.266666666666666</v>
          </cell>
          <cell r="IA66">
            <v>38687</v>
          </cell>
          <cell r="IB66">
            <v>123.981225321887</v>
          </cell>
          <cell r="IC66">
            <v>111.658013473938</v>
          </cell>
          <cell r="ID66">
            <v>120.20894340281799</v>
          </cell>
          <cell r="IE66">
            <v>230.25618544956899</v>
          </cell>
          <cell r="IF66">
            <v>124.30704369318001</v>
          </cell>
          <cell r="IG66">
            <v>350104</v>
          </cell>
          <cell r="IH66">
            <v>95462</v>
          </cell>
          <cell r="II66">
            <v>125041</v>
          </cell>
          <cell r="IJ66">
            <v>83006</v>
          </cell>
          <cell r="IK66">
            <v>64378</v>
          </cell>
          <cell r="IL66">
            <v>-6777</v>
          </cell>
          <cell r="IM66">
            <v>127.79519999999999</v>
          </cell>
          <cell r="IN66">
            <v>111.9003</v>
          </cell>
          <cell r="IO66">
            <v>123.4811</v>
          </cell>
          <cell r="IP66">
            <v>231.02549999999999</v>
          </cell>
          <cell r="IQ66">
            <v>124.0802</v>
          </cell>
          <cell r="IR66" t="e">
            <v>#N/A</v>
          </cell>
          <cell r="IS66">
            <v>55.994306666666667</v>
          </cell>
          <cell r="IT66">
            <v>59.353743333333334</v>
          </cell>
          <cell r="IU66">
            <v>57.861413333333331</v>
          </cell>
          <cell r="IV66">
            <v>96.33447666666666</v>
          </cell>
          <cell r="IW66">
            <v>52.405789999999996</v>
          </cell>
          <cell r="IX66">
            <v>29.740306666666665</v>
          </cell>
          <cell r="IY66">
            <v>202.05131666666668</v>
          </cell>
          <cell r="IZ66">
            <v>37.397773333333333</v>
          </cell>
          <cell r="JA66">
            <v>35.690886666666664</v>
          </cell>
          <cell r="JB66">
            <v>228.94468610402666</v>
          </cell>
          <cell r="JC66">
            <v>209.38834968029047</v>
          </cell>
          <cell r="JD66">
            <v>223.88593690917327</v>
          </cell>
          <cell r="JE66">
            <v>272.89778439415744</v>
          </cell>
          <cell r="JF66">
            <v>277.83713019835199</v>
          </cell>
          <cell r="JG66">
            <v>288.24047493018065</v>
          </cell>
          <cell r="KF66">
            <v>38687</v>
          </cell>
          <cell r="KG66">
            <v>130.24764898859365</v>
          </cell>
          <cell r="KH66">
            <v>129.32556724086473</v>
          </cell>
          <cell r="KI66">
            <v>83.080158510539903</v>
          </cell>
          <cell r="KJ66">
            <v>9.3435463275751207</v>
          </cell>
          <cell r="KK66">
            <v>9.1873766966487551</v>
          </cell>
          <cell r="KL66">
            <v>7831047.3327835696</v>
          </cell>
          <cell r="KM66">
            <v>86972112.204248011</v>
          </cell>
          <cell r="KN66">
            <v>1.9268305972825198E-2</v>
          </cell>
          <cell r="KO66">
            <v>138339740.21685737</v>
          </cell>
          <cell r="KP66">
            <v>9.2570083446943308</v>
          </cell>
          <cell r="KQ66">
            <v>80.266666666666666</v>
          </cell>
          <cell r="KR66">
            <v>81.578953448228802</v>
          </cell>
          <cell r="ACA66">
            <v>2010</v>
          </cell>
          <cell r="ACF66">
            <v>7.5282491203301882E-2</v>
          </cell>
        </row>
        <row r="67">
          <cell r="GC67">
            <v>38777</v>
          </cell>
          <cell r="GD67">
            <v>554270</v>
          </cell>
          <cell r="GE67">
            <v>960557.53304648155</v>
          </cell>
          <cell r="GF67">
            <v>131.69839999999999</v>
          </cell>
          <cell r="GG67">
            <v>131.69833012826001</v>
          </cell>
          <cell r="GH67">
            <v>128.17740000000001</v>
          </cell>
          <cell r="GI67">
            <v>151.482802382242</v>
          </cell>
          <cell r="GJ67">
            <v>121.329448145917</v>
          </cell>
          <cell r="GK67">
            <v>134.268895341974</v>
          </cell>
          <cell r="GL67">
            <v>110.7663739632</v>
          </cell>
          <cell r="GM67" t="e">
            <v>#DIV/0!</v>
          </cell>
          <cell r="GN67">
            <v>83.600000000000009</v>
          </cell>
          <cell r="GO67">
            <v>849.90712117830458</v>
          </cell>
          <cell r="GP67">
            <v>1.1951747732068057</v>
          </cell>
          <cell r="GQ67">
            <v>81.899999999999991</v>
          </cell>
          <cell r="IA67">
            <v>38777</v>
          </cell>
          <cell r="IB67">
            <v>125.32470587185399</v>
          </cell>
          <cell r="IC67">
            <v>117.544232102767</v>
          </cell>
          <cell r="ID67">
            <v>121.852924975579</v>
          </cell>
          <cell r="IE67">
            <v>234.073304127527</v>
          </cell>
          <cell r="IF67">
            <v>133.02188264141401</v>
          </cell>
          <cell r="IG67">
            <v>345002</v>
          </cell>
          <cell r="IH67">
            <v>96723</v>
          </cell>
          <cell r="II67">
            <v>100992</v>
          </cell>
          <cell r="IJ67">
            <v>76051</v>
          </cell>
          <cell r="IK67">
            <v>62790</v>
          </cell>
          <cell r="IL67">
            <v>-1707</v>
          </cell>
          <cell r="IM67">
            <v>122.3451</v>
          </cell>
          <cell r="IN67">
            <v>113.80419999999999</v>
          </cell>
          <cell r="IO67">
            <v>118.92359999999999</v>
          </cell>
          <cell r="IP67">
            <v>216.2227</v>
          </cell>
          <cell r="IQ67">
            <v>128.411</v>
          </cell>
          <cell r="IR67" t="e">
            <v>#N/A</v>
          </cell>
          <cell r="IS67">
            <v>56.867110000000004</v>
          </cell>
          <cell r="IT67">
            <v>61.438479999999998</v>
          </cell>
          <cell r="IU67">
            <v>59.590493333333335</v>
          </cell>
          <cell r="IV67">
            <v>95.194563333333335</v>
          </cell>
          <cell r="IW67">
            <v>52.161096666666673</v>
          </cell>
          <cell r="IX67">
            <v>29.743826666666667</v>
          </cell>
          <cell r="IY67">
            <v>190.58295333333334</v>
          </cell>
          <cell r="IZ67">
            <v>42.92575333333334</v>
          </cell>
          <cell r="JA67">
            <v>37.18927</v>
          </cell>
          <cell r="JB67">
            <v>221.18719071487345</v>
          </cell>
          <cell r="JC67">
            <v>215.52865351098379</v>
          </cell>
          <cell r="JD67">
            <v>223.04834484792113</v>
          </cell>
          <cell r="JE67">
            <v>228.85846803976713</v>
          </cell>
          <cell r="JF67">
            <v>271.98462851975694</v>
          </cell>
          <cell r="JG67">
            <v>271.6490708985977</v>
          </cell>
          <cell r="KF67">
            <v>38777</v>
          </cell>
          <cell r="KG67">
            <v>131.20843061260365</v>
          </cell>
          <cell r="KH67">
            <v>130.55831465306909</v>
          </cell>
          <cell r="KI67">
            <v>83.217860095735801</v>
          </cell>
          <cell r="KJ67">
            <v>9.1708263520367197</v>
          </cell>
          <cell r="KK67">
            <v>9.9127513449979645</v>
          </cell>
          <cell r="KL67">
            <v>7863163.0336734904</v>
          </cell>
          <cell r="KM67">
            <v>86759870.771046028</v>
          </cell>
          <cell r="KN67">
            <v>1.93302787619196E-2</v>
          </cell>
          <cell r="KO67">
            <v>137543117.50103536</v>
          </cell>
          <cell r="KP67">
            <v>9.05064312754212</v>
          </cell>
          <cell r="KQ67">
            <v>81.899999999999991</v>
          </cell>
          <cell r="KR67">
            <v>81.714327323584101</v>
          </cell>
          <cell r="ACA67">
            <v>2011</v>
          </cell>
          <cell r="ACF67">
            <v>3.9744026619628059E-2</v>
          </cell>
        </row>
        <row r="68">
          <cell r="GC68">
            <v>38869</v>
          </cell>
          <cell r="GD68">
            <v>581977</v>
          </cell>
          <cell r="GE68">
            <v>1012757.9166719139</v>
          </cell>
          <cell r="GF68">
            <v>132.17679999999999</v>
          </cell>
          <cell r="GG68">
            <v>132.176826849956</v>
          </cell>
          <cell r="GH68">
            <v>132.1337</v>
          </cell>
          <cell r="GI68">
            <v>153.237872292882</v>
          </cell>
          <cell r="GJ68">
            <v>119.57273242989299</v>
          </cell>
          <cell r="GK68">
            <v>134.919775564829</v>
          </cell>
          <cell r="GL68">
            <v>107.946518560445</v>
          </cell>
          <cell r="GM68" t="e">
            <v>#DIV/0!</v>
          </cell>
          <cell r="GN68">
            <v>82.666666666666671</v>
          </cell>
          <cell r="GO68">
            <v>869.54607645527881</v>
          </cell>
          <cell r="GP68">
            <v>1.2227918896355219</v>
          </cell>
          <cell r="GQ68">
            <v>80.899999999999991</v>
          </cell>
          <cell r="IA68">
            <v>38869</v>
          </cell>
          <cell r="IB68">
            <v>127.273330649044</v>
          </cell>
          <cell r="IC68">
            <v>116.732208963218</v>
          </cell>
          <cell r="ID68">
            <v>121.894578335517</v>
          </cell>
          <cell r="IE68">
            <v>219.19677496289199</v>
          </cell>
          <cell r="IF68">
            <v>137.56280267905399</v>
          </cell>
          <cell r="IG68">
            <v>355817</v>
          </cell>
          <cell r="IH68">
            <v>100733</v>
          </cell>
          <cell r="II68">
            <v>105729</v>
          </cell>
          <cell r="IJ68">
            <v>79742</v>
          </cell>
          <cell r="IK68">
            <v>66712</v>
          </cell>
          <cell r="IL68">
            <v>6668</v>
          </cell>
          <cell r="IM68">
            <v>125.9632</v>
          </cell>
          <cell r="IN68">
            <v>115.8455</v>
          </cell>
          <cell r="IO68">
            <v>121.5485</v>
          </cell>
          <cell r="IP68">
            <v>219.69710000000001</v>
          </cell>
          <cell r="IQ68">
            <v>134.67570000000001</v>
          </cell>
          <cell r="IR68" t="e">
            <v>#N/A</v>
          </cell>
          <cell r="IS68">
            <v>57.507390000000008</v>
          </cell>
          <cell r="IT68">
            <v>62.137356666666669</v>
          </cell>
          <cell r="IU68">
            <v>60.733493333333342</v>
          </cell>
          <cell r="IV68">
            <v>92.916006666666661</v>
          </cell>
          <cell r="IW68">
            <v>55.469753333333337</v>
          </cell>
          <cell r="IX68">
            <v>29.914593333333332</v>
          </cell>
          <cell r="IY68">
            <v>206.42909666666665</v>
          </cell>
          <cell r="IZ68">
            <v>44.928186666666669</v>
          </cell>
          <cell r="JA68">
            <v>38.032490000000003</v>
          </cell>
          <cell r="JB68">
            <v>225.29019085751744</v>
          </cell>
          <cell r="JC68">
            <v>215.9001737962343</v>
          </cell>
          <cell r="JD68">
            <v>228.20236269283393</v>
          </cell>
          <cell r="JE68">
            <v>234.4188775055616</v>
          </cell>
          <cell r="JF68">
            <v>280.67486146802696</v>
          </cell>
          <cell r="JG68">
            <v>275.19129267029916</v>
          </cell>
          <cell r="KF68">
            <v>38869</v>
          </cell>
          <cell r="KG68">
            <v>131.77942486292039</v>
          </cell>
          <cell r="KH68">
            <v>131.82192081557747</v>
          </cell>
          <cell r="KI68">
            <v>83.342741769691301</v>
          </cell>
          <cell r="KJ68">
            <v>9.0108728301002792</v>
          </cell>
          <cell r="KK68">
            <v>10.329527758813287</v>
          </cell>
          <cell r="KL68">
            <v>7896713.8402400296</v>
          </cell>
          <cell r="KM68">
            <v>87253364.655607671</v>
          </cell>
          <cell r="KN68">
            <v>1.93955998902361E-2</v>
          </cell>
          <cell r="KO68">
            <v>138505608.73539278</v>
          </cell>
          <cell r="KP68">
            <v>8.8580129698307495</v>
          </cell>
          <cell r="KQ68">
            <v>80.899999999999991</v>
          </cell>
          <cell r="KR68">
            <v>81.844635250302304</v>
          </cell>
          <cell r="ACA68">
            <v>2012</v>
          </cell>
          <cell r="ACF68">
            <v>1.9211814943874916E-2</v>
          </cell>
        </row>
        <row r="69">
          <cell r="GC69">
            <v>38961</v>
          </cell>
          <cell r="GD69">
            <v>617848</v>
          </cell>
          <cell r="GE69">
            <v>1062066.6275638565</v>
          </cell>
          <cell r="GF69">
            <v>134.37219999999999</v>
          </cell>
          <cell r="GG69">
            <v>134.37218509415601</v>
          </cell>
          <cell r="GH69">
            <v>136.72470000000001</v>
          </cell>
          <cell r="GI69">
            <v>159.84811586958199</v>
          </cell>
          <cell r="GJ69">
            <v>121.836042132435</v>
          </cell>
          <cell r="GK69">
            <v>136.753389089053</v>
          </cell>
          <cell r="GL69">
            <v>109.374929067826</v>
          </cell>
          <cell r="GM69" t="e">
            <v>#DIV/0!</v>
          </cell>
          <cell r="GN69">
            <v>83.600000000000009</v>
          </cell>
          <cell r="GO69">
            <v>887.93405060916007</v>
          </cell>
          <cell r="GP69">
            <v>1.2486498243338795</v>
          </cell>
          <cell r="GQ69">
            <v>81.7</v>
          </cell>
          <cell r="IA69">
            <v>38961</v>
          </cell>
          <cell r="IB69">
            <v>128.58906538845599</v>
          </cell>
          <cell r="IC69">
            <v>117.457286827945</v>
          </cell>
          <cell r="ID69">
            <v>123.320589857187</v>
          </cell>
          <cell r="IE69">
            <v>248.18905147029199</v>
          </cell>
          <cell r="IF69">
            <v>146.86287109518099</v>
          </cell>
          <cell r="IG69">
            <v>368734</v>
          </cell>
          <cell r="IH69">
            <v>108368</v>
          </cell>
          <cell r="II69">
            <v>111875</v>
          </cell>
          <cell r="IJ69">
            <v>98608</v>
          </cell>
          <cell r="IK69">
            <v>76558</v>
          </cell>
          <cell r="IL69">
            <v>6820</v>
          </cell>
          <cell r="IM69">
            <v>129.0958</v>
          </cell>
          <cell r="IN69">
            <v>122.04510000000001</v>
          </cell>
          <cell r="IO69">
            <v>123.2948</v>
          </cell>
          <cell r="IP69">
            <v>261.66180000000003</v>
          </cell>
          <cell r="IQ69">
            <v>151.7199</v>
          </cell>
          <cell r="IR69" t="e">
            <v>#N/A</v>
          </cell>
          <cell r="IS69">
            <v>58.766443333333335</v>
          </cell>
          <cell r="IT69">
            <v>63.142606666666666</v>
          </cell>
          <cell r="IU69">
            <v>61.774180000000001</v>
          </cell>
          <cell r="IV69">
            <v>96.480023333333335</v>
          </cell>
          <cell r="IW69">
            <v>55.928140000000006</v>
          </cell>
          <cell r="IX69">
            <v>30.354590000000002</v>
          </cell>
          <cell r="IY69">
            <v>204.46497333333332</v>
          </cell>
          <cell r="IZ69">
            <v>44.430286666666667</v>
          </cell>
          <cell r="JA69">
            <v>41.019636666666663</v>
          </cell>
          <cell r="JB69">
            <v>231.14511726091521</v>
          </cell>
          <cell r="JC69">
            <v>218.30870564732751</v>
          </cell>
          <cell r="JD69">
            <v>233.0280749358887</v>
          </cell>
          <cell r="JE69">
            <v>244.53236545590715</v>
          </cell>
          <cell r="JF69">
            <v>291.41542984996016</v>
          </cell>
          <cell r="JG69">
            <v>280.32898245474104</v>
          </cell>
          <cell r="KF69">
            <v>38961</v>
          </cell>
          <cell r="KG69">
            <v>133.49960422944343</v>
          </cell>
          <cell r="KH69">
            <v>133.11512400418496</v>
          </cell>
          <cell r="KI69">
            <v>83.454162290324305</v>
          </cell>
          <cell r="KJ69">
            <v>8.8651378748126994</v>
          </cell>
          <cell r="KK69">
            <v>10.442378979041726</v>
          </cell>
          <cell r="KL69">
            <v>7932482.3539190898</v>
          </cell>
          <cell r="KM69">
            <v>89344528.715254083</v>
          </cell>
          <cell r="KN69">
            <v>1.9463674154954199E-2</v>
          </cell>
          <cell r="KO69">
            <v>140191751.08182916</v>
          </cell>
          <cell r="KP69">
            <v>8.6820269635780107</v>
          </cell>
          <cell r="KQ69">
            <v>81.7</v>
          </cell>
          <cell r="KR69">
            <v>81.968412379562096</v>
          </cell>
          <cell r="ACA69">
            <v>2013</v>
          </cell>
          <cell r="ACF69">
            <v>3.0048269457775278E-2</v>
          </cell>
        </row>
        <row r="70">
          <cell r="GC70">
            <v>39052</v>
          </cell>
          <cell r="GD70">
            <v>655355</v>
          </cell>
          <cell r="GE70">
            <v>1107768.6729395832</v>
          </cell>
          <cell r="GF70">
            <v>135.9461</v>
          </cell>
          <cell r="GG70">
            <v>135.94616200735399</v>
          </cell>
          <cell r="GH70">
            <v>136.37209999999999</v>
          </cell>
          <cell r="GI70">
            <v>160.66211619630201</v>
          </cell>
          <cell r="GJ70">
            <v>125.274167648111</v>
          </cell>
          <cell r="GK70">
            <v>137.82338714455099</v>
          </cell>
          <cell r="GL70">
            <v>111.892378144687</v>
          </cell>
          <cell r="GM70" t="e">
            <v>#DIV/0!</v>
          </cell>
          <cell r="GN70">
            <v>83.466666666666683</v>
          </cell>
          <cell r="GO70">
            <v>895.2952788287547</v>
          </cell>
          <cell r="GP70">
            <v>1.2590014898849107</v>
          </cell>
          <cell r="GQ70">
            <v>81.63333333333334</v>
          </cell>
          <cell r="IA70">
            <v>39052</v>
          </cell>
          <cell r="IB70">
            <v>130.44109968830301</v>
          </cell>
          <cell r="IC70">
            <v>121.075455692052</v>
          </cell>
          <cell r="ID70">
            <v>127.83890053244799</v>
          </cell>
          <cell r="IE70">
            <v>241.85579016514399</v>
          </cell>
          <cell r="IF70">
            <v>151.76430740389401</v>
          </cell>
          <cell r="IG70">
            <v>386663</v>
          </cell>
          <cell r="IH70">
            <v>108850</v>
          </cell>
          <cell r="II70">
            <v>140138</v>
          </cell>
          <cell r="IJ70">
            <v>91941</v>
          </cell>
          <cell r="IK70">
            <v>75060</v>
          </cell>
          <cell r="IL70">
            <v>2824</v>
          </cell>
          <cell r="IM70">
            <v>134.3492</v>
          </cell>
          <cell r="IN70">
            <v>121.58</v>
          </cell>
          <cell r="IO70">
            <v>131.15729999999999</v>
          </cell>
          <cell r="IP70">
            <v>242.73920000000001</v>
          </cell>
          <cell r="IQ70">
            <v>151.81030000000001</v>
          </cell>
          <cell r="IR70" t="e">
            <v>#N/A</v>
          </cell>
          <cell r="IS70">
            <v>60.534646666666667</v>
          </cell>
          <cell r="IT70">
            <v>64.237886666666668</v>
          </cell>
          <cell r="IU70">
            <v>62.883953333333331</v>
          </cell>
          <cell r="IV70">
            <v>98.408249999999995</v>
          </cell>
          <cell r="IW70">
            <v>59.972596666666668</v>
          </cell>
          <cell r="IX70">
            <v>30.781589999999998</v>
          </cell>
          <cell r="IY70">
            <v>203.01302999999999</v>
          </cell>
          <cell r="IZ70">
            <v>45.661316666666664</v>
          </cell>
          <cell r="JA70">
            <v>43.06776</v>
          </cell>
          <cell r="JB70">
            <v>245.81090551380174</v>
          </cell>
          <cell r="JC70">
            <v>219.97205636123039</v>
          </cell>
          <cell r="JD70">
            <v>234.95994458318859</v>
          </cell>
          <cell r="JE70">
            <v>287.94630405802559</v>
          </cell>
          <cell r="JF70">
            <v>292.89369577258049</v>
          </cell>
          <cell r="JG70">
            <v>274.68015928048055</v>
          </cell>
          <cell r="KF70">
            <v>39052</v>
          </cell>
          <cell r="KG70">
            <v>135.04383734464841</v>
          </cell>
          <cell r="KH70">
            <v>134.43603057802892</v>
          </cell>
          <cell r="KI70">
            <v>83.551057868613199</v>
          </cell>
          <cell r="KJ70">
            <v>8.7340534999183106</v>
          </cell>
          <cell r="KK70">
            <v>9.2436885696946494</v>
          </cell>
          <cell r="KL70">
            <v>7972832.5481391298</v>
          </cell>
          <cell r="KM70">
            <v>89218225.531078681</v>
          </cell>
          <cell r="KN70">
            <v>1.9533855603321802E-2</v>
          </cell>
          <cell r="KO70">
            <v>140605216.25844082</v>
          </cell>
          <cell r="KP70">
            <v>8.5245541864455294</v>
          </cell>
          <cell r="KQ70">
            <v>81.63333333333334</v>
          </cell>
          <cell r="KR70">
            <v>82.083772215510805</v>
          </cell>
          <cell r="ACA70">
            <v>2014</v>
          </cell>
          <cell r="ACF70">
            <v>5.0393459495359227E-3</v>
          </cell>
        </row>
        <row r="71">
          <cell r="GC71">
            <v>39142</v>
          </cell>
          <cell r="GD71">
            <v>631423</v>
          </cell>
          <cell r="GE71">
            <v>1154655.5311428581</v>
          </cell>
          <cell r="GF71">
            <v>138.43899999999999</v>
          </cell>
          <cell r="GG71">
            <v>138.43906459447399</v>
          </cell>
          <cell r="GH71">
            <v>134.83590000000001</v>
          </cell>
          <cell r="GI71">
            <v>158.091794853935</v>
          </cell>
          <cell r="GJ71">
            <v>125.92649767376599</v>
          </cell>
          <cell r="GK71">
            <v>141.713137669562</v>
          </cell>
          <cell r="GL71">
            <v>117.748683486147</v>
          </cell>
          <cell r="GM71" t="e">
            <v>#DIV/0!</v>
          </cell>
          <cell r="GN71">
            <v>84.2</v>
          </cell>
          <cell r="GO71">
            <v>895.64362782104342</v>
          </cell>
          <cell r="GP71">
            <v>1.2594913527387226</v>
          </cell>
          <cell r="GQ71">
            <v>82.933333333333337</v>
          </cell>
          <cell r="IA71">
            <v>39142</v>
          </cell>
          <cell r="IB71">
            <v>133.32918872391701</v>
          </cell>
          <cell r="IC71">
            <v>126.69769706048601</v>
          </cell>
          <cell r="ID71">
            <v>126.969226508861</v>
          </cell>
          <cell r="IE71">
            <v>249.61760938224401</v>
          </cell>
          <cell r="IF71">
            <v>159.32762655674799</v>
          </cell>
          <cell r="IG71">
            <v>384999</v>
          </cell>
          <cell r="IH71">
            <v>109267</v>
          </cell>
          <cell r="II71">
            <v>114489</v>
          </cell>
          <cell r="IJ71">
            <v>85074</v>
          </cell>
          <cell r="IK71">
            <v>75983</v>
          </cell>
          <cell r="IL71">
            <v>13577</v>
          </cell>
          <cell r="IM71">
            <v>130.12190000000001</v>
          </cell>
          <cell r="IN71">
            <v>121.9983</v>
          </cell>
          <cell r="IO71">
            <v>124.08459999999999</v>
          </cell>
          <cell r="IP71">
            <v>228.18680000000001</v>
          </cell>
          <cell r="IQ71">
            <v>153.2638</v>
          </cell>
          <cell r="IR71" t="e">
            <v>#N/A</v>
          </cell>
          <cell r="IS71">
            <v>61.808586666666663</v>
          </cell>
          <cell r="IT71">
            <v>65.126626666666667</v>
          </cell>
          <cell r="IU71">
            <v>63.876800000000003</v>
          </cell>
          <cell r="IV71">
            <v>101.06112333333334</v>
          </cell>
          <cell r="IW71">
            <v>61.511283333333331</v>
          </cell>
          <cell r="IX71">
            <v>31.244506666666666</v>
          </cell>
          <cell r="IY71">
            <v>200.35835333333333</v>
          </cell>
          <cell r="IZ71">
            <v>51.429153333333325</v>
          </cell>
          <cell r="JA71">
            <v>44.98171</v>
          </cell>
          <cell r="JB71">
            <v>239.53275893348888</v>
          </cell>
          <cell r="JC71">
            <v>226.14093769921129</v>
          </cell>
          <cell r="JD71">
            <v>235.05136476808093</v>
          </cell>
          <cell r="JE71">
            <v>248.65313441333379</v>
          </cell>
          <cell r="JF71">
            <v>288.30159969179601</v>
          </cell>
          <cell r="JG71">
            <v>275.42085134464185</v>
          </cell>
          <cell r="KF71">
            <v>39142</v>
          </cell>
          <cell r="KG71">
            <v>136.77249586592288</v>
          </cell>
          <cell r="KH71">
            <v>135.78202746108281</v>
          </cell>
          <cell r="KI71">
            <v>83.632455864105196</v>
          </cell>
          <cell r="KJ71">
            <v>8.6179164667078805</v>
          </cell>
          <cell r="KK71">
            <v>9.7702895527056128</v>
          </cell>
          <cell r="KL71">
            <v>8018323.91585017</v>
          </cell>
          <cell r="KM71">
            <v>88757284.013572559</v>
          </cell>
          <cell r="KN71">
            <v>1.9605442173740099E-2</v>
          </cell>
          <cell r="KO71">
            <v>140002747.07941133</v>
          </cell>
          <cell r="KP71">
            <v>8.3867098992427298</v>
          </cell>
          <cell r="KQ71">
            <v>82.933333333333337</v>
          </cell>
          <cell r="KR71">
            <v>82.188741754558293</v>
          </cell>
          <cell r="ACA71">
            <v>2015</v>
          </cell>
          <cell r="ACF71">
            <v>-3.5457552842598106E-2</v>
          </cell>
        </row>
        <row r="72">
          <cell r="GC72">
            <v>39234</v>
          </cell>
          <cell r="GD72">
            <v>670655</v>
          </cell>
          <cell r="GE72">
            <v>1224639.1167599475</v>
          </cell>
          <cell r="GF72">
            <v>140.83009999999999</v>
          </cell>
          <cell r="GG72">
            <v>140.83016115961399</v>
          </cell>
          <cell r="GH72">
            <v>140.77170000000001</v>
          </cell>
          <cell r="GI72">
            <v>154.843768536477</v>
          </cell>
          <cell r="GJ72">
            <v>129.88027400377899</v>
          </cell>
          <cell r="GK72">
            <v>142.931831681327</v>
          </cell>
          <cell r="GL72">
            <v>120.66232967606101</v>
          </cell>
          <cell r="GM72" t="e">
            <v>#DIV/0!</v>
          </cell>
          <cell r="GN72">
            <v>84.833333333333329</v>
          </cell>
          <cell r="GO72">
            <v>914.90487191239663</v>
          </cell>
          <cell r="GP72">
            <v>1.286577315975092</v>
          </cell>
          <cell r="GQ72">
            <v>83.066666666666663</v>
          </cell>
          <cell r="IA72">
            <v>39234</v>
          </cell>
          <cell r="IB72">
            <v>135.07863501309799</v>
          </cell>
          <cell r="IC72">
            <v>131.616613821572</v>
          </cell>
          <cell r="ID72">
            <v>130.02561615182699</v>
          </cell>
          <cell r="IE72">
            <v>245.44983857813401</v>
          </cell>
          <cell r="IF72">
            <v>162.331498011273</v>
          </cell>
          <cell r="IG72">
            <v>400751</v>
          </cell>
          <cell r="IH72">
            <v>119167</v>
          </cell>
          <cell r="II72">
            <v>123655</v>
          </cell>
          <cell r="IJ72">
            <v>89585</v>
          </cell>
          <cell r="IK72">
            <v>77520</v>
          </cell>
          <cell r="IL72">
            <v>15017</v>
          </cell>
          <cell r="IM72">
            <v>133.7389</v>
          </cell>
          <cell r="IN72">
            <v>130.25069999999999</v>
          </cell>
          <cell r="IO72">
            <v>129.5736</v>
          </cell>
          <cell r="IP72">
            <v>247.90610000000001</v>
          </cell>
          <cell r="IQ72">
            <v>158.35900000000001</v>
          </cell>
          <cell r="IR72" t="e">
            <v>#N/A</v>
          </cell>
          <cell r="IS72">
            <v>63.243003333333341</v>
          </cell>
          <cell r="IT72">
            <v>66.519533333333342</v>
          </cell>
          <cell r="IU72">
            <v>65.233133333333328</v>
          </cell>
          <cell r="IV72">
            <v>104.45144000000001</v>
          </cell>
          <cell r="IW72">
            <v>62.965139999999998</v>
          </cell>
          <cell r="IX72">
            <v>32.563939999999995</v>
          </cell>
          <cell r="IY72">
            <v>221.41290333333333</v>
          </cell>
          <cell r="IZ72">
            <v>55.324643333333334</v>
          </cell>
          <cell r="JA72">
            <v>47.734636666666667</v>
          </cell>
          <cell r="JB72">
            <v>243.68784600928313</v>
          </cell>
          <cell r="JC72">
            <v>229.02708798294739</v>
          </cell>
          <cell r="JD72">
            <v>240.10625665830528</v>
          </cell>
          <cell r="JE72">
            <v>257.18356836964671</v>
          </cell>
          <cell r="JF72">
            <v>279.44014766397936</v>
          </cell>
          <cell r="JG72">
            <v>271.95120181511237</v>
          </cell>
          <cell r="KF72">
            <v>39234</v>
          </cell>
          <cell r="KG72">
            <v>138.76131342086785</v>
          </cell>
          <cell r="KH72">
            <v>137.14994672931326</v>
          </cell>
          <cell r="KI72">
            <v>83.697330891845994</v>
          </cell>
          <cell r="KJ72">
            <v>8.5161473325743806</v>
          </cell>
          <cell r="KK72">
            <v>10.000255003762293</v>
          </cell>
          <cell r="KL72">
            <v>8066371.70131166</v>
          </cell>
          <cell r="KM72">
            <v>89341924.52588965</v>
          </cell>
          <cell r="KN72">
            <v>1.96777157698582E-2</v>
          </cell>
          <cell r="KO72">
            <v>141310952.08704263</v>
          </cell>
          <cell r="KP72">
            <v>8.2683035039124704</v>
          </cell>
          <cell r="KQ72">
            <v>83.066666666666663</v>
          </cell>
          <cell r="KR72">
            <v>82.281089385480101</v>
          </cell>
          <cell r="ACA72">
            <v>2016</v>
          </cell>
          <cell r="ACF72">
            <v>-3.2759130499899647E-2</v>
          </cell>
        </row>
        <row r="73">
          <cell r="GC73">
            <v>39326</v>
          </cell>
          <cell r="GD73">
            <v>691846</v>
          </cell>
          <cell r="GE73">
            <v>1299477.7338154679</v>
          </cell>
          <cell r="GF73">
            <v>142.28229999999999</v>
          </cell>
          <cell r="GG73">
            <v>142.282292283441</v>
          </cell>
          <cell r="GH73">
            <v>144.7508</v>
          </cell>
          <cell r="GI73">
            <v>166.51422049743101</v>
          </cell>
          <cell r="GJ73">
            <v>130.70961602079399</v>
          </cell>
          <cell r="GK73">
            <v>144.14591092616701</v>
          </cell>
          <cell r="GL73">
            <v>120.71440028492199</v>
          </cell>
          <cell r="GM73" t="e">
            <v>#DIV/0!</v>
          </cell>
          <cell r="GN73">
            <v>85.3</v>
          </cell>
          <cell r="GO73">
            <v>931.92455428712844</v>
          </cell>
          <cell r="GP73">
            <v>1.3105111018152089</v>
          </cell>
          <cell r="GQ73">
            <v>83.533333333333346</v>
          </cell>
          <cell r="IA73">
            <v>39326</v>
          </cell>
          <cell r="IB73">
            <v>135.932396911089</v>
          </cell>
          <cell r="IC73">
            <v>133.48621997371299</v>
          </cell>
          <cell r="ID73">
            <v>129.32939803373799</v>
          </cell>
          <cell r="IE73">
            <v>249.60951813146201</v>
          </cell>
          <cell r="IF73">
            <v>174.52020572920901</v>
          </cell>
          <cell r="IG73">
            <v>410354</v>
          </cell>
          <cell r="IH73">
            <v>129921</v>
          </cell>
          <cell r="II73">
            <v>125131</v>
          </cell>
          <cell r="IJ73">
            <v>95807</v>
          </cell>
          <cell r="IK73">
            <v>85912</v>
          </cell>
          <cell r="IL73">
            <v>16545</v>
          </cell>
          <cell r="IM73">
            <v>136.57329999999999</v>
          </cell>
          <cell r="IN73">
            <v>139.41149999999999</v>
          </cell>
          <cell r="IO73">
            <v>129.30260000000001</v>
          </cell>
          <cell r="IP73">
            <v>264.7398</v>
          </cell>
          <cell r="IQ73">
            <v>181.12029999999999</v>
          </cell>
          <cell r="IR73" t="e">
            <v>#N/A</v>
          </cell>
          <cell r="IS73">
            <v>64.563883333333322</v>
          </cell>
          <cell r="IT73">
            <v>67.254206666666661</v>
          </cell>
          <cell r="IU73">
            <v>65.918240000000011</v>
          </cell>
          <cell r="IV73">
            <v>105.82179666666667</v>
          </cell>
          <cell r="IW73">
            <v>65.397706666666679</v>
          </cell>
          <cell r="IX73">
            <v>33.50951666666667</v>
          </cell>
          <cell r="IY73">
            <v>221.12062666666668</v>
          </cell>
          <cell r="IZ73">
            <v>59.467489999999998</v>
          </cell>
          <cell r="JA73">
            <v>49.657243333333334</v>
          </cell>
          <cell r="JB73">
            <v>244.47728808964362</v>
          </cell>
          <cell r="JC73">
            <v>229.64809707417447</v>
          </cell>
          <cell r="JD73">
            <v>244.57287646760659</v>
          </cell>
          <cell r="JE73">
            <v>260.79887803110563</v>
          </cell>
          <cell r="JF73">
            <v>279.84575418882719</v>
          </cell>
          <cell r="JG73">
            <v>263.51580578890582</v>
          </cell>
          <cell r="KF73">
            <v>39326</v>
          </cell>
          <cell r="KG73">
            <v>139.69864911079938</v>
          </cell>
          <cell r="KH73">
            <v>138.53649363399663</v>
          </cell>
          <cell r="KI73">
            <v>83.745012281966495</v>
          </cell>
          <cell r="KJ73">
            <v>8.4274686965043397</v>
          </cell>
          <cell r="KK73">
            <v>9.3390884971101293</v>
          </cell>
          <cell r="KL73">
            <v>8115199.0853074798</v>
          </cell>
          <cell r="KM73">
            <v>90508601.361159384</v>
          </cell>
          <cell r="KN73">
            <v>1.9750013956466601E-2</v>
          </cell>
          <cell r="KO73">
            <v>142705130.83027443</v>
          </cell>
          <cell r="KP73">
            <v>8.1681090399605996</v>
          </cell>
          <cell r="KQ73">
            <v>83.533333333333346</v>
          </cell>
          <cell r="KR73">
            <v>82.358859283454905</v>
          </cell>
          <cell r="ACA73">
            <v>2017</v>
          </cell>
          <cell r="ACF73">
            <v>1.3228683839367816E-2</v>
          </cell>
        </row>
        <row r="74">
          <cell r="GC74">
            <v>39417</v>
          </cell>
          <cell r="GD74">
            <v>726339</v>
          </cell>
          <cell r="GE74">
            <v>1396999.1746251923</v>
          </cell>
          <cell r="GF74">
            <v>144.4041</v>
          </cell>
          <cell r="GG74">
            <v>144.40402916632701</v>
          </cell>
          <cell r="GH74">
            <v>145.42679999999999</v>
          </cell>
          <cell r="GI74">
            <v>166.56206556214599</v>
          </cell>
          <cell r="GJ74">
            <v>131.736469729584</v>
          </cell>
          <cell r="GK74">
            <v>146.343070095717</v>
          </cell>
          <cell r="GL74">
            <v>121.166647443431</v>
          </cell>
          <cell r="GM74" t="e">
            <v>#DIV/0!</v>
          </cell>
          <cell r="GN74">
            <v>86</v>
          </cell>
          <cell r="GO74">
            <v>949.30461376356732</v>
          </cell>
          <cell r="GP74">
            <v>1.3349516649373006</v>
          </cell>
          <cell r="GQ74">
            <v>84.666666666666671</v>
          </cell>
          <cell r="IA74">
            <v>39417</v>
          </cell>
          <cell r="IB74">
            <v>139.880688785633</v>
          </cell>
          <cell r="IC74">
            <v>137.23688474455699</v>
          </cell>
          <cell r="ID74">
            <v>128.66976691830399</v>
          </cell>
          <cell r="IE74">
            <v>252.65565217321199</v>
          </cell>
          <cell r="IF74">
            <v>179.09931511922699</v>
          </cell>
          <cell r="IG74">
            <v>432652</v>
          </cell>
          <cell r="IH74">
            <v>131177</v>
          </cell>
          <cell r="II74">
            <v>152024</v>
          </cell>
          <cell r="IJ74">
            <v>92083</v>
          </cell>
          <cell r="IK74">
            <v>86063</v>
          </cell>
          <cell r="IL74">
            <v>4466</v>
          </cell>
          <cell r="IM74">
            <v>143.95009999999999</v>
          </cell>
          <cell r="IN74">
            <v>138.18219999999999</v>
          </cell>
          <cell r="IO74">
            <v>132.1026</v>
          </cell>
          <cell r="IP74">
            <v>257.56330000000003</v>
          </cell>
          <cell r="IQ74">
            <v>184.69049999999999</v>
          </cell>
          <cell r="IR74" t="e">
            <v>#N/A</v>
          </cell>
          <cell r="IS74">
            <v>66.460899999999995</v>
          </cell>
          <cell r="IT74">
            <v>68.244053333333326</v>
          </cell>
          <cell r="IU74">
            <v>66.794906666666677</v>
          </cell>
          <cell r="IV74">
            <v>112.44717333333334</v>
          </cell>
          <cell r="IW74">
            <v>67.876766666666654</v>
          </cell>
          <cell r="IX74">
            <v>34.040536666666668</v>
          </cell>
          <cell r="IY74">
            <v>218.45082333333335</v>
          </cell>
          <cell r="IZ74">
            <v>62.740513333333332</v>
          </cell>
          <cell r="JA74">
            <v>53.004649999999998</v>
          </cell>
          <cell r="JB74">
            <v>255.47297979297619</v>
          </cell>
          <cell r="JC74">
            <v>229.71889999775215</v>
          </cell>
          <cell r="JD74">
            <v>249.1340731007206</v>
          </cell>
          <cell r="JE74">
            <v>310.13362191924796</v>
          </cell>
          <cell r="JF74">
            <v>276.4624779731177</v>
          </cell>
          <cell r="JG74">
            <v>258.87606148889176</v>
          </cell>
          <cell r="KF74">
            <v>39417</v>
          </cell>
          <cell r="KG74">
            <v>141.0036050639979</v>
          </cell>
          <cell r="KH74">
            <v>139.93864386876234</v>
          </cell>
          <cell r="KI74">
            <v>83.775539366123397</v>
          </cell>
          <cell r="KJ74">
            <v>8.3504509601401296</v>
          </cell>
          <cell r="KK74">
            <v>8.1288589201141939</v>
          </cell>
          <cell r="KL74">
            <v>8170350.8169357404</v>
          </cell>
          <cell r="KM74">
            <v>90667456.912390307</v>
          </cell>
          <cell r="KN74">
            <v>1.9821769225999701E-2</v>
          </cell>
          <cell r="KO74">
            <v>143063325.27235013</v>
          </cell>
          <cell r="KP74">
            <v>8.0850443822030105</v>
          </cell>
          <cell r="KQ74">
            <v>84.666666666666671</v>
          </cell>
          <cell r="KR74">
            <v>82.420669942795499</v>
          </cell>
          <cell r="ACA74">
            <v>2018</v>
          </cell>
          <cell r="ACF74">
            <v>1.7836721768855313E-2</v>
          </cell>
        </row>
        <row r="75">
          <cell r="GC75">
            <v>39508</v>
          </cell>
          <cell r="GD75">
            <v>712055</v>
          </cell>
          <cell r="GE75">
            <v>1510125.4350233937</v>
          </cell>
          <cell r="GF75">
            <v>146.2226</v>
          </cell>
          <cell r="GG75">
            <v>146.22257736295501</v>
          </cell>
          <cell r="GH75">
            <v>143.13820000000001</v>
          </cell>
          <cell r="GI75">
            <v>166.33922820872999</v>
          </cell>
          <cell r="GJ75">
            <v>135.16326660940501</v>
          </cell>
          <cell r="GK75">
            <v>147.58041548569099</v>
          </cell>
          <cell r="GL75">
            <v>122.83920464103301</v>
          </cell>
          <cell r="GM75" t="e">
            <v>#DIV/0!</v>
          </cell>
          <cell r="GN75">
            <v>85.8</v>
          </cell>
          <cell r="GO75">
            <v>968.53191367933994</v>
          </cell>
          <cell r="GP75">
            <v>1.3619898944609614</v>
          </cell>
          <cell r="GQ75">
            <v>85.633333333333326</v>
          </cell>
          <cell r="IA75">
            <v>39508</v>
          </cell>
          <cell r="IB75">
            <v>142.901215317598</v>
          </cell>
          <cell r="IC75">
            <v>143.17218846472099</v>
          </cell>
          <cell r="ID75">
            <v>130.75962853599199</v>
          </cell>
          <cell r="IE75">
            <v>247.21028905778601</v>
          </cell>
          <cell r="IF75">
            <v>186.38469050352501</v>
          </cell>
          <cell r="IG75">
            <v>433753</v>
          </cell>
          <cell r="IH75">
            <v>132371</v>
          </cell>
          <cell r="II75">
            <v>128394</v>
          </cell>
          <cell r="IJ75">
            <v>80459</v>
          </cell>
          <cell r="IK75">
            <v>86426</v>
          </cell>
          <cell r="IL75">
            <v>23504</v>
          </cell>
          <cell r="IM75">
            <v>139.4366</v>
          </cell>
          <cell r="IN75">
            <v>136.67179999999999</v>
          </cell>
          <cell r="IO75">
            <v>127.7739</v>
          </cell>
          <cell r="IP75">
            <v>224.1806</v>
          </cell>
          <cell r="IQ75">
            <v>176.97329999999999</v>
          </cell>
          <cell r="IR75" t="e">
            <v>#N/A</v>
          </cell>
          <cell r="IS75">
            <v>67.815203333333329</v>
          </cell>
          <cell r="IT75">
            <v>68.833443333333335</v>
          </cell>
          <cell r="IU75">
            <v>67.374029999999991</v>
          </cell>
          <cell r="IV75">
            <v>112.26675666666667</v>
          </cell>
          <cell r="IW75">
            <v>71.483429999999998</v>
          </cell>
          <cell r="IX75">
            <v>35.304343333333335</v>
          </cell>
          <cell r="IY75">
            <v>228.57917999999998</v>
          </cell>
          <cell r="IZ75">
            <v>66.598990000000001</v>
          </cell>
          <cell r="JA75">
            <v>55.623676666666675</v>
          </cell>
          <cell r="JB75">
            <v>254.45327594156203</v>
          </cell>
          <cell r="JC75">
            <v>237.75830193154289</v>
          </cell>
          <cell r="JD75">
            <v>254.18005673262849</v>
          </cell>
          <cell r="JE75">
            <v>270.8012342420634</v>
          </cell>
          <cell r="JF75">
            <v>277.53471931468783</v>
          </cell>
          <cell r="JG75">
            <v>271.30427248865868</v>
          </cell>
          <cell r="KF75">
            <v>39508</v>
          </cell>
          <cell r="KG75">
            <v>142.06863865666696</v>
          </cell>
          <cell r="KH75">
            <v>141.35314508837152</v>
          </cell>
          <cell r="KI75">
            <v>83.789923343297104</v>
          </cell>
          <cell r="KJ75">
            <v>8.2837373543341606</v>
          </cell>
          <cell r="KK75">
            <v>8.4231787672539564</v>
          </cell>
          <cell r="KL75">
            <v>8232050.5228250297</v>
          </cell>
          <cell r="KM75">
            <v>90332818.579059586</v>
          </cell>
          <cell r="KN75">
            <v>1.9892465437169101E-2</v>
          </cell>
          <cell r="KO75">
            <v>142634474.67687437</v>
          </cell>
          <cell r="KP75">
            <v>8.0180409810556199</v>
          </cell>
          <cell r="KQ75">
            <v>85.633333333333326</v>
          </cell>
          <cell r="KR75">
            <v>82.465996820762498</v>
          </cell>
          <cell r="ACA75">
            <v>2019</v>
          </cell>
          <cell r="ACF75">
            <v>1.2207618682791299E-2</v>
          </cell>
        </row>
        <row r="76">
          <cell r="GC76">
            <v>39600</v>
          </cell>
          <cell r="GD76">
            <v>769525</v>
          </cell>
          <cell r="GE76">
            <v>1635583.94823535</v>
          </cell>
          <cell r="GF76">
            <v>149.22190000000001</v>
          </cell>
          <cell r="GG76">
            <v>149.22188559667501</v>
          </cell>
          <cell r="GH76">
            <v>149.69110000000001</v>
          </cell>
          <cell r="GI76">
            <v>171.75156100441799</v>
          </cell>
          <cell r="GJ76">
            <v>135.708009008018</v>
          </cell>
          <cell r="GK76">
            <v>151.212826426128</v>
          </cell>
          <cell r="GL76">
            <v>124.63709340703301</v>
          </cell>
          <cell r="GM76" t="e">
            <v>#DIV/0!</v>
          </cell>
          <cell r="GN76">
            <v>85.966666666666654</v>
          </cell>
          <cell r="GO76">
            <v>998.12041250932361</v>
          </cell>
          <cell r="GP76">
            <v>1.4035984732073401</v>
          </cell>
          <cell r="GQ76">
            <v>84.766666666666666</v>
          </cell>
          <cell r="IA76">
            <v>39600</v>
          </cell>
          <cell r="IB76">
            <v>144.53331002102101</v>
          </cell>
          <cell r="IC76">
            <v>149.420820894679</v>
          </cell>
          <cell r="ID76">
            <v>130.59303300440999</v>
          </cell>
          <cell r="IE76">
            <v>257.87505892469198</v>
          </cell>
          <cell r="IF76">
            <v>200.76236157320599</v>
          </cell>
          <cell r="IG76">
            <v>456473</v>
          </cell>
          <cell r="IH76">
            <v>147733</v>
          </cell>
          <cell r="II76">
            <v>139783</v>
          </cell>
          <cell r="IJ76">
            <v>98393</v>
          </cell>
          <cell r="IK76">
            <v>98761</v>
          </cell>
          <cell r="IL76">
            <v>25906</v>
          </cell>
          <cell r="IM76">
            <v>143.14689999999999</v>
          </cell>
          <cell r="IN76">
            <v>148.0112</v>
          </cell>
          <cell r="IO76">
            <v>130.1695</v>
          </cell>
          <cell r="IP76">
            <v>262.51740000000001</v>
          </cell>
          <cell r="IQ76">
            <v>195.7124</v>
          </cell>
          <cell r="IR76" t="e">
            <v>#N/A</v>
          </cell>
          <cell r="IS76">
            <v>69.663276666666675</v>
          </cell>
          <cell r="IT76">
            <v>69.804009999999991</v>
          </cell>
          <cell r="IU76">
            <v>68.335433333333341</v>
          </cell>
          <cell r="IV76">
            <v>115.19959999999999</v>
          </cell>
          <cell r="IW76">
            <v>75.363150000000005</v>
          </cell>
          <cell r="IX76">
            <v>36.509013333333336</v>
          </cell>
          <cell r="IY76">
            <v>243.23653666666667</v>
          </cell>
          <cell r="IZ76">
            <v>72.96675333333333</v>
          </cell>
          <cell r="JA76">
            <v>56.220076666666671</v>
          </cell>
          <cell r="JB76">
            <v>262.9522016856933</v>
          </cell>
          <cell r="JC76">
            <v>243.72671240746962</v>
          </cell>
          <cell r="JD76">
            <v>261.94521780271435</v>
          </cell>
          <cell r="JE76">
            <v>289.39643806113565</v>
          </cell>
          <cell r="JF76">
            <v>289.83232812074334</v>
          </cell>
          <cell r="JG76">
            <v>280.341314260209</v>
          </cell>
          <cell r="KF76">
            <v>39600</v>
          </cell>
          <cell r="KG76">
            <v>145.02612895448701</v>
          </cell>
          <cell r="KH76">
            <v>142.77677610036935</v>
          </cell>
          <cell r="KI76">
            <v>83.790565700364397</v>
          </cell>
          <cell r="KJ76">
            <v>8.2257381897223496</v>
          </cell>
          <cell r="KK76">
            <v>8.1011732842068884</v>
          </cell>
          <cell r="KL76">
            <v>8295594.8529765001</v>
          </cell>
          <cell r="KM76">
            <v>91186992.690596357</v>
          </cell>
          <cell r="KN76">
            <v>1.99616609679199E-2</v>
          </cell>
          <cell r="KO76">
            <v>143578853.13012198</v>
          </cell>
          <cell r="KP76">
            <v>7.9653340091954599</v>
          </cell>
          <cell r="KQ76">
            <v>84.766666666666666</v>
          </cell>
          <cell r="KR76">
            <v>82.495721205902299</v>
          </cell>
          <cell r="ACA76">
            <v>2020</v>
          </cell>
          <cell r="ACF76">
            <v>-3.2767506495341547E-2</v>
          </cell>
        </row>
        <row r="77">
          <cell r="GC77">
            <v>39692</v>
          </cell>
          <cell r="GD77">
            <v>812603</v>
          </cell>
          <cell r="GE77">
            <v>1765156.2761449844</v>
          </cell>
          <cell r="GF77">
            <v>151.62559999999999</v>
          </cell>
          <cell r="GG77">
            <v>151.62567310618101</v>
          </cell>
          <cell r="GH77">
            <v>154.85560000000001</v>
          </cell>
          <cell r="GI77">
            <v>175.02930313550601</v>
          </cell>
          <cell r="GJ77">
            <v>139.87271352872801</v>
          </cell>
          <cell r="GK77">
            <v>152.83005877641099</v>
          </cell>
          <cell r="GL77">
            <v>129.58914132932799</v>
          </cell>
          <cell r="GM77" t="e">
            <v>#DIV/0!</v>
          </cell>
          <cell r="GN77">
            <v>85.966666666666654</v>
          </cell>
          <cell r="GO77">
            <v>1027.0297224783083</v>
          </cell>
          <cell r="GP77">
            <v>1.44425194830453</v>
          </cell>
          <cell r="GQ77">
            <v>84.86666666666666</v>
          </cell>
          <cell r="IA77">
            <v>39692</v>
          </cell>
          <cell r="IB77">
            <v>147.23365697135901</v>
          </cell>
          <cell r="IC77">
            <v>156.90218502424699</v>
          </cell>
          <cell r="ID77">
            <v>134.39738004717299</v>
          </cell>
          <cell r="IE77">
            <v>252.97534575889699</v>
          </cell>
          <cell r="IF77">
            <v>205.91019968716401</v>
          </cell>
          <cell r="IG77">
            <v>480468</v>
          </cell>
          <cell r="IH77">
            <v>168886</v>
          </cell>
          <cell r="II77">
            <v>144805</v>
          </cell>
          <cell r="IJ77">
            <v>115435</v>
          </cell>
          <cell r="IK77">
            <v>114297</v>
          </cell>
          <cell r="IL77">
            <v>17305</v>
          </cell>
          <cell r="IM77">
            <v>147.9881</v>
          </cell>
          <cell r="IN77">
            <v>164.44120000000001</v>
          </cell>
          <cell r="IO77">
            <v>134.38990000000001</v>
          </cell>
          <cell r="IP77">
            <v>273.56950000000001</v>
          </cell>
          <cell r="IQ77">
            <v>219.982</v>
          </cell>
          <cell r="IR77" t="e">
            <v>#N/A</v>
          </cell>
          <cell r="IS77">
            <v>70.952569999999994</v>
          </cell>
          <cell r="IT77">
            <v>70.48</v>
          </cell>
          <cell r="IU77">
            <v>68.857090000000014</v>
          </cell>
          <cell r="IV77">
            <v>113.02850666666666</v>
          </cell>
          <cell r="IW77">
            <v>76.689643333333336</v>
          </cell>
          <cell r="IX77">
            <v>37.792223333333332</v>
          </cell>
          <cell r="IY77">
            <v>241.27986333333334</v>
          </cell>
          <cell r="IZ77">
            <v>81.471276666666668</v>
          </cell>
          <cell r="JA77">
            <v>57.755020000000002</v>
          </cell>
          <cell r="JB77">
            <v>268.41177485044881</v>
          </cell>
          <cell r="JC77">
            <v>248.14621606462947</v>
          </cell>
          <cell r="JD77">
            <v>269.53213357103715</v>
          </cell>
          <cell r="JE77">
            <v>290.37885490717127</v>
          </cell>
          <cell r="JF77">
            <v>326.2950969121494</v>
          </cell>
          <cell r="JG77">
            <v>288.64740286194257</v>
          </cell>
          <cell r="KF77">
            <v>39692</v>
          </cell>
          <cell r="KG77">
            <v>146.9023552844784</v>
          </cell>
          <cell r="KH77">
            <v>144.2063676279767</v>
          </cell>
          <cell r="KI77">
            <v>83.781124222112197</v>
          </cell>
          <cell r="KJ77">
            <v>8.1739236872725201</v>
          </cell>
          <cell r="KK77">
            <v>7.7909343077818338</v>
          </cell>
          <cell r="KL77">
            <v>8363297.7001886098</v>
          </cell>
          <cell r="KM77">
            <v>92043770.991497576</v>
          </cell>
          <cell r="KN77">
            <v>2.0029055530299301E-2</v>
          </cell>
          <cell r="KO77">
            <v>145286369.58309162</v>
          </cell>
          <cell r="KP77">
            <v>7.92394134493642</v>
          </cell>
          <cell r="KQ77">
            <v>84.86666666666666</v>
          </cell>
          <cell r="KR77">
            <v>82.512495638748305</v>
          </cell>
          <cell r="ACA77">
            <v>2021</v>
          </cell>
          <cell r="ACF77">
            <v>4.7625989483594866E-2</v>
          </cell>
        </row>
        <row r="78">
          <cell r="GC78">
            <v>39783</v>
          </cell>
          <cell r="GD78">
            <v>815620</v>
          </cell>
          <cell r="GE78">
            <v>1693768.9914740615</v>
          </cell>
          <cell r="GF78">
            <v>145.90629999999999</v>
          </cell>
          <cell r="GG78">
            <v>145.90633199496699</v>
          </cell>
          <cell r="GH78">
            <v>146.92240000000001</v>
          </cell>
          <cell r="GI78">
            <v>168.095628526897</v>
          </cell>
          <cell r="GJ78">
            <v>128.80503226910099</v>
          </cell>
          <cell r="GK78">
            <v>149.53381955608799</v>
          </cell>
          <cell r="GL78">
            <v>125.453036898467</v>
          </cell>
          <cell r="GM78" t="e">
            <v>#DIV/0!</v>
          </cell>
          <cell r="GN78">
            <v>83.033333333333331</v>
          </cell>
          <cell r="GO78">
            <v>1055.1083149716671</v>
          </cell>
          <cell r="GP78">
            <v>1.4837372339069037</v>
          </cell>
          <cell r="GQ78">
            <v>82</v>
          </cell>
          <cell r="IA78">
            <v>39783</v>
          </cell>
          <cell r="IB78">
            <v>144.863506478049</v>
          </cell>
          <cell r="IC78">
            <v>144.44734279481199</v>
          </cell>
          <cell r="ID78">
            <v>129.82034623048</v>
          </cell>
          <cell r="IE78">
            <v>238.25220734997399</v>
          </cell>
          <cell r="IF78">
            <v>193.39189204015699</v>
          </cell>
          <cell r="IG78">
            <v>486816</v>
          </cell>
          <cell r="IH78">
            <v>153856</v>
          </cell>
          <cell r="II78">
            <v>172887</v>
          </cell>
          <cell r="IJ78">
            <v>126594</v>
          </cell>
          <cell r="IK78">
            <v>127292</v>
          </cell>
          <cell r="IL78">
            <v>2760</v>
          </cell>
          <cell r="IM78">
            <v>149.00299999999999</v>
          </cell>
          <cell r="IN78">
            <v>145.8201</v>
          </cell>
          <cell r="IO78">
            <v>133.26329999999999</v>
          </cell>
          <cell r="IP78">
            <v>242.21430000000001</v>
          </cell>
          <cell r="IQ78">
            <v>200.10380000000001</v>
          </cell>
          <cell r="IR78" t="e">
            <v>#N/A</v>
          </cell>
          <cell r="IS78">
            <v>70.664603333333332</v>
          </cell>
          <cell r="IT78">
            <v>71.926733333333331</v>
          </cell>
          <cell r="IU78">
            <v>70.26130666666667</v>
          </cell>
          <cell r="IV78">
            <v>104.06353999999999</v>
          </cell>
          <cell r="IW78">
            <v>73.774646666666669</v>
          </cell>
          <cell r="IX78">
            <v>38.852683333333339</v>
          </cell>
          <cell r="IY78">
            <v>243.06295333333333</v>
          </cell>
          <cell r="IZ78">
            <v>83.308129999999991</v>
          </cell>
          <cell r="JA78">
            <v>57.324629999999992</v>
          </cell>
          <cell r="JB78">
            <v>283.95525503256988</v>
          </cell>
          <cell r="JC78">
            <v>249.7122307523808</v>
          </cell>
          <cell r="JD78">
            <v>276.90103709618955</v>
          </cell>
          <cell r="JE78">
            <v>349.62287192834089</v>
          </cell>
          <cell r="JF78">
            <v>404.16068047641073</v>
          </cell>
          <cell r="JG78">
            <v>353.39934731729795</v>
          </cell>
          <cell r="KF78">
            <v>39783</v>
          </cell>
          <cell r="KG78">
            <v>143.43538452571099</v>
          </cell>
          <cell r="KH78">
            <v>145.63970480656903</v>
          </cell>
          <cell r="KI78">
            <v>83.766616756431404</v>
          </cell>
          <cell r="KJ78">
            <v>8.1262844896965394</v>
          </cell>
          <cell r="KK78">
            <v>7.2798818152816898</v>
          </cell>
          <cell r="KL78">
            <v>8420072.5136734899</v>
          </cell>
          <cell r="KM78">
            <v>92670078.533645719</v>
          </cell>
          <cell r="KN78">
            <v>2.0094413673249399E-2</v>
          </cell>
          <cell r="KO78">
            <v>145197259.73861349</v>
          </cell>
          <cell r="KP78">
            <v>7.8918920015866503</v>
          </cell>
          <cell r="KQ78">
            <v>82</v>
          </cell>
          <cell r="KR78">
            <v>82.520475334080103</v>
          </cell>
          <cell r="ACA78">
            <v>2022</v>
          </cell>
          <cell r="ACF78">
            <v>3.0167179011841849E-2</v>
          </cell>
        </row>
        <row r="79">
          <cell r="GC79">
            <v>39873</v>
          </cell>
          <cell r="GD79">
            <v>756127</v>
          </cell>
          <cell r="GE79">
            <v>1592326.7322152629</v>
          </cell>
          <cell r="GF79">
            <v>143.8297</v>
          </cell>
          <cell r="GG79">
            <v>143.82969628985501</v>
          </cell>
          <cell r="GH79">
            <v>139.66560000000001</v>
          </cell>
          <cell r="GI79">
            <v>163.54859260849901</v>
          </cell>
          <cell r="GJ79">
            <v>120.336721770537</v>
          </cell>
          <cell r="GK79">
            <v>150.714547089224</v>
          </cell>
          <cell r="GL79">
            <v>123.707145615127</v>
          </cell>
          <cell r="GM79" t="e">
            <v>#DIV/0!</v>
          </cell>
          <cell r="GN79">
            <v>78</v>
          </cell>
          <cell r="GO79">
            <v>1090.8939518016382</v>
          </cell>
          <cell r="GP79">
            <v>1.5340604860794771</v>
          </cell>
          <cell r="GQ79">
            <v>77.533333333333346</v>
          </cell>
          <cell r="IA79">
            <v>39873</v>
          </cell>
          <cell r="IB79">
            <v>146.12116167587101</v>
          </cell>
          <cell r="IC79">
            <v>129.32550847186801</v>
          </cell>
          <cell r="ID79">
            <v>134.92477963775099</v>
          </cell>
          <cell r="IE79">
            <v>222.38841813256099</v>
          </cell>
          <cell r="IF79">
            <v>166.068249133466</v>
          </cell>
          <cell r="IG79">
            <v>474264</v>
          </cell>
          <cell r="IH79">
            <v>134945</v>
          </cell>
          <cell r="II79">
            <v>150521</v>
          </cell>
          <cell r="IJ79">
            <v>87415</v>
          </cell>
          <cell r="IK79">
            <v>93767</v>
          </cell>
          <cell r="IL79">
            <v>2750</v>
          </cell>
          <cell r="IM79">
            <v>142.61060000000001</v>
          </cell>
          <cell r="IN79">
            <v>123.7013</v>
          </cell>
          <cell r="IO79">
            <v>131.83760000000001</v>
          </cell>
          <cell r="IP79">
            <v>192.53710000000001</v>
          </cell>
          <cell r="IQ79">
            <v>154.02699999999999</v>
          </cell>
          <cell r="IR79" t="e">
            <v>#N/A</v>
          </cell>
          <cell r="IS79">
            <v>71.40406999999999</v>
          </cell>
          <cell r="IT79">
            <v>73.631526666666673</v>
          </cell>
          <cell r="IU79">
            <v>71.897876666666676</v>
          </cell>
          <cell r="IV79">
            <v>106.67948999999999</v>
          </cell>
          <cell r="IW79">
            <v>71.591086666666669</v>
          </cell>
          <cell r="IX79">
            <v>39.915896666666669</v>
          </cell>
          <cell r="IY79">
            <v>255.26915</v>
          </cell>
          <cell r="IZ79">
            <v>77.325649999999996</v>
          </cell>
          <cell r="JA79">
            <v>60.547730000000001</v>
          </cell>
          <cell r="JB79">
            <v>276.92065650791693</v>
          </cell>
          <cell r="JC79">
            <v>254.17822119519127</v>
          </cell>
          <cell r="JD79">
            <v>286.2925657295628</v>
          </cell>
          <cell r="JE79">
            <v>307.68467637730515</v>
          </cell>
          <cell r="JF79">
            <v>351.08498242371616</v>
          </cell>
          <cell r="JG79">
            <v>338.1996342633156</v>
          </cell>
          <cell r="KF79">
            <v>39873</v>
          </cell>
          <cell r="KG79">
            <v>145.16394028995228</v>
          </cell>
          <cell r="KH79">
            <v>147.0757338716933</v>
          </cell>
          <cell r="KI79">
            <v>83.753427115240996</v>
          </cell>
          <cell r="KJ79">
            <v>8.0816755380455305</v>
          </cell>
          <cell r="KK79">
            <v>8.5822634896244718</v>
          </cell>
          <cell r="KL79">
            <v>8463729.4129320607</v>
          </cell>
          <cell r="KM79">
            <v>91864081.925351128</v>
          </cell>
          <cell r="KN79">
            <v>2.0157732098505899E-2</v>
          </cell>
          <cell r="KO79">
            <v>144864343.39258707</v>
          </cell>
          <cell r="KP79">
            <v>7.8684510353636901</v>
          </cell>
          <cell r="KQ79">
            <v>77.533333333333346</v>
          </cell>
          <cell r="KR79">
            <v>82.5254139469032</v>
          </cell>
          <cell r="ACA79">
            <v>2023</v>
          </cell>
          <cell r="ACF79">
            <v>3.2416517981320281E-2</v>
          </cell>
        </row>
        <row r="80">
          <cell r="GC80">
            <v>39965</v>
          </cell>
          <cell r="GD80">
            <v>803577</v>
          </cell>
          <cell r="GE80">
            <v>1528164.5101063296</v>
          </cell>
          <cell r="GF80">
            <v>146.47659999999999</v>
          </cell>
          <cell r="GG80">
            <v>146.476674691102</v>
          </cell>
          <cell r="GH80">
            <v>146.39349999999999</v>
          </cell>
          <cell r="GI80">
            <v>161.739544858968</v>
          </cell>
          <cell r="GJ80">
            <v>125.969621597287</v>
          </cell>
          <cell r="GK80">
            <v>152.241823739849</v>
          </cell>
          <cell r="GL80">
            <v>130.31230682561599</v>
          </cell>
          <cell r="GM80" t="e">
            <v>#DIV/0!</v>
          </cell>
          <cell r="GN80">
            <v>78.7</v>
          </cell>
          <cell r="GO80">
            <v>1085.5715822197337</v>
          </cell>
          <cell r="GP80">
            <v>1.5265759484171071</v>
          </cell>
          <cell r="GQ80">
            <v>77.900000000000006</v>
          </cell>
          <cell r="IA80">
            <v>39965</v>
          </cell>
          <cell r="IB80">
            <v>150.313857224831</v>
          </cell>
          <cell r="IC80">
            <v>137.961144913201</v>
          </cell>
          <cell r="ID80">
            <v>133.31606976925099</v>
          </cell>
          <cell r="IE80">
            <v>230.95597924455001</v>
          </cell>
          <cell r="IF80">
            <v>174.72976476321301</v>
          </cell>
          <cell r="IG80">
            <v>504220</v>
          </cell>
          <cell r="IH80">
            <v>147362</v>
          </cell>
          <cell r="II80">
            <v>150885</v>
          </cell>
          <cell r="IJ80">
            <v>93900</v>
          </cell>
          <cell r="IK80">
            <v>88904</v>
          </cell>
          <cell r="IL80">
            <v>-3884</v>
          </cell>
          <cell r="IM80">
            <v>148.828</v>
          </cell>
          <cell r="IN80">
            <v>135.74600000000001</v>
          </cell>
          <cell r="IO80">
            <v>132.98349999999999</v>
          </cell>
          <cell r="IP80">
            <v>236.459</v>
          </cell>
          <cell r="IQ80">
            <v>171.05699999999999</v>
          </cell>
          <cell r="IR80" t="e">
            <v>#N/A</v>
          </cell>
          <cell r="IS80">
            <v>72.852503333333331</v>
          </cell>
          <cell r="IT80">
            <v>75.393296666666672</v>
          </cell>
          <cell r="IU80">
            <v>73.587733333333333</v>
          </cell>
          <cell r="IV80">
            <v>107.16773333333333</v>
          </cell>
          <cell r="IW80">
            <v>72.133136666666658</v>
          </cell>
          <cell r="IX80">
            <v>40.866616666666665</v>
          </cell>
          <cell r="IY80">
            <v>258.93132666666673</v>
          </cell>
          <cell r="IZ80">
            <v>86.443386666666655</v>
          </cell>
          <cell r="JA80">
            <v>62.116480000000003</v>
          </cell>
          <cell r="JB80">
            <v>280.77327096589943</v>
          </cell>
          <cell r="JC80">
            <v>258.943733672343</v>
          </cell>
          <cell r="JD80">
            <v>284.89577107243969</v>
          </cell>
          <cell r="JE80">
            <v>305.77105333809402</v>
          </cell>
          <cell r="JF80">
            <v>307.0792427364384</v>
          </cell>
          <cell r="JG80">
            <v>288.73565663462972</v>
          </cell>
          <cell r="KF80">
            <v>39965</v>
          </cell>
          <cell r="KG80">
            <v>147.75677442430666</v>
          </cell>
          <cell r="KH80">
            <v>148.51165547371079</v>
          </cell>
          <cell r="KI80">
            <v>83.747480808320105</v>
          </cell>
          <cell r="KJ80">
            <v>8.0384931854115607</v>
          </cell>
          <cell r="KK80">
            <v>8.6268647265390754</v>
          </cell>
          <cell r="KL80">
            <v>8510740.5789959393</v>
          </cell>
          <cell r="KM80">
            <v>91936999.227555484</v>
          </cell>
          <cell r="KN80">
            <v>2.0218795749258701E-2</v>
          </cell>
          <cell r="KO80">
            <v>145578178.03218678</v>
          </cell>
          <cell r="KP80">
            <v>7.8518808574841197</v>
          </cell>
          <cell r="KQ80">
            <v>77.900000000000006</v>
          </cell>
          <cell r="KR80">
            <v>82.532658585139103</v>
          </cell>
          <cell r="ACA80">
            <v>2024</v>
          </cell>
          <cell r="ACF80">
            <v>3.3958547907858572E-2</v>
          </cell>
        </row>
        <row r="81">
          <cell r="GC81">
            <v>40057</v>
          </cell>
          <cell r="GD81">
            <v>852843</v>
          </cell>
          <cell r="GE81">
            <v>1511646.0231556864</v>
          </cell>
          <cell r="GF81">
            <v>149.8922</v>
          </cell>
          <cell r="GG81">
            <v>149.892224427245</v>
          </cell>
          <cell r="GH81">
            <v>153.05510000000001</v>
          </cell>
          <cell r="GI81">
            <v>163.255444039141</v>
          </cell>
          <cell r="GJ81">
            <v>131.27230225143001</v>
          </cell>
          <cell r="GK81">
            <v>154.98923547258099</v>
          </cell>
          <cell r="GL81">
            <v>138.812490012898</v>
          </cell>
          <cell r="GM81" t="e">
            <v>#DIV/0!</v>
          </cell>
          <cell r="GN81">
            <v>81.033333333333346</v>
          </cell>
          <cell r="GO81">
            <v>1090.327644779195</v>
          </cell>
          <cell r="GP81">
            <v>1.5332641215706404</v>
          </cell>
          <cell r="GQ81">
            <v>79.066666666666663</v>
          </cell>
          <cell r="IA81">
            <v>40057</v>
          </cell>
          <cell r="IB81">
            <v>153.79292306834901</v>
          </cell>
          <cell r="IC81">
            <v>150.66262502723799</v>
          </cell>
          <cell r="ID81">
            <v>134.78829854642001</v>
          </cell>
          <cell r="IE81">
            <v>227.164758323256</v>
          </cell>
          <cell r="IF81">
            <v>183.02180748821701</v>
          </cell>
          <cell r="IG81">
            <v>534397</v>
          </cell>
          <cell r="IH81">
            <v>172382</v>
          </cell>
          <cell r="II81">
            <v>157480</v>
          </cell>
          <cell r="IJ81">
            <v>92906</v>
          </cell>
          <cell r="IK81">
            <v>95863</v>
          </cell>
          <cell r="IL81">
            <v>-8458</v>
          </cell>
          <cell r="IM81">
            <v>154.60319999999999</v>
          </cell>
          <cell r="IN81">
            <v>158.1011</v>
          </cell>
          <cell r="IO81">
            <v>134.80330000000001</v>
          </cell>
          <cell r="IP81">
            <v>247.7518</v>
          </cell>
          <cell r="IQ81">
            <v>194.53530000000001</v>
          </cell>
          <cell r="IR81" t="e">
            <v>#N/A</v>
          </cell>
          <cell r="IS81">
            <v>74.613510000000005</v>
          </cell>
          <cell r="IT81">
            <v>76.867153333333334</v>
          </cell>
          <cell r="IU81">
            <v>75.053573333333333</v>
          </cell>
          <cell r="IV81">
            <v>108.04761666666667</v>
          </cell>
          <cell r="IW81">
            <v>77.469830000000002</v>
          </cell>
          <cell r="IX81">
            <v>42.260533333333335</v>
          </cell>
          <cell r="IY81">
            <v>267.58589333333333</v>
          </cell>
          <cell r="IZ81">
            <v>84.701010000000011</v>
          </cell>
          <cell r="JA81">
            <v>61.714869999999998</v>
          </cell>
          <cell r="JB81">
            <v>285.01737863043729</v>
          </cell>
          <cell r="JC81">
            <v>264.18947749183985</v>
          </cell>
          <cell r="JD81">
            <v>286.14394496750043</v>
          </cell>
          <cell r="JE81">
            <v>314.82770487010941</v>
          </cell>
          <cell r="JF81">
            <v>289.97974329888939</v>
          </cell>
          <cell r="JG81">
            <v>273.76162235114236</v>
          </cell>
          <cell r="KF81">
            <v>40057</v>
          </cell>
          <cell r="KG81">
            <v>150.41369356216822</v>
          </cell>
          <cell r="KH81">
            <v>149.94284133197391</v>
          </cell>
          <cell r="KI81">
            <v>83.751107453501106</v>
          </cell>
          <cell r="KJ81">
            <v>7.9954302365029504</v>
          </cell>
          <cell r="KK81">
            <v>7.9294251276566348</v>
          </cell>
          <cell r="KL81">
            <v>8564452.2676526401</v>
          </cell>
          <cell r="KM81">
            <v>93091957.210685208</v>
          </cell>
          <cell r="KN81">
            <v>2.0277206423636E-2</v>
          </cell>
          <cell r="KO81">
            <v>147587767.29825729</v>
          </cell>
          <cell r="KP81">
            <v>7.8398762097674002</v>
          </cell>
          <cell r="KQ81">
            <v>79.066666666666663</v>
          </cell>
          <cell r="KR81">
            <v>82.544309222992695</v>
          </cell>
          <cell r="ACA81">
            <v>2025</v>
          </cell>
          <cell r="ACF81">
            <v>2.1999606730333188E-2</v>
          </cell>
        </row>
        <row r="82">
          <cell r="GC82">
            <v>40148</v>
          </cell>
          <cell r="GD82">
            <v>920492</v>
          </cell>
          <cell r="GE82">
            <v>1667050.308418252</v>
          </cell>
          <cell r="GF82">
            <v>153.74979999999999</v>
          </cell>
          <cell r="GG82">
            <v>153.74975568944399</v>
          </cell>
          <cell r="GH82">
            <v>154.745</v>
          </cell>
          <cell r="GI82">
            <v>170.28044679335301</v>
          </cell>
          <cell r="GJ82">
            <v>136.58507852262201</v>
          </cell>
          <cell r="GK82">
            <v>157.21048640281401</v>
          </cell>
          <cell r="GL82">
            <v>145.81669382938</v>
          </cell>
          <cell r="GM82" t="e">
            <v>#DIV/0!</v>
          </cell>
          <cell r="GN82">
            <v>83.133333333333326</v>
          </cell>
          <cell r="GO82">
            <v>1104.9645932642502</v>
          </cell>
          <cell r="GP82">
            <v>1.5538472078281274</v>
          </cell>
          <cell r="GQ82">
            <v>81.866666666666674</v>
          </cell>
          <cell r="IA82">
            <v>40148</v>
          </cell>
          <cell r="IB82">
            <v>154.898284819829</v>
          </cell>
          <cell r="IC82">
            <v>162.87480350934001</v>
          </cell>
          <cell r="ID82">
            <v>137.967662049404</v>
          </cell>
          <cell r="IE82">
            <v>229.33768833558401</v>
          </cell>
          <cell r="IF82">
            <v>205.07965577975301</v>
          </cell>
          <cell r="IG82">
            <v>552152</v>
          </cell>
          <cell r="IH82">
            <v>181988</v>
          </cell>
          <cell r="II82">
            <v>196078</v>
          </cell>
          <cell r="IJ82">
            <v>87460</v>
          </cell>
          <cell r="IK82">
            <v>96585</v>
          </cell>
          <cell r="IL82">
            <v>-601</v>
          </cell>
          <cell r="IM82">
            <v>159.36089999999999</v>
          </cell>
          <cell r="IN82">
            <v>164.7003</v>
          </cell>
          <cell r="IO82">
            <v>141.452</v>
          </cell>
          <cell r="IP82">
            <v>233.03380000000001</v>
          </cell>
          <cell r="IQ82">
            <v>212.88589999999999</v>
          </cell>
          <cell r="IR82" t="e">
            <v>#N/A</v>
          </cell>
          <cell r="IS82">
            <v>77.005403333333334</v>
          </cell>
          <cell r="IT82">
            <v>79.198650000000001</v>
          </cell>
          <cell r="IU82">
            <v>77.146990000000002</v>
          </cell>
          <cell r="IV82">
            <v>110.55746666666668</v>
          </cell>
          <cell r="IW82">
            <v>81.439260000000004</v>
          </cell>
          <cell r="IX82">
            <v>43.347686666666668</v>
          </cell>
          <cell r="IY82">
            <v>264.40920999999997</v>
          </cell>
          <cell r="IZ82">
            <v>90.301876666666672</v>
          </cell>
          <cell r="JA82">
            <v>62.170880000000004</v>
          </cell>
          <cell r="JB82">
            <v>304.26601797770809</v>
          </cell>
          <cell r="JC82">
            <v>264.81760840348903</v>
          </cell>
          <cell r="JD82">
            <v>289.98524368339969</v>
          </cell>
          <cell r="JE82">
            <v>373.5664258181128</v>
          </cell>
          <cell r="JF82">
            <v>290.22262987199355</v>
          </cell>
          <cell r="JG82">
            <v>252.04770956112455</v>
          </cell>
          <cell r="KF82">
            <v>40148</v>
          </cell>
          <cell r="KG82">
            <v>152.25663946190505</v>
          </cell>
          <cell r="KH82">
            <v>151.36362307750156</v>
          </cell>
          <cell r="KI82">
            <v>83.763481993111299</v>
          </cell>
          <cell r="KJ82">
            <v>7.9522824094770597</v>
          </cell>
          <cell r="KK82">
            <v>7.2236604039554422</v>
          </cell>
          <cell r="KL82">
            <v>8628763.4559844993</v>
          </cell>
          <cell r="KM82">
            <v>93292479.791747212</v>
          </cell>
          <cell r="KN82">
            <v>2.0332499797423E-2</v>
          </cell>
          <cell r="KO82">
            <v>147905150.21441323</v>
          </cell>
          <cell r="KP82">
            <v>7.83123612099706</v>
          </cell>
          <cell r="KQ82">
            <v>81.866666666666674</v>
          </cell>
          <cell r="KR82">
            <v>82.559676673053204</v>
          </cell>
          <cell r="ACA82">
            <v>2026</v>
          </cell>
          <cell r="ACF82">
            <v>1.4787158646593745E-2</v>
          </cell>
        </row>
        <row r="83">
          <cell r="GC83">
            <v>40238</v>
          </cell>
          <cell r="GD83">
            <v>886397</v>
          </cell>
          <cell r="GE83">
            <v>1851001.8862080041</v>
          </cell>
          <cell r="GF83">
            <v>156.9418</v>
          </cell>
          <cell r="GG83">
            <v>156.94184687028101</v>
          </cell>
          <cell r="GH83">
            <v>152.52760000000001</v>
          </cell>
          <cell r="GI83">
            <v>173.540020414411</v>
          </cell>
          <cell r="GJ83">
            <v>138.16488644627501</v>
          </cell>
          <cell r="GK83">
            <v>160.08167602297601</v>
          </cell>
          <cell r="GL83">
            <v>147.89496847344901</v>
          </cell>
          <cell r="GM83" t="e">
            <v>#DIV/0!</v>
          </cell>
          <cell r="GN83">
            <v>83.966666666666683</v>
          </cell>
          <cell r="GO83">
            <v>1115.359886298264</v>
          </cell>
          <cell r="GP83">
            <v>1.5684655016213609</v>
          </cell>
          <cell r="GQ83">
            <v>82.933333333333337</v>
          </cell>
          <cell r="IA83">
            <v>40238</v>
          </cell>
          <cell r="IB83">
            <v>157.00672170357299</v>
          </cell>
          <cell r="IC83">
            <v>166.92393800827199</v>
          </cell>
          <cell r="ID83">
            <v>139.08616576677099</v>
          </cell>
          <cell r="IE83">
            <v>251.30705698994799</v>
          </cell>
          <cell r="IF83">
            <v>231.18490090668399</v>
          </cell>
          <cell r="IG83">
            <v>546392</v>
          </cell>
          <cell r="IH83">
            <v>177984</v>
          </cell>
          <cell r="II83">
            <v>163726</v>
          </cell>
          <cell r="IJ83">
            <v>86801</v>
          </cell>
          <cell r="IK83">
            <v>101274</v>
          </cell>
          <cell r="IL83">
            <v>12769</v>
          </cell>
          <cell r="IM83">
            <v>153.25129999999999</v>
          </cell>
          <cell r="IN83">
            <v>159.5754</v>
          </cell>
          <cell r="IO83">
            <v>135.74889999999999</v>
          </cell>
          <cell r="IP83">
            <v>222.3509</v>
          </cell>
          <cell r="IQ83">
            <v>214.02340000000001</v>
          </cell>
          <cell r="IR83" t="e">
            <v>#N/A</v>
          </cell>
          <cell r="IS83">
            <v>80.185909999999993</v>
          </cell>
          <cell r="IT83">
            <v>81.815506666666678</v>
          </cell>
          <cell r="IU83">
            <v>79.549373333333335</v>
          </cell>
          <cell r="IV83">
            <v>114.88180333333332</v>
          </cell>
          <cell r="IW83">
            <v>86.631709999999998</v>
          </cell>
          <cell r="IX83">
            <v>45.366140000000001</v>
          </cell>
          <cell r="IY83">
            <v>279.39217666666667</v>
          </cell>
          <cell r="IZ83">
            <v>99.498026666666661</v>
          </cell>
          <cell r="JA83">
            <v>63.859896666666664</v>
          </cell>
          <cell r="JB83">
            <v>297.25549968782144</v>
          </cell>
          <cell r="JC83">
            <v>272.50228483222509</v>
          </cell>
          <cell r="JD83">
            <v>292.71336873102996</v>
          </cell>
          <cell r="JE83">
            <v>325.03444995389759</v>
          </cell>
          <cell r="JF83">
            <v>301.87458716169834</v>
          </cell>
          <cell r="JG83">
            <v>262.87947182899552</v>
          </cell>
          <cell r="KF83">
            <v>40238</v>
          </cell>
          <cell r="KG83">
            <v>154.23781894514579</v>
          </cell>
          <cell r="KH83">
            <v>152.7682335784001</v>
          </cell>
          <cell r="KI83">
            <v>83.782080760652804</v>
          </cell>
          <cell r="KJ83">
            <v>7.91</v>
          </cell>
          <cell r="KK83">
            <v>7.3906914264830901</v>
          </cell>
          <cell r="KL83">
            <v>8700785.6052250993</v>
          </cell>
          <cell r="KM83">
            <v>93649253.734675676</v>
          </cell>
          <cell r="KN83">
            <v>2.03842370423899E-2</v>
          </cell>
          <cell r="KO83">
            <v>147313135.91006586</v>
          </cell>
          <cell r="KP83">
            <v>7.8235421223255299</v>
          </cell>
          <cell r="KQ83">
            <v>82.933333333333337</v>
          </cell>
          <cell r="KR83">
            <v>82.576044054645294</v>
          </cell>
          <cell r="ACA83">
            <v>2027</v>
          </cell>
          <cell r="ACF83">
            <v>1.5054953683792061E-2</v>
          </cell>
        </row>
        <row r="84">
          <cell r="GC84">
            <v>40330</v>
          </cell>
          <cell r="GD84">
            <v>944145</v>
          </cell>
          <cell r="GE84">
            <v>2001842.3042888604</v>
          </cell>
          <cell r="GF84">
            <v>158.93780000000001</v>
          </cell>
          <cell r="GG84">
            <v>158.937817160729</v>
          </cell>
          <cell r="GH84">
            <v>158.8629</v>
          </cell>
          <cell r="GI84">
            <v>177.66381758411299</v>
          </cell>
          <cell r="GJ84">
            <v>141.60170606942</v>
          </cell>
          <cell r="GK84">
            <v>161.40744922914101</v>
          </cell>
          <cell r="GL84">
            <v>153.35778441928301</v>
          </cell>
          <cell r="GM84" t="e">
            <v>#DIV/0!</v>
          </cell>
          <cell r="GN84">
            <v>85.033333333333346</v>
          </cell>
          <cell r="GO84">
            <v>1158.9822880241154</v>
          </cell>
          <cell r="GP84">
            <v>1.629809138814504</v>
          </cell>
          <cell r="GQ84">
            <v>84.033333333333346</v>
          </cell>
          <cell r="IA84">
            <v>40330</v>
          </cell>
          <cell r="IB84">
            <v>158.500184269583</v>
          </cell>
          <cell r="IC84">
            <v>169.581052598957</v>
          </cell>
          <cell r="ID84">
            <v>139.942748256313</v>
          </cell>
          <cell r="IE84">
            <v>248.69229594937201</v>
          </cell>
          <cell r="IF84">
            <v>236.16351098093901</v>
          </cell>
          <cell r="IG84">
            <v>568567</v>
          </cell>
          <cell r="IH84">
            <v>193393</v>
          </cell>
          <cell r="II84">
            <v>172803</v>
          </cell>
          <cell r="IJ84">
            <v>105294</v>
          </cell>
          <cell r="IK84">
            <v>111182</v>
          </cell>
          <cell r="IL84">
            <v>15269</v>
          </cell>
          <cell r="IM84">
            <v>156.8621</v>
          </cell>
          <cell r="IN84">
            <v>166.86449999999999</v>
          </cell>
          <cell r="IO84">
            <v>139.82050000000001</v>
          </cell>
          <cell r="IP84">
            <v>253.16550000000001</v>
          </cell>
          <cell r="IQ84">
            <v>232.8937</v>
          </cell>
          <cell r="IR84" t="e">
            <v>#N/A</v>
          </cell>
          <cell r="IS84">
            <v>80.509076666666672</v>
          </cell>
          <cell r="IT84">
            <v>82.798659999999998</v>
          </cell>
          <cell r="IU84">
            <v>80.701223333333317</v>
          </cell>
          <cell r="IV84">
            <v>118.61678999999999</v>
          </cell>
          <cell r="IW84">
            <v>86.239956666666671</v>
          </cell>
          <cell r="IX84">
            <v>45.309766666666668</v>
          </cell>
          <cell r="IY84">
            <v>279.98874000000001</v>
          </cell>
          <cell r="IZ84">
            <v>106.05968333333333</v>
          </cell>
          <cell r="JA84">
            <v>66.039406666666665</v>
          </cell>
          <cell r="JB84">
            <v>303.99487995163616</v>
          </cell>
          <cell r="JC84">
            <v>277.03434131876628</v>
          </cell>
          <cell r="JD84">
            <v>304.16156614082786</v>
          </cell>
          <cell r="JE84">
            <v>333.06460945874676</v>
          </cell>
          <cell r="JF84">
            <v>321.61760943344905</v>
          </cell>
          <cell r="JG84">
            <v>265.21416169464106</v>
          </cell>
          <cell r="KF84">
            <v>40330</v>
          </cell>
          <cell r="KG84">
            <v>154.99134481713489</v>
          </cell>
          <cell r="KH84">
            <v>154.15083388514995</v>
          </cell>
          <cell r="KI84">
            <v>83.803986246715198</v>
          </cell>
          <cell r="KJ84">
            <v>7.8650000000000002</v>
          </cell>
          <cell r="KK84">
            <v>7.2277254697532882</v>
          </cell>
          <cell r="KL84">
            <v>8776552.0743658505</v>
          </cell>
          <cell r="KM84">
            <v>94305509.454514906</v>
          </cell>
          <cell r="KN84">
            <v>2.0432045330433701E-2</v>
          </cell>
          <cell r="KO84">
            <v>147966862.23851159</v>
          </cell>
          <cell r="KP84">
            <v>7.8169359910796201</v>
          </cell>
          <cell r="KQ84">
            <v>84.033333333333346</v>
          </cell>
          <cell r="KR84">
            <v>82.590200939173101</v>
          </cell>
          <cell r="ACA84">
            <v>2028</v>
          </cell>
          <cell r="ACF84">
            <v>1.3793501456680568E-2</v>
          </cell>
        </row>
        <row r="85">
          <cell r="GC85">
            <v>40422</v>
          </cell>
          <cell r="GD85">
            <v>997935</v>
          </cell>
          <cell r="GE85">
            <v>2116744.0018111467</v>
          </cell>
          <cell r="GF85">
            <v>160.33449999999999</v>
          </cell>
          <cell r="GG85">
            <v>160.33452416690801</v>
          </cell>
          <cell r="GH85">
            <v>163.62690000000001</v>
          </cell>
          <cell r="GI85">
            <v>173.647420367385</v>
          </cell>
          <cell r="GJ85">
            <v>142.39275668824499</v>
          </cell>
          <cell r="GK85">
            <v>163.856191781505</v>
          </cell>
          <cell r="GL85">
            <v>152.08640482216401</v>
          </cell>
          <cell r="GM85" t="e">
            <v>#DIV/0!</v>
          </cell>
          <cell r="GN85">
            <v>85.066666666666663</v>
          </cell>
          <cell r="GO85">
            <v>1178.8289964253299</v>
          </cell>
          <cell r="GP85">
            <v>1.657718406334745</v>
          </cell>
          <cell r="GQ85">
            <v>83.800000000000011</v>
          </cell>
          <cell r="IA85">
            <v>40422</v>
          </cell>
          <cell r="IB85">
            <v>161.960196951005</v>
          </cell>
          <cell r="IC85">
            <v>173.98247771103701</v>
          </cell>
          <cell r="ID85">
            <v>141.30719441014699</v>
          </cell>
          <cell r="IE85">
            <v>256.385628934924</v>
          </cell>
          <cell r="IF85">
            <v>253.670824504602</v>
          </cell>
          <cell r="IG85">
            <v>596732</v>
          </cell>
          <cell r="IH85">
            <v>214814</v>
          </cell>
          <cell r="II85">
            <v>179940</v>
          </cell>
          <cell r="IJ85">
            <v>114225</v>
          </cell>
          <cell r="IK85">
            <v>126847</v>
          </cell>
          <cell r="IL85">
            <v>19071</v>
          </cell>
          <cell r="IM85">
            <v>162.76599999999999</v>
          </cell>
          <cell r="IN85">
            <v>182.22659999999999</v>
          </cell>
          <cell r="IO85">
            <v>141.3219</v>
          </cell>
          <cell r="IP85">
            <v>276.30970000000002</v>
          </cell>
          <cell r="IQ85">
            <v>267.03199999999998</v>
          </cell>
          <cell r="IR85" t="e">
            <v>#N/A</v>
          </cell>
          <cell r="IS85">
            <v>82.959686666666656</v>
          </cell>
          <cell r="IT85">
            <v>83.972053333333335</v>
          </cell>
          <cell r="IU85">
            <v>81.655896666666663</v>
          </cell>
          <cell r="IV85">
            <v>120.96058999999998</v>
          </cell>
          <cell r="IW85">
            <v>89.031299999999987</v>
          </cell>
          <cell r="IX85">
            <v>46.767756666666664</v>
          </cell>
          <cell r="IY85">
            <v>295.70565333333337</v>
          </cell>
          <cell r="IZ85">
            <v>106.7709</v>
          </cell>
          <cell r="JA85">
            <v>69.474586666666667</v>
          </cell>
          <cell r="JB85">
            <v>311.95906488517562</v>
          </cell>
          <cell r="JC85">
            <v>280.21128401900029</v>
          </cell>
          <cell r="JD85">
            <v>309.37010640277197</v>
          </cell>
          <cell r="JE85">
            <v>343.13601997691626</v>
          </cell>
          <cell r="JF85">
            <v>319.67284980297904</v>
          </cell>
          <cell r="JG85">
            <v>263.89846302158821</v>
          </cell>
          <cell r="KF85">
            <v>40422</v>
          </cell>
          <cell r="KG85">
            <v>156.14827039294588</v>
          </cell>
          <cell r="KH85">
            <v>155.50562091857731</v>
          </cell>
          <cell r="KI85">
            <v>83.826396308079595</v>
          </cell>
          <cell r="KJ85">
            <v>7.81</v>
          </cell>
          <cell r="KK85">
            <v>6.6136738215272688</v>
          </cell>
          <cell r="KL85">
            <v>8853005.9592823703</v>
          </cell>
          <cell r="KM85">
            <v>94961765.174354121</v>
          </cell>
          <cell r="KN85">
            <v>2.0475574247799701E-2</v>
          </cell>
          <cell r="KO85">
            <v>149299759.25560597</v>
          </cell>
          <cell r="KP85">
            <v>7.8101859282596804</v>
          </cell>
          <cell r="KQ85">
            <v>83.800000000000011</v>
          </cell>
          <cell r="KR85">
            <v>82.599014370506694</v>
          </cell>
        </row>
        <row r="86">
          <cell r="GC86">
            <v>40513</v>
          </cell>
          <cell r="GD86">
            <v>1057370</v>
          </cell>
          <cell r="GE86">
            <v>2207577.5037712674</v>
          </cell>
          <cell r="GF86">
            <v>162.61940000000001</v>
          </cell>
          <cell r="GG86">
            <v>162.619399012071</v>
          </cell>
          <cell r="GH86">
            <v>163.54900000000001</v>
          </cell>
          <cell r="GI86">
            <v>176.704782550076</v>
          </cell>
          <cell r="GJ86">
            <v>144.526326400214</v>
          </cell>
          <cell r="GK86">
            <v>165.55834794151301</v>
          </cell>
          <cell r="GL86">
            <v>157.052250555634</v>
          </cell>
          <cell r="GM86" t="e">
            <v>#DIV/0!</v>
          </cell>
          <cell r="GN86">
            <v>84.933333333333337</v>
          </cell>
          <cell r="GO86">
            <v>1192.7406476977974</v>
          </cell>
          <cell r="GP86">
            <v>1.6772815494596691</v>
          </cell>
          <cell r="GQ86">
            <v>84.166666666666671</v>
          </cell>
          <cell r="IA86">
            <v>40513</v>
          </cell>
          <cell r="IB86">
            <v>165.38466805634701</v>
          </cell>
          <cell r="IC86">
            <v>175.596908464969</v>
          </cell>
          <cell r="ID86">
            <v>141.82104229822201</v>
          </cell>
          <cell r="IE86">
            <v>258.997856491726</v>
          </cell>
          <cell r="IF86">
            <v>254.747222147391</v>
          </cell>
          <cell r="IG86">
            <v>628475</v>
          </cell>
          <cell r="IH86">
            <v>211755</v>
          </cell>
          <cell r="II86">
            <v>222498</v>
          </cell>
          <cell r="IJ86">
            <v>115900</v>
          </cell>
          <cell r="IK86">
            <v>123369</v>
          </cell>
          <cell r="IL86">
            <v>2111</v>
          </cell>
          <cell r="IM86">
            <v>170.23609999999999</v>
          </cell>
          <cell r="IN86">
            <v>177.53649999999999</v>
          </cell>
          <cell r="IO86">
            <v>145.399</v>
          </cell>
          <cell r="IP86">
            <v>264.59769999999997</v>
          </cell>
          <cell r="IQ86">
            <v>264.96370000000002</v>
          </cell>
          <cell r="IR86" t="e">
            <v>#N/A</v>
          </cell>
          <cell r="IS86">
            <v>84.446179999999998</v>
          </cell>
          <cell r="IT86">
            <v>83.991163333333347</v>
          </cell>
          <cell r="IU86">
            <v>81.64776333333333</v>
          </cell>
          <cell r="IV86">
            <v>123.80025999999999</v>
          </cell>
          <cell r="IW86">
            <v>95.966863333333322</v>
          </cell>
          <cell r="IX86">
            <v>48.749283333333331</v>
          </cell>
          <cell r="IY86">
            <v>315.50953666666663</v>
          </cell>
          <cell r="IZ86">
            <v>107.91379666666667</v>
          </cell>
          <cell r="JA86">
            <v>68.809813333333338</v>
          </cell>
          <cell r="JB86">
            <v>330.69615774045712</v>
          </cell>
          <cell r="JC86">
            <v>282.16707005085715</v>
          </cell>
          <cell r="JD86">
            <v>313.02105921056045</v>
          </cell>
          <cell r="JE86">
            <v>412.39439407661615</v>
          </cell>
          <cell r="JF86">
            <v>338.7178534674876</v>
          </cell>
          <cell r="JG86">
            <v>258.66617064399821</v>
          </cell>
          <cell r="KF86">
            <v>40513</v>
          </cell>
          <cell r="KG86">
            <v>158.16351234256899</v>
          </cell>
          <cell r="KH86">
            <v>156.82669308602519</v>
          </cell>
          <cell r="KI86">
            <v>83.847277143456097</v>
          </cell>
          <cell r="KJ86">
            <v>7.7501893333758467</v>
          </cell>
          <cell r="KK86">
            <v>5.6682626889259629</v>
          </cell>
          <cell r="KL86">
            <v>8930319.0755002797</v>
          </cell>
          <cell r="KM86">
            <v>95094578.831940621</v>
          </cell>
          <cell r="KN86">
            <v>2.0514469039901801E-2</v>
          </cell>
          <cell r="KO86">
            <v>149728735.29211006</v>
          </cell>
          <cell r="KP86">
            <v>7.8025644561216501</v>
          </cell>
          <cell r="KQ86">
            <v>84.166666666666671</v>
          </cell>
          <cell r="KR86">
            <v>82.6002762669291</v>
          </cell>
        </row>
        <row r="87">
          <cell r="GC87">
            <v>40603</v>
          </cell>
          <cell r="GD87">
            <v>1016531</v>
          </cell>
          <cell r="GE87">
            <v>2326345.8969709137</v>
          </cell>
          <cell r="GF87">
            <v>164.8032</v>
          </cell>
          <cell r="GG87">
            <v>164.80326627483299</v>
          </cell>
          <cell r="GH87">
            <v>160.45160000000001</v>
          </cell>
          <cell r="GI87">
            <v>180.822148037403</v>
          </cell>
          <cell r="GJ87">
            <v>144.75436364457201</v>
          </cell>
          <cell r="GK87">
            <v>167.571375130783</v>
          </cell>
          <cell r="GL87">
            <v>159.871726965411</v>
          </cell>
          <cell r="GM87" t="e">
            <v>#DIV/0!</v>
          </cell>
          <cell r="GN87">
            <v>84.5</v>
          </cell>
          <cell r="GO87">
            <v>1215.8681778334667</v>
          </cell>
          <cell r="GP87">
            <v>1.7098044450749104</v>
          </cell>
          <cell r="GQ87">
            <v>83.466666666666683</v>
          </cell>
          <cell r="IA87">
            <v>40603</v>
          </cell>
          <cell r="IB87">
            <v>166.93750966688199</v>
          </cell>
          <cell r="IC87">
            <v>180.078015599255</v>
          </cell>
          <cell r="ID87">
            <v>142.93641167239301</v>
          </cell>
          <cell r="IE87">
            <v>261.528437872138</v>
          </cell>
          <cell r="IF87">
            <v>257.40601278323197</v>
          </cell>
          <cell r="IG87">
            <v>623585</v>
          </cell>
          <cell r="IH87">
            <v>209987</v>
          </cell>
          <cell r="II87">
            <v>177786</v>
          </cell>
          <cell r="IJ87">
            <v>103744</v>
          </cell>
          <cell r="IK87">
            <v>116374</v>
          </cell>
          <cell r="IL87">
            <v>17803</v>
          </cell>
          <cell r="IM87">
            <v>163.07320000000001</v>
          </cell>
          <cell r="IN87">
            <v>172.7054</v>
          </cell>
          <cell r="IO87">
            <v>139.25790000000001</v>
          </cell>
          <cell r="IP87">
            <v>231.7697</v>
          </cell>
          <cell r="IQ87">
            <v>239.02070000000001</v>
          </cell>
          <cell r="IR87" t="e">
            <v>#N/A</v>
          </cell>
          <cell r="IS87">
            <v>85.475116666666665</v>
          </cell>
          <cell r="IT87">
            <v>84.831373333333332</v>
          </cell>
          <cell r="IU87">
            <v>82.566086666666664</v>
          </cell>
          <cell r="IV87">
            <v>124.02809999999999</v>
          </cell>
          <cell r="IW87">
            <v>100.26425333333333</v>
          </cell>
          <cell r="IX87">
            <v>49.482239999999997</v>
          </cell>
          <cell r="IY87">
            <v>306.04214666666667</v>
          </cell>
          <cell r="IZ87">
            <v>106.73318333333334</v>
          </cell>
          <cell r="JA87">
            <v>68.070409999999995</v>
          </cell>
          <cell r="JB87">
            <v>324.06089932417564</v>
          </cell>
          <cell r="JC87">
            <v>292.26919925505786</v>
          </cell>
          <cell r="JD87">
            <v>319.0906133872918</v>
          </cell>
          <cell r="JE87">
            <v>344.05333998912329</v>
          </cell>
          <cell r="JF87">
            <v>346.13622069064218</v>
          </cell>
          <cell r="JG87">
            <v>270.48327558921483</v>
          </cell>
          <cell r="KF87">
            <v>40603</v>
          </cell>
          <cell r="KG87">
            <v>160.58861618355431</v>
          </cell>
          <cell r="KH87">
            <v>158.10811904931703</v>
          </cell>
          <cell r="KI87">
            <v>83.865370120529093</v>
          </cell>
          <cell r="KJ87">
            <v>7.6868430363727631</v>
          </cell>
          <cell r="KK87">
            <v>6.271592372737782</v>
          </cell>
          <cell r="KL87">
            <v>9010779.42860635</v>
          </cell>
          <cell r="KM87">
            <v>94804211.717805415</v>
          </cell>
          <cell r="KN87">
            <v>2.05483953432491E-2</v>
          </cell>
          <cell r="KO87">
            <v>149208263.40891138</v>
          </cell>
          <cell r="KP87">
            <v>7.7928339244662901</v>
          </cell>
          <cell r="KQ87">
            <v>83.466666666666683</v>
          </cell>
          <cell r="KR87">
            <v>82.592697912741798</v>
          </cell>
        </row>
        <row r="88">
          <cell r="GC88">
            <v>40695</v>
          </cell>
          <cell r="GD88">
            <v>1086712</v>
          </cell>
          <cell r="GE88">
            <v>2480222.767400532</v>
          </cell>
          <cell r="GF88">
            <v>166.4855</v>
          </cell>
          <cell r="GG88">
            <v>166.485527200077</v>
          </cell>
          <cell r="GH88">
            <v>166.33019999999999</v>
          </cell>
          <cell r="GI88">
            <v>179.07577414233</v>
          </cell>
          <cell r="GJ88">
            <v>149.63016579107199</v>
          </cell>
          <cell r="GK88">
            <v>168.46816286214801</v>
          </cell>
          <cell r="GL88">
            <v>164.42473064623201</v>
          </cell>
          <cell r="GM88" t="e">
            <v>#DIV/0!</v>
          </cell>
          <cell r="GN88">
            <v>84.333333333333329</v>
          </cell>
          <cell r="GO88">
            <v>1224.6119501669027</v>
          </cell>
          <cell r="GP88">
            <v>1.7221003017105132</v>
          </cell>
          <cell r="GQ88">
            <v>83.433333333333337</v>
          </cell>
          <cell r="IA88">
            <v>40695</v>
          </cell>
          <cell r="IB88">
            <v>169.175249609654</v>
          </cell>
          <cell r="IC88">
            <v>183.130450621329</v>
          </cell>
          <cell r="ID88">
            <v>144.32834561296301</v>
          </cell>
          <cell r="IE88">
            <v>265.00471723465699</v>
          </cell>
          <cell r="IF88">
            <v>268.14196809203298</v>
          </cell>
          <cell r="IG88">
            <v>648649</v>
          </cell>
          <cell r="IH88">
            <v>220962</v>
          </cell>
          <cell r="II88">
            <v>199020</v>
          </cell>
          <cell r="IJ88">
            <v>124993</v>
          </cell>
          <cell r="IK88">
            <v>130951</v>
          </cell>
          <cell r="IL88">
            <v>24041</v>
          </cell>
          <cell r="IM88">
            <v>167.25749999999999</v>
          </cell>
          <cell r="IN88">
            <v>180.43430000000001</v>
          </cell>
          <cell r="IO88">
            <v>144.41749999999999</v>
          </cell>
          <cell r="IP88">
            <v>269.62459999999999</v>
          </cell>
          <cell r="IQ88">
            <v>265.71379999999999</v>
          </cell>
          <cell r="IR88" t="e">
            <v>#N/A</v>
          </cell>
          <cell r="IS88">
            <v>87.101250000000007</v>
          </cell>
          <cell r="IT88">
            <v>86.261893333333333</v>
          </cell>
          <cell r="IU88">
            <v>83.936449999999994</v>
          </cell>
          <cell r="IV88">
            <v>126.15864666666668</v>
          </cell>
          <cell r="IW88">
            <v>103.21665</v>
          </cell>
          <cell r="IX88">
            <v>50.792313333333333</v>
          </cell>
          <cell r="IY88">
            <v>306.19931333333335</v>
          </cell>
          <cell r="IZ88">
            <v>127.57899666666667</v>
          </cell>
          <cell r="JA88">
            <v>70.32938333333334</v>
          </cell>
          <cell r="JB88">
            <v>334.18996956625182</v>
          </cell>
          <cell r="JC88">
            <v>296.41087613582783</v>
          </cell>
          <cell r="JD88">
            <v>321.38531582959644</v>
          </cell>
          <cell r="JE88">
            <v>371.38551432673108</v>
          </cell>
          <cell r="JF88">
            <v>358.48162148023533</v>
          </cell>
          <cell r="JG88">
            <v>273.78816932979777</v>
          </cell>
          <cell r="KF88">
            <v>40695</v>
          </cell>
          <cell r="KG88">
            <v>162.00516740301788</v>
          </cell>
          <cell r="KH88">
            <v>159.34422835809681</v>
          </cell>
          <cell r="KI88">
            <v>83.880095392101396</v>
          </cell>
          <cell r="KJ88">
            <v>7.6204023931785967</v>
          </cell>
          <cell r="KK88">
            <v>6.3162428472749843</v>
          </cell>
          <cell r="KL88">
            <v>9089726.0980570707</v>
          </cell>
          <cell r="KM88">
            <v>95694844.480444357</v>
          </cell>
          <cell r="KN88">
            <v>2.0577081001200599E-2</v>
          </cell>
          <cell r="KO88">
            <v>150220777.22547033</v>
          </cell>
          <cell r="KP88">
            <v>7.7804787240593001</v>
          </cell>
          <cell r="KQ88">
            <v>83.433333333333337</v>
          </cell>
          <cell r="KR88">
            <v>82.575909169579205</v>
          </cell>
        </row>
        <row r="89">
          <cell r="GC89">
            <v>40787</v>
          </cell>
          <cell r="GD89">
            <v>1112334</v>
          </cell>
          <cell r="GE89">
            <v>2591362.1624792563</v>
          </cell>
          <cell r="GF89">
            <v>166.1078</v>
          </cell>
          <cell r="GG89">
            <v>166.10780653806901</v>
          </cell>
          <cell r="GH89">
            <v>169.41489999999999</v>
          </cell>
          <cell r="GI89">
            <v>188.22673279427099</v>
          </cell>
          <cell r="GJ89">
            <v>148.01518785721899</v>
          </cell>
          <cell r="GK89">
            <v>168.461131299605</v>
          </cell>
          <cell r="GL89">
            <v>166.978740766382</v>
          </cell>
          <cell r="GM89" t="e">
            <v>#DIV/0!</v>
          </cell>
          <cell r="GN89">
            <v>83.766666666666666</v>
          </cell>
          <cell r="GO89">
            <v>1230.4525553202154</v>
          </cell>
          <cell r="GP89">
            <v>1.7303136038061859</v>
          </cell>
          <cell r="GQ89">
            <v>82.3</v>
          </cell>
          <cell r="IA89">
            <v>40787</v>
          </cell>
          <cell r="IB89">
            <v>168.508779358238</v>
          </cell>
          <cell r="IC89">
            <v>184.85300464198201</v>
          </cell>
          <cell r="ID89">
            <v>143.763864957756</v>
          </cell>
          <cell r="IE89">
            <v>270.38750528877398</v>
          </cell>
          <cell r="IF89">
            <v>270.73124449894402</v>
          </cell>
          <cell r="IG89">
            <v>668612</v>
          </cell>
          <cell r="IH89">
            <v>237137</v>
          </cell>
          <cell r="II89">
            <v>199027</v>
          </cell>
          <cell r="IJ89">
            <v>137086</v>
          </cell>
          <cell r="IK89">
            <v>141579</v>
          </cell>
          <cell r="IL89">
            <v>12050</v>
          </cell>
          <cell r="IM89">
            <v>169.2098</v>
          </cell>
          <cell r="IN89">
            <v>192.7234</v>
          </cell>
          <cell r="IO89">
            <v>143.8185</v>
          </cell>
          <cell r="IP89">
            <v>288.59559999999999</v>
          </cell>
          <cell r="IQ89">
            <v>282.83909999999997</v>
          </cell>
          <cell r="IR89" t="e">
            <v>#N/A</v>
          </cell>
          <cell r="IS89">
            <v>87.952910000000017</v>
          </cell>
          <cell r="IT89">
            <v>87.224013333333332</v>
          </cell>
          <cell r="IU89">
            <v>84.809643333333341</v>
          </cell>
          <cell r="IV89">
            <v>122.1802</v>
          </cell>
          <cell r="IW89">
            <v>105.08879999999999</v>
          </cell>
          <cell r="IX89">
            <v>51.478053333333328</v>
          </cell>
          <cell r="IY89">
            <v>312.12951333333336</v>
          </cell>
          <cell r="IZ89">
            <v>124.86699666666668</v>
          </cell>
          <cell r="JA89">
            <v>70.584479999999999</v>
          </cell>
          <cell r="JB89">
            <v>335.84096270869998</v>
          </cell>
          <cell r="JC89">
            <v>302.00813262174086</v>
          </cell>
          <cell r="JD89">
            <v>322.91811544957204</v>
          </cell>
          <cell r="JE89">
            <v>372.94544143323566</v>
          </cell>
          <cell r="JF89">
            <v>367.31961147321351</v>
          </cell>
          <cell r="JG89">
            <v>278.08615214274499</v>
          </cell>
          <cell r="KF89">
            <v>40787</v>
          </cell>
          <cell r="KG89">
            <v>162.29586940110528</v>
          </cell>
          <cell r="KH89">
            <v>160.53009252131034</v>
          </cell>
          <cell r="KI89">
            <v>83.891269754650594</v>
          </cell>
          <cell r="KJ89">
            <v>7.5518458168233069</v>
          </cell>
          <cell r="KK89">
            <v>6.0042955907104369</v>
          </cell>
          <cell r="KL89">
            <v>9166546.5299063399</v>
          </cell>
          <cell r="KM89">
            <v>96265161.951257005</v>
          </cell>
          <cell r="KN89">
            <v>2.0600384672525899E-2</v>
          </cell>
          <cell r="KO89">
            <v>151097273.50764969</v>
          </cell>
          <cell r="KP89">
            <v>7.7670159244635597</v>
          </cell>
          <cell r="KQ89">
            <v>82.3</v>
          </cell>
          <cell r="KR89">
            <v>82.549938212880605</v>
          </cell>
        </row>
        <row r="90">
          <cell r="GC90">
            <v>40878</v>
          </cell>
          <cell r="GD90">
            <v>1160805</v>
          </cell>
          <cell r="GE90">
            <v>2612424.2252701605</v>
          </cell>
          <cell r="GF90">
            <v>167.6574</v>
          </cell>
          <cell r="GG90">
            <v>167.65734008910499</v>
          </cell>
          <cell r="GH90">
            <v>167.74889999999999</v>
          </cell>
          <cell r="GI90">
            <v>197.48916573124899</v>
          </cell>
          <cell r="GJ90">
            <v>147.592398608656</v>
          </cell>
          <cell r="GK90">
            <v>169.33621910430199</v>
          </cell>
          <cell r="GL90">
            <v>169.63104580274501</v>
          </cell>
          <cell r="GM90" t="e">
            <v>#DIV/0!</v>
          </cell>
          <cell r="GN90">
            <v>83.433333333333337</v>
          </cell>
          <cell r="GO90">
            <v>1248.9198089677486</v>
          </cell>
          <cell r="GP90">
            <v>1.7562830246287144</v>
          </cell>
          <cell r="GQ90">
            <v>82.166666666666671</v>
          </cell>
          <cell r="IA90">
            <v>40878</v>
          </cell>
          <cell r="IB90">
            <v>169.399673674431</v>
          </cell>
          <cell r="IC90">
            <v>185.421289383203</v>
          </cell>
          <cell r="ID90">
            <v>143.44285405649299</v>
          </cell>
          <cell r="IE90">
            <v>271.48322765488399</v>
          </cell>
          <cell r="IF90">
            <v>280.85028398732999</v>
          </cell>
          <cell r="IG90">
            <v>696968</v>
          </cell>
          <cell r="IH90">
            <v>233842</v>
          </cell>
          <cell r="II90">
            <v>241205</v>
          </cell>
          <cell r="IJ90">
            <v>141072</v>
          </cell>
          <cell r="IK90">
            <v>151662</v>
          </cell>
          <cell r="IL90">
            <v>-620</v>
          </cell>
          <cell r="IM90">
            <v>174.5633</v>
          </cell>
          <cell r="IN90">
            <v>187.2354</v>
          </cell>
          <cell r="IO90">
            <v>147.1909</v>
          </cell>
          <cell r="IP90">
            <v>275.34370000000001</v>
          </cell>
          <cell r="IQ90">
            <v>283.29109999999997</v>
          </cell>
          <cell r="IR90" t="e">
            <v>#N/A</v>
          </cell>
          <cell r="IS90">
            <v>89.190029999999993</v>
          </cell>
          <cell r="IT90">
            <v>87.172653333333344</v>
          </cell>
          <cell r="IU90">
            <v>84.855499999999992</v>
          </cell>
          <cell r="IV90">
            <v>122.97970666666667</v>
          </cell>
          <cell r="IW90">
            <v>108.70784666666667</v>
          </cell>
          <cell r="IX90">
            <v>52.682626666666664</v>
          </cell>
          <cell r="IY90">
            <v>314.76811666666663</v>
          </cell>
          <cell r="IZ90">
            <v>140.63189333333335</v>
          </cell>
          <cell r="JA90">
            <v>70.174586666666656</v>
          </cell>
          <cell r="JB90">
            <v>353.9563001262166</v>
          </cell>
          <cell r="JC90">
            <v>305.16159672964477</v>
          </cell>
          <cell r="JD90">
            <v>327.76463368353905</v>
          </cell>
          <cell r="JE90">
            <v>441.62475191489335</v>
          </cell>
          <cell r="JF90">
            <v>396.19263380471165</v>
          </cell>
          <cell r="JG90">
            <v>297.41564980474664</v>
          </cell>
          <cell r="KF90">
            <v>40878</v>
          </cell>
          <cell r="KG90">
            <v>164.1008863721359</v>
          </cell>
          <cell r="KH90">
            <v>161.66197883246434</v>
          </cell>
          <cell r="KI90">
            <v>83.898993278367399</v>
          </cell>
          <cell r="KJ90">
            <v>7.4817267347655729</v>
          </cell>
          <cell r="KK90">
            <v>5.2175124199305625</v>
          </cell>
          <cell r="KL90">
            <v>9240251.6954849698</v>
          </cell>
          <cell r="KM90">
            <v>96181827.891594872</v>
          </cell>
          <cell r="KN90">
            <v>2.06183018403686E-2</v>
          </cell>
          <cell r="KO90">
            <v>151652653.00340652</v>
          </cell>
          <cell r="KP90">
            <v>7.7531018335394597</v>
          </cell>
          <cell r="KQ90">
            <v>82.166666666666671</v>
          </cell>
          <cell r="KR90">
            <v>82.515390774853898</v>
          </cell>
        </row>
        <row r="91">
          <cell r="GC91">
            <v>40969</v>
          </cell>
          <cell r="GD91">
            <v>1129474</v>
          </cell>
          <cell r="GE91">
            <v>2640588.3823136883</v>
          </cell>
          <cell r="GF91">
            <v>165.19370000000001</v>
          </cell>
          <cell r="GG91">
            <v>165.193644043906</v>
          </cell>
          <cell r="GH91">
            <v>163.1908</v>
          </cell>
          <cell r="GI91">
            <v>158.78678481123799</v>
          </cell>
          <cell r="GJ91">
            <v>147.86693168622699</v>
          </cell>
          <cell r="GK91">
            <v>169.152888193873</v>
          </cell>
          <cell r="GL91">
            <v>170.53524183096499</v>
          </cell>
          <cell r="GM91" t="e">
            <v>#DIV/0!</v>
          </cell>
          <cell r="GN91">
            <v>83.7</v>
          </cell>
          <cell r="GO91">
            <v>1309.5647770722449</v>
          </cell>
          <cell r="GP91">
            <v>1.8415645032683305</v>
          </cell>
          <cell r="GQ91">
            <v>82.5</v>
          </cell>
          <cell r="IA91">
            <v>40969</v>
          </cell>
          <cell r="IB91">
            <v>171.76713364272999</v>
          </cell>
          <cell r="IC91">
            <v>184.71717120096301</v>
          </cell>
          <cell r="ID91">
            <v>146.31432663584599</v>
          </cell>
          <cell r="IE91">
            <v>269.93325229938</v>
          </cell>
          <cell r="IF91">
            <v>267.28654052284799</v>
          </cell>
          <cell r="IG91">
            <v>694701</v>
          </cell>
          <cell r="IH91">
            <v>233275</v>
          </cell>
          <cell r="II91">
            <v>194540</v>
          </cell>
          <cell r="IJ91">
            <v>119043</v>
          </cell>
          <cell r="IK91">
            <v>137048</v>
          </cell>
          <cell r="IL91">
            <v>24963</v>
          </cell>
          <cell r="IM91">
            <v>167.93389999999999</v>
          </cell>
          <cell r="IN91">
            <v>178.1317</v>
          </cell>
          <cell r="IO91">
            <v>142.16370000000001</v>
          </cell>
          <cell r="IP91">
            <v>244.14619999999999</v>
          </cell>
          <cell r="IQ91">
            <v>254.73929999999999</v>
          </cell>
          <cell r="IR91" t="e">
            <v>#N/A</v>
          </cell>
          <cell r="IS91">
            <v>92.837699999999998</v>
          </cell>
          <cell r="IT91">
            <v>93.02758333333334</v>
          </cell>
          <cell r="IU91">
            <v>90.97705333333333</v>
          </cell>
          <cell r="IV91">
            <v>125.58133666666667</v>
          </cell>
          <cell r="IW91">
            <v>114.42182000000001</v>
          </cell>
          <cell r="IX91">
            <v>54.014016666666663</v>
          </cell>
          <cell r="IY91">
            <v>323.62554</v>
          </cell>
          <cell r="IZ91">
            <v>135.85334333333336</v>
          </cell>
          <cell r="JA91">
            <v>72.984606666666664</v>
          </cell>
          <cell r="JB91">
            <v>354.02230416932895</v>
          </cell>
          <cell r="JC91">
            <v>316.17646053157324</v>
          </cell>
          <cell r="JD91">
            <v>343.68020777628158</v>
          </cell>
          <cell r="JE91">
            <v>368.78075967922251</v>
          </cell>
          <cell r="JF91">
            <v>377.0462373073845</v>
          </cell>
          <cell r="JG91">
            <v>298.8799073916523</v>
          </cell>
          <cell r="KF91">
            <v>40969</v>
          </cell>
          <cell r="KG91">
            <v>161.41809060497266</v>
          </cell>
          <cell r="KH91">
            <v>162.73701161235272</v>
          </cell>
          <cell r="KI91">
            <v>83.903288156512801</v>
          </cell>
          <cell r="KJ91">
            <v>7.4110502469635255</v>
          </cell>
          <cell r="KK91">
            <v>5.8195064456609868</v>
          </cell>
          <cell r="KL91">
            <v>9314768.0676608905</v>
          </cell>
          <cell r="KM91">
            <v>96118025.252166063</v>
          </cell>
          <cell r="KN91">
            <v>2.0630930497452401E-2</v>
          </cell>
          <cell r="KO91">
            <v>150881485.48016265</v>
          </cell>
          <cell r="KP91">
            <v>7.7404151866945403</v>
          </cell>
          <cell r="KQ91">
            <v>82.5</v>
          </cell>
          <cell r="KR91">
            <v>82.472903876324196</v>
          </cell>
        </row>
        <row r="92">
          <cell r="GC92">
            <v>41061</v>
          </cell>
          <cell r="GD92">
            <v>1183126</v>
          </cell>
          <cell r="GE92">
            <v>2557931.9819944729</v>
          </cell>
          <cell r="GF92">
            <v>168.22380000000001</v>
          </cell>
          <cell r="GG92">
            <v>168.223754791186</v>
          </cell>
          <cell r="GH92">
            <v>167.971</v>
          </cell>
          <cell r="GI92">
            <v>178.52957767124201</v>
          </cell>
          <cell r="GJ92">
            <v>144.927400259802</v>
          </cell>
          <cell r="GK92">
            <v>172.58338872597901</v>
          </cell>
          <cell r="GL92">
            <v>167.52868973533401</v>
          </cell>
          <cell r="GM92" t="e">
            <v>#DIV/0!</v>
          </cell>
          <cell r="GN92">
            <v>83.866666666666674</v>
          </cell>
          <cell r="GO92">
            <v>1338.7319647470172</v>
          </cell>
          <cell r="GP92">
            <v>1.882580616730172</v>
          </cell>
          <cell r="GQ92">
            <v>82.13333333333334</v>
          </cell>
          <cell r="IA92">
            <v>41061</v>
          </cell>
          <cell r="IB92">
            <v>173.10092213566301</v>
          </cell>
          <cell r="IC92">
            <v>184.86299826237899</v>
          </cell>
          <cell r="ID92">
            <v>147.160482804933</v>
          </cell>
          <cell r="IE92">
            <v>260.74576701383</v>
          </cell>
          <cell r="IF92">
            <v>274.204922671975</v>
          </cell>
          <cell r="IG92">
            <v>718126</v>
          </cell>
          <cell r="IH92">
            <v>244240</v>
          </cell>
          <cell r="II92">
            <v>215509</v>
          </cell>
          <cell r="IJ92">
            <v>146496</v>
          </cell>
          <cell r="IK92">
            <v>160923</v>
          </cell>
          <cell r="IL92">
            <v>19679</v>
          </cell>
          <cell r="IM92">
            <v>170.9718</v>
          </cell>
          <cell r="IN92">
            <v>182.44130000000001</v>
          </cell>
          <cell r="IO92">
            <v>147.4776</v>
          </cell>
          <cell r="IP92">
            <v>266.64850000000001</v>
          </cell>
          <cell r="IQ92">
            <v>272.29430000000002</v>
          </cell>
          <cell r="IR92" t="e">
            <v>#N/A</v>
          </cell>
          <cell r="IS92">
            <v>94.252836666666667</v>
          </cell>
          <cell r="IT92">
            <v>93.408343333333335</v>
          </cell>
          <cell r="IU92">
            <v>91.137136666666663</v>
          </cell>
          <cell r="IV92">
            <v>127.82104666666667</v>
          </cell>
          <cell r="IW92">
            <v>116.1023</v>
          </cell>
          <cell r="IX92">
            <v>56.287533333333329</v>
          </cell>
          <cell r="IY92">
            <v>316.46123000000006</v>
          </cell>
          <cell r="IZ92">
            <v>137.10737</v>
          </cell>
          <cell r="JA92">
            <v>74.642876666666666</v>
          </cell>
          <cell r="JB92">
            <v>360.28547048712642</v>
          </cell>
          <cell r="JC92">
            <v>321.0303927328988</v>
          </cell>
          <cell r="JD92">
            <v>351.33480058132506</v>
          </cell>
          <cell r="JE92">
            <v>393.81060883916751</v>
          </cell>
          <cell r="JF92">
            <v>424.84189662041899</v>
          </cell>
          <cell r="JG92">
            <v>328.3216631165439</v>
          </cell>
          <cell r="KF92">
            <v>41061</v>
          </cell>
          <cell r="KG92">
            <v>164.449769347819</v>
          </cell>
          <cell r="KH92">
            <v>163.75300806923548</v>
          </cell>
          <cell r="KI92">
            <v>83.903885544881902</v>
          </cell>
          <cell r="KJ92">
            <v>7.3407603733297622</v>
          </cell>
          <cell r="KK92">
            <v>5.9004604546663275</v>
          </cell>
          <cell r="KL92">
            <v>9385789.5940130409</v>
          </cell>
          <cell r="KM92">
            <v>97302931.412986889</v>
          </cell>
          <cell r="KN92">
            <v>2.0638469947850301E-2</v>
          </cell>
          <cell r="KO92">
            <v>152078498.59509575</v>
          </cell>
          <cell r="KP92">
            <v>7.7315436056904296</v>
          </cell>
          <cell r="KQ92">
            <v>82.13333333333334</v>
          </cell>
          <cell r="KR92">
            <v>82.422836168882199</v>
          </cell>
        </row>
        <row r="93">
          <cell r="GC93">
            <v>41153</v>
          </cell>
          <cell r="GD93">
            <v>1230449</v>
          </cell>
          <cell r="GE93">
            <v>2488418.2723727156</v>
          </cell>
          <cell r="GF93">
            <v>171.15770000000001</v>
          </cell>
          <cell r="GG93">
            <v>171.15774521102699</v>
          </cell>
          <cell r="GH93">
            <v>173.62559999999999</v>
          </cell>
          <cell r="GI93">
            <v>198.67551484826899</v>
          </cell>
          <cell r="GJ93">
            <v>147.141688636038</v>
          </cell>
          <cell r="GK93">
            <v>174.34294849315501</v>
          </cell>
          <cell r="GL93">
            <v>172.57862916524701</v>
          </cell>
          <cell r="GM93" t="e">
            <v>#DIV/0!</v>
          </cell>
          <cell r="GN93">
            <v>83.933333333333323</v>
          </cell>
          <cell r="GO93">
            <v>1367.3010082644716</v>
          </cell>
          <cell r="GP93">
            <v>1.9227555949788195</v>
          </cell>
          <cell r="GQ93">
            <v>82.13333333333334</v>
          </cell>
          <cell r="IA93">
            <v>41153</v>
          </cell>
          <cell r="IB93">
            <v>175.34687771843201</v>
          </cell>
          <cell r="IC93">
            <v>183.078479760476</v>
          </cell>
          <cell r="ID93">
            <v>146.41584300974799</v>
          </cell>
          <cell r="IE93">
            <v>265.30571026120703</v>
          </cell>
          <cell r="IF93">
            <v>264.99306751202499</v>
          </cell>
          <cell r="IG93">
            <v>753551</v>
          </cell>
          <cell r="IH93">
            <v>259597</v>
          </cell>
          <cell r="II93">
            <v>215553</v>
          </cell>
          <cell r="IJ93">
            <v>153303</v>
          </cell>
          <cell r="IK93">
            <v>162814</v>
          </cell>
          <cell r="IL93">
            <v>11259</v>
          </cell>
          <cell r="IM93">
            <v>175.85149999999999</v>
          </cell>
          <cell r="IN93">
            <v>189.86089999999999</v>
          </cell>
          <cell r="IO93">
            <v>146.60890000000001</v>
          </cell>
          <cell r="IP93">
            <v>278.29520000000002</v>
          </cell>
          <cell r="IQ93">
            <v>267.47570000000002</v>
          </cell>
          <cell r="IR93" t="e">
            <v>#N/A</v>
          </cell>
          <cell r="IS93">
            <v>95.83610666666668</v>
          </cell>
          <cell r="IT93">
            <v>94.20104666666667</v>
          </cell>
          <cell r="IU93">
            <v>92.070099999999982</v>
          </cell>
          <cell r="IV93">
            <v>129.65511666666666</v>
          </cell>
          <cell r="IW93">
            <v>118.36153</v>
          </cell>
          <cell r="IX93">
            <v>57.320780000000006</v>
          </cell>
          <cell r="IY93">
            <v>329.54282666666666</v>
          </cell>
          <cell r="IZ93">
            <v>136.20866333333333</v>
          </cell>
          <cell r="JA93">
            <v>76.934343333333331</v>
          </cell>
          <cell r="JB93">
            <v>362.49324320065091</v>
          </cell>
          <cell r="JC93">
            <v>327.51904321298895</v>
          </cell>
          <cell r="JD93">
            <v>358.83241733457919</v>
          </cell>
          <cell r="JE93">
            <v>396.22493009469349</v>
          </cell>
          <cell r="JF93">
            <v>425.97651407012967</v>
          </cell>
          <cell r="JG93">
            <v>338.16400810887546</v>
          </cell>
          <cell r="KF93">
            <v>41153</v>
          </cell>
          <cell r="KG93">
            <v>166.97447160128465</v>
          </cell>
          <cell r="KH93">
            <v>164.7076509930389</v>
          </cell>
          <cell r="KI93">
            <v>83.900389544171802</v>
          </cell>
          <cell r="KJ93">
            <v>7.2716406464187315</v>
          </cell>
          <cell r="KK93">
            <v>5.3804811535954657</v>
          </cell>
          <cell r="KL93">
            <v>9451609.6213131808</v>
          </cell>
          <cell r="KM93">
            <v>97306837.697033554</v>
          </cell>
          <cell r="KN93">
            <v>2.0641085101574801E-2</v>
          </cell>
          <cell r="KO93">
            <v>153185583.1262109</v>
          </cell>
          <cell r="KP93">
            <v>7.7288887152970398</v>
          </cell>
          <cell r="KQ93">
            <v>82.13333333333334</v>
          </cell>
          <cell r="KR93">
            <v>82.365375739195898</v>
          </cell>
        </row>
        <row r="94">
          <cell r="GC94">
            <v>41244</v>
          </cell>
          <cell r="GD94">
            <v>1271711</v>
          </cell>
          <cell r="GE94">
            <v>2463043.832777509</v>
          </cell>
          <cell r="GF94">
            <v>171.15719999999999</v>
          </cell>
          <cell r="GG94">
            <v>171.15723011178</v>
          </cell>
          <cell r="GH94">
            <v>171.91380000000001</v>
          </cell>
          <cell r="GI94">
            <v>188.31596730067801</v>
          </cell>
          <cell r="GJ94">
            <v>145.89117959674201</v>
          </cell>
          <cell r="GK94">
            <v>175.245817952029</v>
          </cell>
          <cell r="GL94">
            <v>169.94206809504499</v>
          </cell>
          <cell r="GM94" t="e">
            <v>#DIV/0!</v>
          </cell>
          <cell r="GN94">
            <v>84.133333333333326</v>
          </cell>
          <cell r="GO94">
            <v>1382.087839225964</v>
          </cell>
          <cell r="GP94">
            <v>1.9435494522138872</v>
          </cell>
          <cell r="GQ94">
            <v>82.399999999999991</v>
          </cell>
          <cell r="IA94">
            <v>41244</v>
          </cell>
          <cell r="IB94">
            <v>177.29077984881201</v>
          </cell>
          <cell r="IC94">
            <v>186.91242787827201</v>
          </cell>
          <cell r="ID94">
            <v>147.73281187791301</v>
          </cell>
          <cell r="IE94">
            <v>275.03785139249197</v>
          </cell>
          <cell r="IF94">
            <v>278.44050981670199</v>
          </cell>
          <cell r="IG94">
            <v>790457</v>
          </cell>
          <cell r="IH94">
            <v>260349</v>
          </cell>
          <cell r="II94">
            <v>266578</v>
          </cell>
          <cell r="IJ94">
            <v>153034</v>
          </cell>
          <cell r="IK94">
            <v>176532</v>
          </cell>
          <cell r="IL94">
            <v>-22173</v>
          </cell>
          <cell r="IM94">
            <v>182.9365</v>
          </cell>
          <cell r="IN94">
            <v>188.37370000000001</v>
          </cell>
          <cell r="IO94">
            <v>151.52010000000001</v>
          </cell>
          <cell r="IP94">
            <v>283.78250000000003</v>
          </cell>
          <cell r="IQ94">
            <v>288.46539999999999</v>
          </cell>
          <cell r="IR94" t="e">
            <v>#N/A</v>
          </cell>
          <cell r="IS94">
            <v>96.057066666666671</v>
          </cell>
          <cell r="IT94">
            <v>93.996623333333332</v>
          </cell>
          <cell r="IU94">
            <v>91.926300000000012</v>
          </cell>
          <cell r="IV94">
            <v>129.64807333333331</v>
          </cell>
          <cell r="IW94">
            <v>119.19923999999999</v>
          </cell>
          <cell r="IX94">
            <v>57.365783333333333</v>
          </cell>
          <cell r="IY94">
            <v>336.77222</v>
          </cell>
          <cell r="IZ94">
            <v>133.3587</v>
          </cell>
          <cell r="JA94">
            <v>79.299009999999996</v>
          </cell>
          <cell r="JB94">
            <v>378.3796276106865</v>
          </cell>
          <cell r="JC94">
            <v>330.25383332988429</v>
          </cell>
          <cell r="JD94">
            <v>362.7130509818586</v>
          </cell>
          <cell r="JE94">
            <v>474.13511206401239</v>
          </cell>
          <cell r="JF94">
            <v>417.0067039777245</v>
          </cell>
          <cell r="JG94">
            <v>339.97711278123211</v>
          </cell>
          <cell r="KF94">
            <v>41244</v>
          </cell>
          <cell r="KG94">
            <v>167.12588543588211</v>
          </cell>
          <cell r="KH94">
            <v>165.59860546051965</v>
          </cell>
          <cell r="KI94">
            <v>83.892380993281094</v>
          </cell>
          <cell r="KJ94">
            <v>7.2041829914914892</v>
          </cell>
          <cell r="KK94">
            <v>4.9526609252972662</v>
          </cell>
          <cell r="KL94">
            <v>9516417.6235648002</v>
          </cell>
          <cell r="KM94">
            <v>98792527.72944735</v>
          </cell>
          <cell r="KN94">
            <v>2.0638871637420501E-2</v>
          </cell>
          <cell r="KO94">
            <v>153448079.46067008</v>
          </cell>
          <cell r="KP94">
            <v>7.7336866130307298</v>
          </cell>
          <cell r="KQ94">
            <v>82.399999999999991</v>
          </cell>
          <cell r="KR94">
            <v>82.300590151327697</v>
          </cell>
        </row>
        <row r="95">
          <cell r="GC95">
            <v>41334</v>
          </cell>
          <cell r="GD95">
            <v>1241614</v>
          </cell>
          <cell r="GE95">
            <v>2448722.3456195244</v>
          </cell>
          <cell r="GF95">
            <v>172.02440000000001</v>
          </cell>
          <cell r="GG95">
            <v>172.024404892136</v>
          </cell>
          <cell r="GH95">
            <v>167.63140000000001</v>
          </cell>
          <cell r="GI95">
            <v>190.00162098092201</v>
          </cell>
          <cell r="GJ95">
            <v>146.19440901047901</v>
          </cell>
          <cell r="GK95">
            <v>175.86104774014601</v>
          </cell>
          <cell r="GL95">
            <v>172.80466402739401</v>
          </cell>
          <cell r="GM95" t="e">
            <v>#DIV/0!</v>
          </cell>
          <cell r="GN95">
            <v>84.166666666666657</v>
          </cell>
          <cell r="GO95">
            <v>1399.2077188792466</v>
          </cell>
          <cell r="GP95">
            <v>1.9676241396380525</v>
          </cell>
          <cell r="GQ95">
            <v>82.533333333333346</v>
          </cell>
          <cell r="IA95">
            <v>41334</v>
          </cell>
          <cell r="IB95">
            <v>178.163011789824</v>
          </cell>
          <cell r="IC95">
            <v>189.84405276045001</v>
          </cell>
          <cell r="ID95">
            <v>146.46956353588999</v>
          </cell>
          <cell r="IE95">
            <v>265.96442053583098</v>
          </cell>
          <cell r="IF95">
            <v>289.25030108694898</v>
          </cell>
          <cell r="IG95">
            <v>777713</v>
          </cell>
          <cell r="IH95">
            <v>256607</v>
          </cell>
          <cell r="II95">
            <v>214488</v>
          </cell>
          <cell r="IJ95">
            <v>125321</v>
          </cell>
          <cell r="IK95">
            <v>164280</v>
          </cell>
          <cell r="IL95">
            <v>31764</v>
          </cell>
          <cell r="IM95">
            <v>174.3809</v>
          </cell>
          <cell r="IN95">
            <v>183.39449999999999</v>
          </cell>
          <cell r="IO95">
            <v>141.9879</v>
          </cell>
          <cell r="IP95">
            <v>232.0378</v>
          </cell>
          <cell r="IQ95">
            <v>272.11380000000003</v>
          </cell>
          <cell r="IR95" t="e">
            <v>#N/A</v>
          </cell>
          <cell r="IS95">
            <v>96.188026666666659</v>
          </cell>
          <cell r="IT95">
            <v>94.131806666666648</v>
          </cell>
          <cell r="IU95">
            <v>91.862626666666685</v>
          </cell>
          <cell r="IV95">
            <v>130.04571333333334</v>
          </cell>
          <cell r="IW95">
            <v>118.44286</v>
          </cell>
          <cell r="IX95">
            <v>58.86974</v>
          </cell>
          <cell r="IY95">
            <v>345.45325666666668</v>
          </cell>
          <cell r="IZ95">
            <v>140.85125333333335</v>
          </cell>
          <cell r="JA95">
            <v>80.724570000000014</v>
          </cell>
          <cell r="JB95">
            <v>378.86220844350498</v>
          </cell>
          <cell r="JC95">
            <v>340.87129225056776</v>
          </cell>
          <cell r="JD95">
            <v>367.20596641403699</v>
          </cell>
          <cell r="JE95">
            <v>407.09870862705822</v>
          </cell>
          <cell r="JF95">
            <v>417.64359918816774</v>
          </cell>
          <cell r="JG95">
            <v>335.39307861172938</v>
          </cell>
          <cell r="KF95">
            <v>41334</v>
          </cell>
          <cell r="KG95">
            <v>168.21786714442896</v>
          </cell>
          <cell r="KH95">
            <v>166.42430545699105</v>
          </cell>
          <cell r="KI95">
            <v>83.879461320976404</v>
          </cell>
          <cell r="KJ95">
            <v>7.1386278467081468</v>
          </cell>
          <cell r="KK95">
            <v>5.5684159924581023</v>
          </cell>
          <cell r="KL95">
            <v>9585427.0113816392</v>
          </cell>
          <cell r="KM95">
            <v>97724810.090026379</v>
          </cell>
          <cell r="KN95">
            <v>2.0631971118494099E-2</v>
          </cell>
          <cell r="KO95">
            <v>152513444.09089071</v>
          </cell>
          <cell r="KP95">
            <v>7.7336866130307298</v>
          </cell>
          <cell r="KQ95">
            <v>82.533333333333346</v>
          </cell>
          <cell r="KR95">
            <v>82.228631109503098</v>
          </cell>
        </row>
        <row r="96">
          <cell r="GC96">
            <v>41426</v>
          </cell>
          <cell r="GD96">
            <v>1322580</v>
          </cell>
          <cell r="GE96">
            <v>2485274.9914711155</v>
          </cell>
          <cell r="GF96">
            <v>174.4871</v>
          </cell>
          <cell r="GG96">
            <v>174.48705348918</v>
          </cell>
          <cell r="GH96">
            <v>174.72649999999999</v>
          </cell>
          <cell r="GI96">
            <v>196.33382889218601</v>
          </cell>
          <cell r="GJ96">
            <v>150.76742910930699</v>
          </cell>
          <cell r="GK96">
            <v>177.94968242164299</v>
          </cell>
          <cell r="GL96">
            <v>181.33916695262701</v>
          </cell>
          <cell r="GM96" t="e">
            <v>#DIV/0!</v>
          </cell>
          <cell r="GN96">
            <v>84.36666666666666</v>
          </cell>
          <cell r="GO96">
            <v>1412.3093494793045</v>
          </cell>
          <cell r="GP96">
            <v>1.9860481979743967</v>
          </cell>
          <cell r="GQ96">
            <v>82.466666666666654</v>
          </cell>
          <cell r="IA96">
            <v>41426</v>
          </cell>
          <cell r="IB96">
            <v>180.48193911153001</v>
          </cell>
          <cell r="IC96">
            <v>199.43724414944899</v>
          </cell>
          <cell r="ID96">
            <v>148.792849743034</v>
          </cell>
          <cell r="IE96">
            <v>272.49037923938897</v>
          </cell>
          <cell r="IF96">
            <v>292.446534732749</v>
          </cell>
          <cell r="IG96">
            <v>805985</v>
          </cell>
          <cell r="IH96">
            <v>279535</v>
          </cell>
          <cell r="II96">
            <v>247033</v>
          </cell>
          <cell r="IJ96">
            <v>156293</v>
          </cell>
          <cell r="IK96">
            <v>181369</v>
          </cell>
          <cell r="IL96">
            <v>15104</v>
          </cell>
          <cell r="IM96">
            <v>178.00710000000001</v>
          </cell>
          <cell r="IN96">
            <v>197.92760000000001</v>
          </cell>
          <cell r="IO96">
            <v>149.2056</v>
          </cell>
          <cell r="IP96">
            <v>282.30689999999998</v>
          </cell>
          <cell r="IQ96">
            <v>290.32029999999997</v>
          </cell>
          <cell r="IR96" t="e">
            <v>#N/A</v>
          </cell>
          <cell r="IS96">
            <v>97.667733333333331</v>
          </cell>
          <cell r="IT96">
            <v>93.712503333333345</v>
          </cell>
          <cell r="IU96">
            <v>91.694356666666678</v>
          </cell>
          <cell r="IV96">
            <v>130.96927333333335</v>
          </cell>
          <cell r="IW96">
            <v>122.13098666666667</v>
          </cell>
          <cell r="IX96">
            <v>61.60037333333333</v>
          </cell>
          <cell r="IY96">
            <v>325.69903333333338</v>
          </cell>
          <cell r="IZ96">
            <v>143.31836666666666</v>
          </cell>
          <cell r="JA96">
            <v>81.911343333333335</v>
          </cell>
          <cell r="JB96">
            <v>387.18028149384935</v>
          </cell>
          <cell r="JC96">
            <v>346.0665454096407</v>
          </cell>
          <cell r="JD96">
            <v>370.64433861651992</v>
          </cell>
          <cell r="JE96">
            <v>446.18802491101536</v>
          </cell>
          <cell r="JF96">
            <v>428.11333110065112</v>
          </cell>
          <cell r="JG96">
            <v>347.06084791477252</v>
          </cell>
          <cell r="KF96">
            <v>41426</v>
          </cell>
          <cell r="KG96">
            <v>170.28661390177692</v>
          </cell>
          <cell r="KH96">
            <v>167.18394739199621</v>
          </cell>
          <cell r="KI96">
            <v>83.861382551236801</v>
          </cell>
          <cell r="KJ96">
            <v>7.0674999999999999</v>
          </cell>
          <cell r="KK96">
            <v>5.8610606757509656</v>
          </cell>
          <cell r="KL96">
            <v>9663225.2058791406</v>
          </cell>
          <cell r="KM96">
            <v>97793821.108184084</v>
          </cell>
          <cell r="KN96">
            <v>2.06204735006284E-2</v>
          </cell>
          <cell r="KO96">
            <v>153539314.35378569</v>
          </cell>
          <cell r="KP96">
            <v>7.7336866130307298</v>
          </cell>
          <cell r="KQ96">
            <v>82.466666666666654</v>
          </cell>
          <cell r="KR96">
            <v>82.149631199103098</v>
          </cell>
        </row>
        <row r="97">
          <cell r="GC97">
            <v>41518</v>
          </cell>
          <cell r="GD97">
            <v>1354134</v>
          </cell>
          <cell r="GE97">
            <v>2466976.1915565212</v>
          </cell>
          <cell r="GF97">
            <v>175.28800000000001</v>
          </cell>
          <cell r="GG97">
            <v>175.28809045404901</v>
          </cell>
          <cell r="GH97">
            <v>178.41589999999999</v>
          </cell>
          <cell r="GI97">
            <v>195.75984157201199</v>
          </cell>
          <cell r="GJ97">
            <v>151.371278573837</v>
          </cell>
          <cell r="GK97">
            <v>178.83612056420299</v>
          </cell>
          <cell r="GL97">
            <v>182.82230935228901</v>
          </cell>
          <cell r="GM97" t="e">
            <v>#DIV/0!</v>
          </cell>
          <cell r="GN97">
            <v>84.266666666666666</v>
          </cell>
          <cell r="GO97">
            <v>1429.5758546348061</v>
          </cell>
          <cell r="GP97">
            <v>2.0103290762834178</v>
          </cell>
          <cell r="GQ97">
            <v>82.333333333333343</v>
          </cell>
          <cell r="IA97">
            <v>41518</v>
          </cell>
          <cell r="IB97">
            <v>181.60570125286401</v>
          </cell>
          <cell r="IC97">
            <v>197.430346140175</v>
          </cell>
          <cell r="ID97">
            <v>149.83810685131101</v>
          </cell>
          <cell r="IE97">
            <v>268.66877800145198</v>
          </cell>
          <cell r="IF97">
            <v>286.93186813752999</v>
          </cell>
          <cell r="IG97">
            <v>833145</v>
          </cell>
          <cell r="IH97">
            <v>291365</v>
          </cell>
          <cell r="II97">
            <v>244366</v>
          </cell>
          <cell r="IJ97">
            <v>169810</v>
          </cell>
          <cell r="IK97">
            <v>201819</v>
          </cell>
          <cell r="IL97">
            <v>17267</v>
          </cell>
          <cell r="IM97">
            <v>181.96109999999999</v>
          </cell>
          <cell r="IN97">
            <v>203.81219999999999</v>
          </cell>
          <cell r="IO97">
            <v>150.24430000000001</v>
          </cell>
          <cell r="IP97">
            <v>285.2244</v>
          </cell>
          <cell r="IQ97">
            <v>297.50229999999999</v>
          </cell>
          <cell r="IR97" t="e">
            <v>#N/A</v>
          </cell>
          <cell r="IS97">
            <v>100.95693999999999</v>
          </cell>
          <cell r="IT97">
            <v>97.210863333333336</v>
          </cell>
          <cell r="IU97">
            <v>94.97499333333333</v>
          </cell>
          <cell r="IV97">
            <v>133.96028999999999</v>
          </cell>
          <cell r="IW97">
            <v>128.00608333333332</v>
          </cell>
          <cell r="IX97">
            <v>63.403033333333333</v>
          </cell>
          <cell r="IY97">
            <v>330.70264333333336</v>
          </cell>
          <cell r="IZ97">
            <v>149.76980333333333</v>
          </cell>
          <cell r="JA97">
            <v>86.131963333333331</v>
          </cell>
          <cell r="JB97">
            <v>388.22021456339832</v>
          </cell>
          <cell r="JC97">
            <v>349.95485422743599</v>
          </cell>
          <cell r="JD97">
            <v>375.1757342246699</v>
          </cell>
          <cell r="JE97">
            <v>438.3195448468619</v>
          </cell>
          <cell r="JF97">
            <v>460.38090684462787</v>
          </cell>
          <cell r="JG97">
            <v>376.87010729093731</v>
          </cell>
          <cell r="KF97">
            <v>41518</v>
          </cell>
          <cell r="KG97">
            <v>170.68621777835779</v>
          </cell>
          <cell r="KH97">
            <v>167.87687529726782</v>
          </cell>
          <cell r="KI97">
            <v>83.838076211382599</v>
          </cell>
          <cell r="KJ97">
            <v>7.0049999999999999</v>
          </cell>
          <cell r="KK97">
            <v>5.4221113695493512</v>
          </cell>
          <cell r="KL97">
            <v>9741128.1135222502</v>
          </cell>
          <cell r="KM97">
            <v>98315961.075754583</v>
          </cell>
          <cell r="KN97">
            <v>2.0604460007707499E-2</v>
          </cell>
          <cell r="KO97">
            <v>154786515.88113931</v>
          </cell>
          <cell r="KP97">
            <v>7.7336866130307298</v>
          </cell>
          <cell r="KQ97">
            <v>82.333333333333343</v>
          </cell>
          <cell r="KR97">
            <v>82.063748861065093</v>
          </cell>
        </row>
        <row r="98">
          <cell r="GC98">
            <v>41609</v>
          </cell>
          <cell r="GD98">
            <v>1413291</v>
          </cell>
          <cell r="GE98">
            <v>2468363.641088129</v>
          </cell>
          <cell r="GF98">
            <v>175.56100000000001</v>
          </cell>
          <cell r="GG98">
            <v>175.56102809261901</v>
          </cell>
          <cell r="GH98">
            <v>176.2611</v>
          </cell>
          <cell r="GI98">
            <v>198.35052825133999</v>
          </cell>
          <cell r="GJ98">
            <v>150.16155838351099</v>
          </cell>
          <cell r="GK98">
            <v>179.43026353913601</v>
          </cell>
          <cell r="GL98">
            <v>175.71744706925901</v>
          </cell>
          <cell r="GM98" t="e">
            <v>#DIV/0!</v>
          </cell>
          <cell r="GN98">
            <v>84.233333333333334</v>
          </cell>
          <cell r="GO98">
            <v>1461.1099447909799</v>
          </cell>
          <cell r="GP98">
            <v>2.0546736265425527</v>
          </cell>
          <cell r="GQ98">
            <v>82.800000000000011</v>
          </cell>
          <cell r="IA98">
            <v>41609</v>
          </cell>
          <cell r="IB98">
            <v>181.49664798690401</v>
          </cell>
          <cell r="IC98">
            <v>195.455657394903</v>
          </cell>
          <cell r="ID98">
            <v>151.420354883556</v>
          </cell>
          <cell r="IE98">
            <v>287.268029313684</v>
          </cell>
          <cell r="IF98">
            <v>285.81943948519802</v>
          </cell>
          <cell r="IG98">
            <v>873580</v>
          </cell>
          <cell r="IH98">
            <v>287437</v>
          </cell>
          <cell r="II98">
            <v>301388</v>
          </cell>
          <cell r="IJ98">
            <v>174627</v>
          </cell>
          <cell r="IK98">
            <v>201290</v>
          </cell>
          <cell r="IL98">
            <v>-22450</v>
          </cell>
          <cell r="IM98">
            <v>187.56190000000001</v>
          </cell>
          <cell r="IN98">
            <v>196.7251</v>
          </cell>
          <cell r="IO98">
            <v>155.20859999999999</v>
          </cell>
          <cell r="IP98">
            <v>292.93990000000002</v>
          </cell>
          <cell r="IQ98">
            <v>295.26920000000001</v>
          </cell>
          <cell r="IR98" t="e">
            <v>#N/A</v>
          </cell>
          <cell r="IS98">
            <v>100.95590333333332</v>
          </cell>
          <cell r="IT98">
            <v>97.420990000000003</v>
          </cell>
          <cell r="IU98">
            <v>95.056030000000007</v>
          </cell>
          <cell r="IV98">
            <v>135.69106333333332</v>
          </cell>
          <cell r="IW98">
            <v>124.20522666666666</v>
          </cell>
          <cell r="IX98">
            <v>64.377506666666662</v>
          </cell>
          <cell r="IY98">
            <v>338.17095666666665</v>
          </cell>
          <cell r="IZ98">
            <v>146.37779</v>
          </cell>
          <cell r="JA98">
            <v>86.447933333333324</v>
          </cell>
          <cell r="JB98">
            <v>410.13343456409757</v>
          </cell>
          <cell r="JC98">
            <v>355.98200301943149</v>
          </cell>
          <cell r="JD98">
            <v>383.45149335217121</v>
          </cell>
          <cell r="JE98">
            <v>523.30903881329186</v>
          </cell>
          <cell r="JF98">
            <v>460.97097553078402</v>
          </cell>
          <cell r="JG98">
            <v>378.72504116306771</v>
          </cell>
          <cell r="KF98">
            <v>41609</v>
          </cell>
          <cell r="KG98">
            <v>170.6671991287495</v>
          </cell>
          <cell r="KH98">
            <v>168.50435405618529</v>
          </cell>
          <cell r="KI98">
            <v>83.809789631306302</v>
          </cell>
          <cell r="KJ98">
            <v>6.94</v>
          </cell>
          <cell r="KK98">
            <v>4.6979740632670266</v>
          </cell>
          <cell r="KL98">
            <v>9806581.1471525393</v>
          </cell>
          <cell r="KM98">
            <v>98067260.991450429</v>
          </cell>
          <cell r="KN98">
            <v>2.0584138067677501E-2</v>
          </cell>
          <cell r="KO98">
            <v>155387767.25732127</v>
          </cell>
          <cell r="KP98">
            <v>7.7336866130307298</v>
          </cell>
          <cell r="KQ98">
            <v>82.800000000000011</v>
          </cell>
          <cell r="KR98">
            <v>81.971380266827197</v>
          </cell>
        </row>
        <row r="99">
          <cell r="GC99">
            <v>41699</v>
          </cell>
          <cell r="GD99">
            <v>1385981</v>
          </cell>
          <cell r="GE99">
            <v>2431693.4383882373</v>
          </cell>
          <cell r="GF99">
            <v>176.99930000000001</v>
          </cell>
          <cell r="GG99">
            <v>176.999266860897</v>
          </cell>
          <cell r="GH99">
            <v>173.44710000000001</v>
          </cell>
          <cell r="GI99">
            <v>199.86299273566999</v>
          </cell>
          <cell r="GJ99">
            <v>150.10933771437499</v>
          </cell>
          <cell r="GK99">
            <v>180.80086926370799</v>
          </cell>
          <cell r="GL99">
            <v>185.42515531778201</v>
          </cell>
          <cell r="GM99" t="e">
            <v>#DIV/0!</v>
          </cell>
          <cell r="GN99">
            <v>84.533333333333331</v>
          </cell>
          <cell r="GO99">
            <v>1504.4805090788022</v>
          </cell>
          <cell r="GP99">
            <v>2.1156631194470066</v>
          </cell>
          <cell r="GQ99">
            <v>82.866666666666674</v>
          </cell>
          <cell r="IA99">
            <v>41699</v>
          </cell>
          <cell r="IB99">
            <v>184.46217046604201</v>
          </cell>
          <cell r="IC99">
            <v>195.997912223062</v>
          </cell>
          <cell r="ID99">
            <v>149.62497701602999</v>
          </cell>
          <cell r="IE99">
            <v>270.82508904363601</v>
          </cell>
          <cell r="IF99">
            <v>287.09908351301902</v>
          </cell>
          <cell r="IG99">
            <v>873828</v>
          </cell>
          <cell r="IH99">
            <v>287397</v>
          </cell>
          <cell r="II99">
            <v>244484</v>
          </cell>
          <cell r="IJ99">
            <v>144492</v>
          </cell>
          <cell r="IK99">
            <v>190907</v>
          </cell>
          <cell r="IL99">
            <v>26687</v>
          </cell>
          <cell r="IM99">
            <v>180.60679999999999</v>
          </cell>
          <cell r="IN99">
            <v>191.0274</v>
          </cell>
          <cell r="IO99">
            <v>144.87960000000001</v>
          </cell>
          <cell r="IP99">
            <v>237.62629999999999</v>
          </cell>
          <cell r="IQ99">
            <v>271.93540000000002</v>
          </cell>
          <cell r="IR99" t="e">
            <v>#N/A</v>
          </cell>
          <cell r="IS99">
            <v>101.27352</v>
          </cell>
          <cell r="IT99">
            <v>98.211729999999989</v>
          </cell>
          <cell r="IU99">
            <v>95.965850000000003</v>
          </cell>
          <cell r="IV99">
            <v>130.53337000000002</v>
          </cell>
          <cell r="IW99">
            <v>124.53098333333332</v>
          </cell>
          <cell r="IX99">
            <v>65.743613333333329</v>
          </cell>
          <cell r="IY99">
            <v>326.89755666666662</v>
          </cell>
          <cell r="IZ99">
            <v>137.60499999999999</v>
          </cell>
          <cell r="JA99">
            <v>88.922853333333322</v>
          </cell>
          <cell r="JB99">
            <v>408.73355396040927</v>
          </cell>
          <cell r="JC99">
            <v>369.79568742372095</v>
          </cell>
          <cell r="JD99">
            <v>394.83359892402194</v>
          </cell>
          <cell r="JE99">
            <v>454.76943205066317</v>
          </cell>
          <cell r="JF99">
            <v>470.20800009932805</v>
          </cell>
          <cell r="JG99">
            <v>390.01029858483605</v>
          </cell>
          <cell r="KF99">
            <v>41699</v>
          </cell>
          <cell r="KG99">
            <v>171.88564901888626</v>
          </cell>
          <cell r="KH99">
            <v>169.06935060460341</v>
          </cell>
          <cell r="KI99">
            <v>83.777038009934799</v>
          </cell>
          <cell r="KJ99">
            <v>6.875</v>
          </cell>
          <cell r="KK99">
            <v>4.9700281000814179</v>
          </cell>
          <cell r="KL99">
            <v>9875022.4486073498</v>
          </cell>
          <cell r="KM99">
            <v>97123242.346840426</v>
          </cell>
          <cell r="KN99">
            <v>2.0559840383479501E-2</v>
          </cell>
          <cell r="KO99">
            <v>154488850.1273649</v>
          </cell>
          <cell r="KP99">
            <v>7.7336866130307298</v>
          </cell>
          <cell r="KQ99">
            <v>82.866666666666674</v>
          </cell>
          <cell r="KR99">
            <v>81.873319244789201</v>
          </cell>
        </row>
        <row r="100">
          <cell r="GC100">
            <v>41791</v>
          </cell>
          <cell r="GD100">
            <v>1422322</v>
          </cell>
          <cell r="GE100">
            <v>2433383.4856694154</v>
          </cell>
          <cell r="GF100">
            <v>174.44370000000001</v>
          </cell>
          <cell r="GG100">
            <v>174.443664833969</v>
          </cell>
          <cell r="GH100">
            <v>173.96600000000001</v>
          </cell>
          <cell r="GI100">
            <v>196.29113027651201</v>
          </cell>
          <cell r="GJ100">
            <v>146.67846415348001</v>
          </cell>
          <cell r="GK100">
            <v>179.14640748946599</v>
          </cell>
          <cell r="GL100">
            <v>176.68630203459301</v>
          </cell>
          <cell r="GM100" t="e">
            <v>#DIV/0!</v>
          </cell>
          <cell r="GN100">
            <v>83.966666666666654</v>
          </cell>
          <cell r="GO100">
            <v>1524.3207006494911</v>
          </cell>
          <cell r="GP100">
            <v>2.1435632227288841</v>
          </cell>
          <cell r="GQ100">
            <v>81.8</v>
          </cell>
          <cell r="IA100">
            <v>41791</v>
          </cell>
          <cell r="IB100">
            <v>183.46204817080201</v>
          </cell>
          <cell r="IC100">
            <v>187.520998800032</v>
          </cell>
          <cell r="ID100">
            <v>150.587863487151</v>
          </cell>
          <cell r="IE100">
            <v>266.55176548464999</v>
          </cell>
          <cell r="IF100">
            <v>281.30716964440097</v>
          </cell>
          <cell r="IG100">
            <v>888391</v>
          </cell>
          <cell r="IH100">
            <v>282408</v>
          </cell>
          <cell r="II100">
            <v>269158</v>
          </cell>
          <cell r="IJ100">
            <v>162059</v>
          </cell>
          <cell r="IK100">
            <v>189517</v>
          </cell>
          <cell r="IL100">
            <v>9822</v>
          </cell>
          <cell r="IM100">
            <v>180.739</v>
          </cell>
          <cell r="IN100">
            <v>185.2681</v>
          </cell>
          <cell r="IO100">
            <v>151.05410000000001</v>
          </cell>
          <cell r="IP100">
            <v>279.589</v>
          </cell>
          <cell r="IQ100">
            <v>278.08550000000002</v>
          </cell>
          <cell r="IR100" t="e">
            <v>#N/A</v>
          </cell>
          <cell r="IS100">
            <v>101.01096000000001</v>
          </cell>
          <cell r="IT100">
            <v>96.34453666666667</v>
          </cell>
          <cell r="IU100">
            <v>94.075626666666665</v>
          </cell>
          <cell r="IV100">
            <v>129.14629333333335</v>
          </cell>
          <cell r="IW100">
            <v>127.73935666666667</v>
          </cell>
          <cell r="IX100">
            <v>66.745473333333337</v>
          </cell>
          <cell r="IY100">
            <v>305.86192333333332</v>
          </cell>
          <cell r="IZ100">
            <v>136.07777333333334</v>
          </cell>
          <cell r="JA100">
            <v>89.839359999999999</v>
          </cell>
          <cell r="JB100">
            <v>418.19959459913616</v>
          </cell>
          <cell r="JC100">
            <v>375.68361860948454</v>
          </cell>
          <cell r="JD100">
            <v>400.04042891877782</v>
          </cell>
          <cell r="JE100">
            <v>480.20075224301496</v>
          </cell>
          <cell r="JF100">
            <v>448.22264208212999</v>
          </cell>
          <cell r="JG100">
            <v>378.60800980034793</v>
          </cell>
          <cell r="KF100">
            <v>41791</v>
          </cell>
          <cell r="KG100">
            <v>170.1023166647864</v>
          </cell>
          <cell r="KH100">
            <v>169.57594303159431</v>
          </cell>
          <cell r="KI100">
            <v>83.740601261008706</v>
          </cell>
          <cell r="KJ100">
            <v>6.81</v>
          </cell>
          <cell r="KK100">
            <v>4.8302104527125502</v>
          </cell>
          <cell r="KL100">
            <v>9932740.8951534107</v>
          </cell>
          <cell r="KM100">
            <v>96858917.126349643</v>
          </cell>
          <cell r="KN100">
            <v>2.05319946967625E-2</v>
          </cell>
          <cell r="KO100">
            <v>155610341.16020998</v>
          </cell>
          <cell r="KP100">
            <v>7.7336866130307298</v>
          </cell>
          <cell r="KQ100">
            <v>81.8</v>
          </cell>
          <cell r="KR100">
            <v>81.770815010684203</v>
          </cell>
        </row>
        <row r="101">
          <cell r="GC101">
            <v>41883</v>
          </cell>
          <cell r="GD101">
            <v>1462125</v>
          </cell>
          <cell r="GE101">
            <v>2484151.967336711</v>
          </cell>
          <cell r="GF101">
            <v>174.33070000000001</v>
          </cell>
          <cell r="GG101">
            <v>174.33064080745601</v>
          </cell>
          <cell r="GH101">
            <v>177.27610000000001</v>
          </cell>
          <cell r="GI101">
            <v>200.613410173548</v>
          </cell>
          <cell r="GJ101">
            <v>145.74135102215499</v>
          </cell>
          <cell r="GK101">
            <v>179.51813632338099</v>
          </cell>
          <cell r="GL101">
            <v>166.918793315051</v>
          </cell>
          <cell r="GM101" t="e">
            <v>#DIV/0!</v>
          </cell>
          <cell r="GN101">
            <v>83.13333333333334</v>
          </cell>
          <cell r="GO101">
            <v>1535.5499079166257</v>
          </cell>
          <cell r="GP101">
            <v>2.1593542014303959</v>
          </cell>
          <cell r="GQ101">
            <v>80.3</v>
          </cell>
          <cell r="IA101">
            <v>41883</v>
          </cell>
          <cell r="IB101">
            <v>183.66385381041499</v>
          </cell>
          <cell r="IC101">
            <v>183.13068599411599</v>
          </cell>
          <cell r="ID101">
            <v>151.22183994650101</v>
          </cell>
          <cell r="IE101">
            <v>279.87337217689497</v>
          </cell>
          <cell r="IF101">
            <v>288.66543145908201</v>
          </cell>
          <cell r="IG101">
            <v>912055</v>
          </cell>
          <cell r="IH101">
            <v>289656</v>
          </cell>
          <cell r="II101">
            <v>272878</v>
          </cell>
          <cell r="IJ101">
            <v>171655</v>
          </cell>
          <cell r="IK101">
            <v>204433</v>
          </cell>
          <cell r="IL101">
            <v>20313</v>
          </cell>
          <cell r="IM101">
            <v>183.97139999999999</v>
          </cell>
          <cell r="IN101">
            <v>188.63339999999999</v>
          </cell>
          <cell r="IO101">
            <v>151.8006</v>
          </cell>
          <cell r="IP101">
            <v>296.86329999999998</v>
          </cell>
          <cell r="IQ101">
            <v>299.42469999999997</v>
          </cell>
          <cell r="IR101" t="e">
            <v>#N/A</v>
          </cell>
          <cell r="IS101">
            <v>100.75662</v>
          </cell>
          <cell r="IT101">
            <v>96.178909999999988</v>
          </cell>
          <cell r="IU101">
            <v>93.787959999999998</v>
          </cell>
          <cell r="IV101">
            <v>131.76073666666665</v>
          </cell>
          <cell r="IW101">
            <v>121.64286</v>
          </cell>
          <cell r="IX101">
            <v>68.850549999999998</v>
          </cell>
          <cell r="IY101">
            <v>300.21937666666668</v>
          </cell>
          <cell r="IZ101">
            <v>141.82080999999999</v>
          </cell>
          <cell r="JA101">
            <v>90.483673333333343</v>
          </cell>
          <cell r="JB101">
            <v>421.87556496925453</v>
          </cell>
          <cell r="JC101">
            <v>378.91404080425559</v>
          </cell>
          <cell r="JD101">
            <v>402.98740516180089</v>
          </cell>
          <cell r="JE101">
            <v>484.44345891947103</v>
          </cell>
          <cell r="JF101">
            <v>447.13705758812853</v>
          </cell>
          <cell r="JG101">
            <v>379.300441069469</v>
          </cell>
          <cell r="KF101">
            <v>41883</v>
          </cell>
          <cell r="KG101">
            <v>171.18976828508272</v>
          </cell>
          <cell r="KH101">
            <v>170.02949708693333</v>
          </cell>
          <cell r="KI101">
            <v>83.701731982845899</v>
          </cell>
          <cell r="KJ101">
            <v>6.7549999999999999</v>
          </cell>
          <cell r="KK101">
            <v>4.8897298926089441</v>
          </cell>
          <cell r="KL101">
            <v>9984200.9591482598</v>
          </cell>
          <cell r="KM101">
            <v>97300327.223622456</v>
          </cell>
          <cell r="KN101">
            <v>2.0501125036435901E-2</v>
          </cell>
          <cell r="KO101">
            <v>156626010.34273818</v>
          </cell>
          <cell r="KP101">
            <v>7.7336866130307298</v>
          </cell>
          <cell r="KQ101">
            <v>80.3</v>
          </cell>
          <cell r="KR101">
            <v>81.665508455717401</v>
          </cell>
        </row>
        <row r="102">
          <cell r="GC102">
            <v>41974</v>
          </cell>
          <cell r="GD102">
            <v>1508525</v>
          </cell>
          <cell r="GE102">
            <v>2454759.1167496159</v>
          </cell>
          <cell r="GF102">
            <v>175.2379</v>
          </cell>
          <cell r="GG102">
            <v>175.23782911926901</v>
          </cell>
          <cell r="GH102">
            <v>175.85830000000001</v>
          </cell>
          <cell r="GI102">
            <v>206.24477463014199</v>
          </cell>
          <cell r="GJ102">
            <v>146.90139673687699</v>
          </cell>
          <cell r="GK102">
            <v>179.76341615329201</v>
          </cell>
          <cell r="GL102">
            <v>168.87210657084401</v>
          </cell>
          <cell r="GM102" t="e">
            <v>#DIV/0!</v>
          </cell>
          <cell r="GN102">
            <v>82</v>
          </cell>
          <cell r="GO102">
            <v>1571.4260079835001</v>
          </cell>
          <cell r="GP102">
            <v>2.2098046667724502</v>
          </cell>
          <cell r="GQ102">
            <v>79.866666666666674</v>
          </cell>
          <cell r="IA102">
            <v>41974</v>
          </cell>
          <cell r="IB102">
            <v>186.42372701455199</v>
          </cell>
          <cell r="IC102">
            <v>182.80469416925601</v>
          </cell>
          <cell r="ID102">
            <v>149.96356893090999</v>
          </cell>
          <cell r="IE102">
            <v>261.73255408240999</v>
          </cell>
          <cell r="IF102">
            <v>270.806179768275</v>
          </cell>
          <cell r="IG102">
            <v>964130</v>
          </cell>
          <cell r="IH102">
            <v>288992</v>
          </cell>
          <cell r="II102">
            <v>320354</v>
          </cell>
          <cell r="IJ102">
            <v>158169</v>
          </cell>
          <cell r="IK102">
            <v>205327</v>
          </cell>
          <cell r="IL102">
            <v>-17793</v>
          </cell>
          <cell r="IM102">
            <v>192.839</v>
          </cell>
          <cell r="IN102">
            <v>183.90430000000001</v>
          </cell>
          <cell r="IO102">
            <v>153.76339999999999</v>
          </cell>
          <cell r="IP102">
            <v>261.28160000000003</v>
          </cell>
          <cell r="IQ102">
            <v>279.51490000000001</v>
          </cell>
          <cell r="IR102" t="e">
            <v>#N/A</v>
          </cell>
          <cell r="IS102">
            <v>101.82086666666665</v>
          </cell>
          <cell r="IT102">
            <v>96.893773333333343</v>
          </cell>
          <cell r="IU102">
            <v>94.749513333333326</v>
          </cell>
          <cell r="IV102">
            <v>133.87411333333333</v>
          </cell>
          <cell r="IW102">
            <v>122.37831666666666</v>
          </cell>
          <cell r="IX102">
            <v>69.344186666666658</v>
          </cell>
          <cell r="IY102">
            <v>303.87447333333336</v>
          </cell>
          <cell r="IZ102">
            <v>152.69815000000003</v>
          </cell>
          <cell r="JA102">
            <v>93.027976666666675</v>
          </cell>
          <cell r="JB102">
            <v>438.77280171623642</v>
          </cell>
          <cell r="JC102">
            <v>382.1296259436283</v>
          </cell>
          <cell r="JD102">
            <v>412.40267483082152</v>
          </cell>
          <cell r="JE102">
            <v>561.46829643978879</v>
          </cell>
          <cell r="JF102">
            <v>468.11575629831475</v>
          </cell>
          <cell r="JG102">
            <v>408.09480581202536</v>
          </cell>
          <cell r="KF102">
            <v>41974</v>
          </cell>
          <cell r="KG102">
            <v>172.84198287541869</v>
          </cell>
          <cell r="KH102">
            <v>170.43542617401647</v>
          </cell>
          <cell r="KI102">
            <v>83.661824064642701</v>
          </cell>
          <cell r="KJ102">
            <v>6.6950000000000003</v>
          </cell>
          <cell r="KK102">
            <v>4.5856208023241827</v>
          </cell>
          <cell r="KL102">
            <v>10033078.5838119</v>
          </cell>
          <cell r="KM102">
            <v>97969603.890283883</v>
          </cell>
          <cell r="KN102">
            <v>2.0467743497223401E-2</v>
          </cell>
          <cell r="KO102">
            <v>157255939.7607362</v>
          </cell>
          <cell r="KP102">
            <v>7.7336866130307298</v>
          </cell>
          <cell r="KQ102">
            <v>79.866666666666674</v>
          </cell>
          <cell r="KR102">
            <v>81.559102461712001</v>
          </cell>
        </row>
        <row r="103">
          <cell r="GC103">
            <v>42064</v>
          </cell>
          <cell r="GD103">
            <v>1456659</v>
          </cell>
          <cell r="GE103">
            <v>2358896.5582133089</v>
          </cell>
          <cell r="GF103">
            <v>173.8201</v>
          </cell>
          <cell r="GG103">
            <v>173.82012823733101</v>
          </cell>
          <cell r="GH103">
            <v>170.63829999999999</v>
          </cell>
          <cell r="GI103">
            <v>210.77739993221999</v>
          </cell>
          <cell r="GJ103">
            <v>144.204659242444</v>
          </cell>
          <cell r="GK103">
            <v>178.592970836501</v>
          </cell>
          <cell r="GL103">
            <v>166.55821042245199</v>
          </cell>
          <cell r="GM103" t="e">
            <v>#DIV/0!</v>
          </cell>
          <cell r="GN103">
            <v>81.333333333333329</v>
          </cell>
          <cell r="GO103">
            <v>1602.8977649430094</v>
          </cell>
          <cell r="GP103">
            <v>2.2540615614956678</v>
          </cell>
          <cell r="GQ103">
            <v>79.2</v>
          </cell>
          <cell r="IA103">
            <v>42064</v>
          </cell>
          <cell r="IB103">
            <v>183.22927822774199</v>
          </cell>
          <cell r="IC103">
            <v>176.98930842484501</v>
          </cell>
          <cell r="ID103">
            <v>149.27297680828599</v>
          </cell>
          <cell r="IE103">
            <v>277.39137421485998</v>
          </cell>
          <cell r="IF103">
            <v>270.16434782701901</v>
          </cell>
          <cell r="IG103">
            <v>936567</v>
          </cell>
          <cell r="IH103">
            <v>277305</v>
          </cell>
          <cell r="II103">
            <v>266316</v>
          </cell>
          <cell r="IJ103">
            <v>153346</v>
          </cell>
          <cell r="IK103">
            <v>201721</v>
          </cell>
          <cell r="IL103">
            <v>24846</v>
          </cell>
          <cell r="IM103">
            <v>179.46969999999999</v>
          </cell>
          <cell r="IN103">
            <v>173.00229999999999</v>
          </cell>
          <cell r="IO103">
            <v>144.32939999999999</v>
          </cell>
          <cell r="IP103">
            <v>247.45189999999999</v>
          </cell>
          <cell r="IQ103">
            <v>257.48349999999999</v>
          </cell>
          <cell r="IR103" t="e">
            <v>#N/A</v>
          </cell>
          <cell r="IS103">
            <v>100.54375</v>
          </cell>
          <cell r="IT103">
            <v>96.385993333333332</v>
          </cell>
          <cell r="IU103">
            <v>94.185483333333323</v>
          </cell>
          <cell r="IV103">
            <v>127.11379666666666</v>
          </cell>
          <cell r="IW103">
            <v>116.40832666666667</v>
          </cell>
          <cell r="IX103">
            <v>69.486519999999999</v>
          </cell>
          <cell r="IY103">
            <v>298.66624000000002</v>
          </cell>
          <cell r="IZ103">
            <v>159.44067333333334</v>
          </cell>
          <cell r="JA103">
            <v>95.744029999999995</v>
          </cell>
          <cell r="JB103">
            <v>436.64796295896087</v>
          </cell>
          <cell r="JC103">
            <v>398.85744024120578</v>
          </cell>
          <cell r="JD103">
            <v>420.66207532806942</v>
          </cell>
          <cell r="JE103">
            <v>497.26800176842829</v>
          </cell>
          <cell r="JF103">
            <v>479.20614276985361</v>
          </cell>
          <cell r="JG103">
            <v>435.2328604330728</v>
          </cell>
          <cell r="KF103">
            <v>42064</v>
          </cell>
          <cell r="KG103">
            <v>172.60094486725947</v>
          </cell>
          <cell r="KH103">
            <v>170.79984409502674</v>
          </cell>
          <cell r="KI103">
            <v>83.661824064642701</v>
          </cell>
          <cell r="KJ103">
            <v>6.64</v>
          </cell>
          <cell r="KK103">
            <v>5.7460345851474672</v>
          </cell>
          <cell r="KL103">
            <v>10071526.247110499</v>
          </cell>
          <cell r="KM103">
            <v>97222201.542689219</v>
          </cell>
          <cell r="KN103">
            <v>2.0432368095700901E-2</v>
          </cell>
          <cell r="KO103">
            <v>156069876.06733781</v>
          </cell>
          <cell r="KP103">
            <v>7.7336866130307298</v>
          </cell>
          <cell r="KQ103">
            <v>79.2</v>
          </cell>
          <cell r="KR103">
            <v>81.489428101938117</v>
          </cell>
        </row>
        <row r="104">
          <cell r="GC104">
            <v>42156</v>
          </cell>
          <cell r="GD104">
            <v>1479970</v>
          </cell>
          <cell r="GE104">
            <v>2196075.7270184117</v>
          </cell>
          <cell r="GF104">
            <v>169.76769999999999</v>
          </cell>
          <cell r="GG104">
            <v>169.76772497337501</v>
          </cell>
          <cell r="GH104">
            <v>169.1987</v>
          </cell>
          <cell r="GI104">
            <v>204.49557028324199</v>
          </cell>
          <cell r="GJ104">
            <v>139.47204825995101</v>
          </cell>
          <cell r="GK104">
            <v>175.229065212519</v>
          </cell>
          <cell r="GL104">
            <v>158.141068739829</v>
          </cell>
          <cell r="GM104" t="e">
            <v>#DIV/0!</v>
          </cell>
          <cell r="GN104">
            <v>79.033333333333346</v>
          </cell>
          <cell r="GO104">
            <v>1642.4432820938059</v>
          </cell>
          <cell r="GP104">
            <v>2.3096721138893495</v>
          </cell>
          <cell r="GQ104">
            <v>76.63333333333334</v>
          </cell>
          <cell r="IA104">
            <v>42156</v>
          </cell>
          <cell r="IB104">
            <v>179.72278287836801</v>
          </cell>
          <cell r="IC104">
            <v>164.941561791608</v>
          </cell>
          <cell r="ID104">
            <v>148.095051643375</v>
          </cell>
          <cell r="IE104">
            <v>288.61364334409598</v>
          </cell>
          <cell r="IF104">
            <v>252.46456923292399</v>
          </cell>
          <cell r="IG104">
            <v>938595</v>
          </cell>
          <cell r="IH104">
            <v>267001</v>
          </cell>
          <cell r="II104">
            <v>290179</v>
          </cell>
          <cell r="IJ104">
            <v>189848</v>
          </cell>
          <cell r="IK104">
            <v>204928</v>
          </cell>
          <cell r="IL104">
            <v>-725</v>
          </cell>
          <cell r="IM104">
            <v>176.8032</v>
          </cell>
          <cell r="IN104">
            <v>162.5633</v>
          </cell>
          <cell r="IO104">
            <v>148.5915</v>
          </cell>
          <cell r="IP104">
            <v>304.20819999999998</v>
          </cell>
          <cell r="IQ104">
            <v>247.2191</v>
          </cell>
          <cell r="IR104" t="e">
            <v>#N/A</v>
          </cell>
          <cell r="IS104">
            <v>97.402330000000006</v>
          </cell>
          <cell r="IT104">
            <v>94.892846666666671</v>
          </cell>
          <cell r="IU104">
            <v>92.719606666666664</v>
          </cell>
          <cell r="IV104">
            <v>121.00735000000002</v>
          </cell>
          <cell r="IW104">
            <v>107.05325333333333</v>
          </cell>
          <cell r="IX104">
            <v>69.697563333333335</v>
          </cell>
          <cell r="IY104">
            <v>280.83040666666665</v>
          </cell>
          <cell r="IZ104">
            <v>140.03682000000001</v>
          </cell>
          <cell r="JA104">
            <v>90.026853333333349</v>
          </cell>
          <cell r="JB104">
            <v>447.41026900362738</v>
          </cell>
          <cell r="JC104">
            <v>405.74959824494715</v>
          </cell>
          <cell r="JD104">
            <v>431.04034129013303</v>
          </cell>
          <cell r="JE104">
            <v>526.28388747123881</v>
          </cell>
          <cell r="JF104">
            <v>482.58723177762579</v>
          </cell>
          <cell r="JG104">
            <v>460.51019525450477</v>
          </cell>
          <cell r="KF104">
            <v>42156</v>
          </cell>
          <cell r="KG104">
            <v>171.15745372650397</v>
          </cell>
          <cell r="KH104">
            <v>171.13033571612354</v>
          </cell>
          <cell r="KI104">
            <v>83.661824064642701</v>
          </cell>
          <cell r="KJ104">
            <v>6.59</v>
          </cell>
          <cell r="KK104">
            <v>6.630687623854155</v>
          </cell>
          <cell r="KL104">
            <v>10092288.7432974</v>
          </cell>
          <cell r="KM104">
            <v>97925332.671088383</v>
          </cell>
          <cell r="KN104">
            <v>2.0395564508758901E-2</v>
          </cell>
          <cell r="KO104">
            <v>156871873.74936244</v>
          </cell>
          <cell r="KP104">
            <v>7.7336866130307298</v>
          </cell>
          <cell r="KQ104">
            <v>76.63333333333334</v>
          </cell>
          <cell r="KR104">
            <v>81.489428101938117</v>
          </cell>
        </row>
        <row r="105">
          <cell r="GC105">
            <v>42248</v>
          </cell>
          <cell r="GD105">
            <v>1508228</v>
          </cell>
          <cell r="GE105">
            <v>1979374.7731523172</v>
          </cell>
          <cell r="GF105">
            <v>166.9599</v>
          </cell>
          <cell r="GG105">
            <v>166.95981501526799</v>
          </cell>
          <cell r="GH105">
            <v>169.7191</v>
          </cell>
          <cell r="GI105">
            <v>203.03630374961901</v>
          </cell>
          <cell r="GJ105">
            <v>137.02392783710999</v>
          </cell>
          <cell r="GK105">
            <v>173.33578190132701</v>
          </cell>
          <cell r="GL105">
            <v>155.97120387757101</v>
          </cell>
          <cell r="GM105" t="e">
            <v>#DIV/0!</v>
          </cell>
          <cell r="GN105">
            <v>77.466666666666669</v>
          </cell>
          <cell r="GO105">
            <v>1684.2724430810949</v>
          </cell>
          <cell r="GP105">
            <v>2.3684940213080141</v>
          </cell>
          <cell r="GQ105">
            <v>74.7</v>
          </cell>
          <cell r="IA105">
            <v>42248</v>
          </cell>
          <cell r="IB105">
            <v>176.414344014677</v>
          </cell>
          <cell r="IC105">
            <v>155.66030674004401</v>
          </cell>
          <cell r="ID105">
            <v>148.369618288824</v>
          </cell>
          <cell r="IE105">
            <v>286.98267363617498</v>
          </cell>
          <cell r="IF105">
            <v>230.214218718881</v>
          </cell>
          <cell r="IG105">
            <v>959600</v>
          </cell>
          <cell r="IH105">
            <v>270304</v>
          </cell>
          <cell r="II105">
            <v>287922</v>
          </cell>
          <cell r="IJ105">
            <v>212638</v>
          </cell>
          <cell r="IK105">
            <v>219745</v>
          </cell>
          <cell r="IL105">
            <v>-2492</v>
          </cell>
          <cell r="IM105">
            <v>176.76750000000001</v>
          </cell>
          <cell r="IN105">
            <v>160.4871</v>
          </cell>
          <cell r="IO105">
            <v>149.0986</v>
          </cell>
          <cell r="IP105">
            <v>303.19909999999999</v>
          </cell>
          <cell r="IQ105">
            <v>240.03550000000001</v>
          </cell>
          <cell r="IR105" t="e">
            <v>#N/A</v>
          </cell>
          <cell r="IS105">
            <v>95.082216666666682</v>
          </cell>
          <cell r="IT105">
            <v>92.910743333333343</v>
          </cell>
          <cell r="IU105">
            <v>90.67540666666666</v>
          </cell>
          <cell r="IV105">
            <v>117.16048666666667</v>
          </cell>
          <cell r="IW105">
            <v>101.47655333333334</v>
          </cell>
          <cell r="IX105">
            <v>69.383050000000011</v>
          </cell>
          <cell r="IY105">
            <v>264.61070999999998</v>
          </cell>
          <cell r="IZ105">
            <v>131.57151333333334</v>
          </cell>
          <cell r="JA105">
            <v>87.937206666666654</v>
          </cell>
          <cell r="JB105">
            <v>454.55489271068694</v>
          </cell>
          <cell r="JC105">
            <v>414.91372653563838</v>
          </cell>
          <cell r="JD105">
            <v>442.01792330127927</v>
          </cell>
          <cell r="JE105">
            <v>520.4144489814895</v>
          </cell>
          <cell r="JF105">
            <v>542.31758663432731</v>
          </cell>
          <cell r="JG105">
            <v>508.58493861321256</v>
          </cell>
          <cell r="KF105">
            <v>42248</v>
          </cell>
          <cell r="KG105">
            <v>170.64516017795066</v>
          </cell>
          <cell r="KH105">
            <v>171.43526536544459</v>
          </cell>
          <cell r="KI105">
            <v>83.661824064642701</v>
          </cell>
          <cell r="KJ105">
            <v>6.5549999999999997</v>
          </cell>
          <cell r="KK105">
            <v>7.503906222791616</v>
          </cell>
          <cell r="KL105">
            <v>10105735.0408311</v>
          </cell>
          <cell r="KM105">
            <v>98612838.663300902</v>
          </cell>
          <cell r="KN105">
            <v>2.03578701832276E-2</v>
          </cell>
          <cell r="KO105">
            <v>158496389.47777319</v>
          </cell>
          <cell r="KP105">
            <v>7.7336866130307298</v>
          </cell>
          <cell r="KQ105">
            <v>74.7</v>
          </cell>
          <cell r="KR105">
            <v>81.489428101938117</v>
          </cell>
        </row>
        <row r="106">
          <cell r="GC106">
            <v>42339</v>
          </cell>
          <cell r="GD106">
            <v>1550930</v>
          </cell>
          <cell r="GE106">
            <v>1800068.1504313191</v>
          </cell>
          <cell r="GF106">
            <v>165.6721</v>
          </cell>
          <cell r="GG106">
            <v>165.672130070013</v>
          </cell>
          <cell r="GH106">
            <v>166.15170000000001</v>
          </cell>
          <cell r="GI106">
            <v>208.08971796852799</v>
          </cell>
          <cell r="GJ106">
            <v>134.63865645454999</v>
          </cell>
          <cell r="GK106">
            <v>172.55837273649101</v>
          </cell>
          <cell r="GL106">
            <v>153.82594876562101</v>
          </cell>
          <cell r="GM106" t="e">
            <v>#DIV/0!</v>
          </cell>
          <cell r="GN106">
            <v>76.5</v>
          </cell>
          <cell r="GO106">
            <v>1717.5370286980835</v>
          </cell>
          <cell r="GP106">
            <v>2.4152720663201372</v>
          </cell>
          <cell r="GQ106">
            <v>74.933333333333337</v>
          </cell>
          <cell r="IA106">
            <v>42339</v>
          </cell>
          <cell r="IB106">
            <v>175.20928560818001</v>
          </cell>
          <cell r="IC106">
            <v>147.39313262031601</v>
          </cell>
          <cell r="ID106">
            <v>147.05940920268301</v>
          </cell>
          <cell r="IE106">
            <v>298.56775875834597</v>
          </cell>
          <cell r="IF106">
            <v>217.16012576143399</v>
          </cell>
          <cell r="IG106">
            <v>1000430</v>
          </cell>
          <cell r="IH106">
            <v>254787</v>
          </cell>
          <cell r="II106">
            <v>341359</v>
          </cell>
          <cell r="IJ106">
            <v>217635</v>
          </cell>
          <cell r="IK106">
            <v>216219</v>
          </cell>
          <cell r="IL106">
            <v>-47062</v>
          </cell>
          <cell r="IM106">
            <v>181.37309999999999</v>
          </cell>
          <cell r="IN106">
            <v>148.34440000000001</v>
          </cell>
          <cell r="IO106">
            <v>150.8372</v>
          </cell>
          <cell r="IP106">
            <v>293.83580000000001</v>
          </cell>
          <cell r="IQ106">
            <v>224.01570000000001</v>
          </cell>
          <cell r="IR106" t="e">
            <v>#N/A</v>
          </cell>
          <cell r="IS106">
            <v>94.687723333333338</v>
          </cell>
          <cell r="IT106">
            <v>93.718770000000006</v>
          </cell>
          <cell r="IU106">
            <v>91.39879333333333</v>
          </cell>
          <cell r="IV106">
            <v>115.22458</v>
          </cell>
          <cell r="IW106">
            <v>102.11655</v>
          </cell>
          <cell r="IX106">
            <v>70.304929999999999</v>
          </cell>
          <cell r="IY106">
            <v>258.2873366666667</v>
          </cell>
          <cell r="IZ106">
            <v>129.30503333333331</v>
          </cell>
          <cell r="JA106">
            <v>85.543033333333327</v>
          </cell>
          <cell r="JB106">
            <v>477.4605184268928</v>
          </cell>
          <cell r="JC106">
            <v>421.58370264192484</v>
          </cell>
          <cell r="JD106">
            <v>450.74783105123993</v>
          </cell>
          <cell r="JE106">
            <v>609.88921946907351</v>
          </cell>
          <cell r="JF106">
            <v>572.74954036567067</v>
          </cell>
          <cell r="JG106">
            <v>536.21056510331107</v>
          </cell>
          <cell r="KF106">
            <v>42339</v>
          </cell>
          <cell r="KG106">
            <v>170.26228699276771</v>
          </cell>
          <cell r="KH106">
            <v>171.7229102070651</v>
          </cell>
          <cell r="KI106">
            <v>83.661824064642701</v>
          </cell>
          <cell r="KJ106">
            <v>6.52</v>
          </cell>
          <cell r="KK106">
            <v>7.4191683789653062</v>
          </cell>
          <cell r="KL106">
            <v>10108471.5642405</v>
          </cell>
          <cell r="KM106">
            <v>97677934.681466445</v>
          </cell>
          <cell r="KN106">
            <v>2.0319729150619699E-2</v>
          </cell>
          <cell r="KO106">
            <v>158954107.4549199</v>
          </cell>
          <cell r="KP106">
            <v>7.7336866130307298</v>
          </cell>
          <cell r="KQ106">
            <v>74.933333333333337</v>
          </cell>
          <cell r="KR106">
            <v>81.489428101938117</v>
          </cell>
        </row>
        <row r="107">
          <cell r="GC107">
            <v>42430</v>
          </cell>
          <cell r="GD107">
            <v>1500299</v>
          </cell>
          <cell r="GE107">
            <v>1681967.5874889472</v>
          </cell>
          <cell r="GF107">
            <v>163.25919999999999</v>
          </cell>
          <cell r="GG107">
            <v>163.25919316605999</v>
          </cell>
          <cell r="GH107">
            <v>161.87049999999999</v>
          </cell>
          <cell r="GI107">
            <v>192.57460091171501</v>
          </cell>
          <cell r="GJ107">
            <v>134.30364709245899</v>
          </cell>
          <cell r="GK107">
            <v>170.81443538381399</v>
          </cell>
          <cell r="GL107">
            <v>149.33078781462399</v>
          </cell>
          <cell r="GM107" t="e">
            <v>#DIV/0!</v>
          </cell>
          <cell r="GN107">
            <v>76.182098957679131</v>
          </cell>
          <cell r="GO107">
            <v>1711.8781991640562</v>
          </cell>
          <cell r="GP107">
            <v>2.4073143846671461</v>
          </cell>
          <cell r="GQ107">
            <v>74.2</v>
          </cell>
          <cell r="IA107">
            <v>42430</v>
          </cell>
          <cell r="IB107">
            <v>172.92213903470301</v>
          </cell>
          <cell r="IC107">
            <v>144.437524297935</v>
          </cell>
          <cell r="ID107">
            <v>149.225935003481</v>
          </cell>
          <cell r="IE107">
            <v>297.59032562610201</v>
          </cell>
          <cell r="IF107">
            <v>206.51787396518901</v>
          </cell>
          <cell r="IG107">
            <v>974593</v>
          </cell>
          <cell r="IH107">
            <v>240662</v>
          </cell>
          <cell r="II107">
            <v>284748</v>
          </cell>
          <cell r="IJ107">
            <v>195363</v>
          </cell>
          <cell r="IK107">
            <v>195819</v>
          </cell>
          <cell r="IL107">
            <v>751</v>
          </cell>
          <cell r="IM107">
            <v>169.39410000000001</v>
          </cell>
          <cell r="IN107">
            <v>140.58359999999999</v>
          </cell>
          <cell r="IO107">
            <v>144.1285</v>
          </cell>
          <cell r="IP107">
            <v>277.48230000000001</v>
          </cell>
          <cell r="IQ107">
            <v>201.62700000000001</v>
          </cell>
          <cell r="IR107" t="e">
            <v>#N/A</v>
          </cell>
          <cell r="IS107">
            <v>91.927520000000001</v>
          </cell>
          <cell r="IT107">
            <v>91.877766666666673</v>
          </cell>
          <cell r="IU107">
            <v>89.826926666666665</v>
          </cell>
          <cell r="IV107">
            <v>112.75675</v>
          </cell>
          <cell r="IW107">
            <v>96.231676666666658</v>
          </cell>
          <cell r="IX107">
            <v>70.395466666666664</v>
          </cell>
          <cell r="IY107">
            <v>248.07023666666666</v>
          </cell>
          <cell r="IZ107">
            <v>129.74742333333333</v>
          </cell>
          <cell r="JA107">
            <v>81.53461999999999</v>
          </cell>
          <cell r="JB107">
            <v>474.08931716465219</v>
          </cell>
          <cell r="JC107">
            <v>439.73900686776062</v>
          </cell>
          <cell r="JD107">
            <v>449.26273635101973</v>
          </cell>
          <cell r="JE107">
            <v>532.42553592170032</v>
          </cell>
          <cell r="JF107">
            <v>544.43714430371244</v>
          </cell>
          <cell r="JG107">
            <v>539.54305797340351</v>
          </cell>
          <cell r="KF107">
            <v>42430</v>
          </cell>
          <cell r="KG107">
            <v>169.44851436631706</v>
          </cell>
          <cell r="KH107">
            <v>172.00110801760522</v>
          </cell>
          <cell r="KI107">
            <v>83.661824064642701</v>
          </cell>
          <cell r="KJ107">
            <v>6.5049999999999999</v>
          </cell>
          <cell r="KL107">
            <v>10109080.841821</v>
          </cell>
          <cell r="KM107">
            <v>96655593.087343559</v>
          </cell>
          <cell r="KN107">
            <v>2.02814510860829E-2</v>
          </cell>
          <cell r="KO107">
            <v>159128504.97426662</v>
          </cell>
          <cell r="KP107">
            <v>7.7336866130307298</v>
          </cell>
          <cell r="KQ107">
            <v>74.2</v>
          </cell>
          <cell r="KR107">
            <v>81.489428101938117</v>
          </cell>
        </row>
        <row r="108">
          <cell r="GC108">
            <v>42522</v>
          </cell>
          <cell r="GD108">
            <v>1559050</v>
          </cell>
          <cell r="GE108">
            <v>1654242.9383495443</v>
          </cell>
          <cell r="GF108">
            <v>163.7713</v>
          </cell>
          <cell r="GG108">
            <v>163.771302375039</v>
          </cell>
          <cell r="GH108">
            <v>163.75299999999999</v>
          </cell>
          <cell r="GI108">
            <v>192.80036576397001</v>
          </cell>
          <cell r="GJ108">
            <v>133.586075022725</v>
          </cell>
          <cell r="GK108">
            <v>171.55314751305301</v>
          </cell>
          <cell r="GL108">
            <v>145.42443069067099</v>
          </cell>
          <cell r="GM108" t="e">
            <v>#DIV/0!</v>
          </cell>
          <cell r="GN108">
            <v>76.989430328133466</v>
          </cell>
          <cell r="GO108">
            <v>1707.4711550915019</v>
          </cell>
          <cell r="GP108">
            <v>2.4011170158386261</v>
          </cell>
          <cell r="GQ108">
            <v>73.966666666666683</v>
          </cell>
          <cell r="IA108">
            <v>42522</v>
          </cell>
          <cell r="IB108">
            <v>171.888142606304</v>
          </cell>
          <cell r="IC108">
            <v>147.08111425573401</v>
          </cell>
          <cell r="ID108">
            <v>148.80386247320601</v>
          </cell>
          <cell r="IE108">
            <v>297.23331562641602</v>
          </cell>
          <cell r="IF108">
            <v>227.96806827414099</v>
          </cell>
          <cell r="IG108">
            <v>986780</v>
          </cell>
          <cell r="IH108">
            <v>247849</v>
          </cell>
          <cell r="II108">
            <v>312103</v>
          </cell>
          <cell r="IJ108">
            <v>208110</v>
          </cell>
          <cell r="IK108">
            <v>192726</v>
          </cell>
          <cell r="IL108">
            <v>-3066</v>
          </cell>
          <cell r="IM108">
            <v>168.88079999999999</v>
          </cell>
          <cell r="IN108">
            <v>145.15559999999999</v>
          </cell>
          <cell r="IO108">
            <v>149.38509999999999</v>
          </cell>
          <cell r="IP108">
            <v>312.19439999999997</v>
          </cell>
          <cell r="IQ108">
            <v>220.88740000000001</v>
          </cell>
          <cell r="IR108" t="e">
            <v>#N/A</v>
          </cell>
          <cell r="IS108">
            <v>91.203823333333332</v>
          </cell>
          <cell r="IT108">
            <v>91.798633333333328</v>
          </cell>
          <cell r="IU108">
            <v>89.57701333333334</v>
          </cell>
          <cell r="IV108">
            <v>110.35737666666667</v>
          </cell>
          <cell r="IW108">
            <v>93.750799999999984</v>
          </cell>
          <cell r="IX108">
            <v>68.214189999999988</v>
          </cell>
          <cell r="IY108">
            <v>229.61762333333331</v>
          </cell>
          <cell r="IZ108">
            <v>117.49170666666667</v>
          </cell>
          <cell r="JA108">
            <v>80.79283333333332</v>
          </cell>
          <cell r="JB108">
            <v>486.99088899920031</v>
          </cell>
          <cell r="JC108">
            <v>446.59107990439287</v>
          </cell>
          <cell r="JD108">
            <v>448.10615834201064</v>
          </cell>
          <cell r="JE108">
            <v>563.03931637461153</v>
          </cell>
          <cell r="JF108">
            <v>515.47612827201544</v>
          </cell>
          <cell r="JG108">
            <v>484.71820752797686</v>
          </cell>
          <cell r="KF108">
            <v>42522</v>
          </cell>
          <cell r="KG108">
            <v>170.95473303200117</v>
          </cell>
          <cell r="KH108">
            <v>172.27668914776052</v>
          </cell>
          <cell r="KI108">
            <v>83.661824064642701</v>
          </cell>
          <cell r="KJ108">
            <v>6.5</v>
          </cell>
          <cell r="KL108">
            <v>10110451.9801013</v>
          </cell>
          <cell r="KM108">
            <v>96402786.364953727</v>
          </cell>
          <cell r="KN108">
            <v>2.0342295439341147E-2</v>
          </cell>
          <cell r="KO108">
            <v>158388144.95843586</v>
          </cell>
          <cell r="KP108">
            <v>7.7336866130307298</v>
          </cell>
          <cell r="KQ108">
            <v>73.966666666666683</v>
          </cell>
          <cell r="KR108">
            <v>81.489428101938117</v>
          </cell>
        </row>
        <row r="109">
          <cell r="GC109">
            <v>42614</v>
          </cell>
          <cell r="GD109">
            <v>1577170</v>
          </cell>
          <cell r="GE109">
            <v>1707341.6988017468</v>
          </cell>
          <cell r="GF109">
            <v>162.8603</v>
          </cell>
          <cell r="GG109">
            <v>162.86032634607801</v>
          </cell>
          <cell r="GH109">
            <v>165.5539</v>
          </cell>
          <cell r="GI109">
            <v>196.002640908068</v>
          </cell>
          <cell r="GJ109">
            <v>132.160178925319</v>
          </cell>
          <cell r="GK109">
            <v>170.43556074144601</v>
          </cell>
          <cell r="GL109">
            <v>140.32309715701001</v>
          </cell>
          <cell r="GM109" t="e">
            <v>#DIV/0!</v>
          </cell>
          <cell r="GN109">
            <v>77.158100582233345</v>
          </cell>
          <cell r="GO109">
            <v>1718.7260436267334</v>
          </cell>
          <cell r="GP109">
            <v>2.4169441086083796</v>
          </cell>
          <cell r="GQ109">
            <v>73.8</v>
          </cell>
          <cell r="IA109">
            <v>42614</v>
          </cell>
          <cell r="IB109">
            <v>171.27813326292301</v>
          </cell>
          <cell r="IC109">
            <v>138.70068197356201</v>
          </cell>
          <cell r="ID109">
            <v>148.23003525136801</v>
          </cell>
          <cell r="IE109">
            <v>283.79285360544702</v>
          </cell>
          <cell r="IF109">
            <v>213.06701771678999</v>
          </cell>
          <cell r="IG109">
            <v>1016029</v>
          </cell>
          <cell r="IH109">
            <v>246620</v>
          </cell>
          <cell r="II109">
            <v>303263</v>
          </cell>
          <cell r="IJ109">
            <v>192894</v>
          </cell>
          <cell r="IK109">
            <v>184595</v>
          </cell>
          <cell r="IL109">
            <v>2958</v>
          </cell>
          <cell r="IM109">
            <v>171.70480000000001</v>
          </cell>
          <cell r="IN109">
            <v>143.49</v>
          </cell>
          <cell r="IO109">
            <v>149.03909999999999</v>
          </cell>
          <cell r="IP109">
            <v>300.1379</v>
          </cell>
          <cell r="IQ109">
            <v>223.36170000000001</v>
          </cell>
          <cell r="IR109" t="e">
            <v>#N/A</v>
          </cell>
          <cell r="IS109">
            <v>89.703403333333327</v>
          </cell>
          <cell r="IT109">
            <v>91.128450000000001</v>
          </cell>
          <cell r="IU109">
            <v>89.156500000000008</v>
          </cell>
          <cell r="IV109">
            <v>103.6705</v>
          </cell>
          <cell r="IW109">
            <v>90.197003333333328</v>
          </cell>
          <cell r="IX109">
            <v>67.250160000000008</v>
          </cell>
          <cell r="IY109">
            <v>223.27950333333334</v>
          </cell>
          <cell r="IZ109">
            <v>116.71511333333335</v>
          </cell>
          <cell r="JA109">
            <v>78.56232</v>
          </cell>
          <cell r="JB109">
            <v>487.2918516474225</v>
          </cell>
          <cell r="JC109">
            <v>452.26569926173573</v>
          </cell>
          <cell r="JD109">
            <v>451.05987433835497</v>
          </cell>
          <cell r="JE109">
            <v>548.36189511485043</v>
          </cell>
          <cell r="JF109">
            <v>496.97963958604765</v>
          </cell>
          <cell r="JG109">
            <v>459.12526923744844</v>
          </cell>
          <cell r="KF109">
            <v>42614</v>
          </cell>
          <cell r="KG109">
            <v>170.81198172261205</v>
          </cell>
          <cell r="KH109">
            <v>172.55554237991024</v>
          </cell>
          <cell r="KI109">
            <v>83.661824064642701</v>
          </cell>
          <cell r="KJ109">
            <v>6.5</v>
          </cell>
          <cell r="KL109">
            <v>10099667.554147899</v>
          </cell>
          <cell r="KM109">
            <v>97831684.341872305</v>
          </cell>
          <cell r="KN109">
            <v>2.0321953143901804E-2</v>
          </cell>
          <cell r="KO109">
            <v>160028362.71404117</v>
          </cell>
          <cell r="KP109">
            <v>7.7336866130307298</v>
          </cell>
          <cell r="KQ109">
            <v>73.8</v>
          </cell>
          <cell r="KR109">
            <v>81.489428101938117</v>
          </cell>
        </row>
        <row r="110">
          <cell r="GC110">
            <v>42705</v>
          </cell>
          <cell r="GD110">
            <v>1632808</v>
          </cell>
          <cell r="GE110">
            <v>1798090.4352065853</v>
          </cell>
          <cell r="GF110">
            <v>162.71180000000001</v>
          </cell>
          <cell r="GG110">
            <v>162.71187797613999</v>
          </cell>
          <cell r="GH110">
            <v>162.3948</v>
          </cell>
          <cell r="GI110">
            <v>206.48140522939801</v>
          </cell>
          <cell r="GJ110">
            <v>129.84592336961401</v>
          </cell>
          <cell r="GK110">
            <v>169.55774452441401</v>
          </cell>
          <cell r="GL110">
            <v>134.32693775514099</v>
          </cell>
          <cell r="GM110" t="e">
            <v>#DIV/0!</v>
          </cell>
          <cell r="GN110">
            <v>77.271271890102298</v>
          </cell>
          <cell r="GO110">
            <v>1738.1926632691939</v>
          </cell>
          <cell r="GP110">
            <v>2.4443188794939621</v>
          </cell>
          <cell r="GQ110">
            <v>73.5</v>
          </cell>
          <cell r="IA110">
            <v>42705</v>
          </cell>
          <cell r="IB110">
            <v>170.88293235718601</v>
          </cell>
          <cell r="IC110">
            <v>136.13261612073001</v>
          </cell>
          <cell r="ID110">
            <v>147.856330086497</v>
          </cell>
          <cell r="IE110">
            <v>279.68956840880099</v>
          </cell>
          <cell r="IF110">
            <v>222.07823263007899</v>
          </cell>
          <cell r="IG110">
            <v>1050734</v>
          </cell>
          <cell r="IH110">
            <v>238139</v>
          </cell>
          <cell r="II110">
            <v>377531</v>
          </cell>
          <cell r="IJ110">
            <v>185210</v>
          </cell>
          <cell r="IK110">
            <v>183380</v>
          </cell>
          <cell r="IL110">
            <v>-35425</v>
          </cell>
          <cell r="IM110">
            <v>177.02029999999999</v>
          </cell>
          <cell r="IN110">
            <v>137.00380000000001</v>
          </cell>
          <cell r="IO110">
            <v>151.55500000000001</v>
          </cell>
          <cell r="IP110">
            <v>268.79520000000002</v>
          </cell>
          <cell r="IQ110">
            <v>222.68010000000001</v>
          </cell>
          <cell r="IR110" t="e">
            <v>#N/A</v>
          </cell>
          <cell r="IS110">
            <v>89.139843333333332</v>
          </cell>
          <cell r="IT110">
            <v>89.850289999999987</v>
          </cell>
          <cell r="IU110">
            <v>87.512256666666659</v>
          </cell>
          <cell r="IV110">
            <v>101.54411</v>
          </cell>
          <cell r="IW110">
            <v>91.454096666666672</v>
          </cell>
          <cell r="IX110">
            <v>66.594766666666672</v>
          </cell>
          <cell r="IY110">
            <v>223.66800333333333</v>
          </cell>
          <cell r="IZ110">
            <v>123.05052666666666</v>
          </cell>
          <cell r="JA110">
            <v>81.750650000000007</v>
          </cell>
          <cell r="JB110">
            <v>514.29589580577465</v>
          </cell>
          <cell r="JC110">
            <v>453.66961862551892</v>
          </cell>
          <cell r="JD110">
            <v>456.16866467889844</v>
          </cell>
          <cell r="JE110">
            <v>671.32127486746492</v>
          </cell>
          <cell r="JF110">
            <v>532.82382999758943</v>
          </cell>
          <cell r="JG110">
            <v>457.49940092019455</v>
          </cell>
          <cell r="KF110">
            <v>42705</v>
          </cell>
          <cell r="KG110">
            <v>171.78285407659686</v>
          </cell>
          <cell r="KH110">
            <v>172.84288691970323</v>
          </cell>
          <cell r="KI110">
            <v>83.661824064642701</v>
          </cell>
          <cell r="KJ110">
            <v>6.5</v>
          </cell>
          <cell r="KL110">
            <v>10086264.2814188</v>
          </cell>
          <cell r="KM110">
            <v>98778353.46975714</v>
          </cell>
          <cell r="KN110">
            <v>2.0321953143901804E-2</v>
          </cell>
          <cell r="KO110">
            <v>160490504.84048906</v>
          </cell>
          <cell r="KP110">
            <v>7.7336866130307298</v>
          </cell>
          <cell r="KQ110">
            <v>73.5</v>
          </cell>
          <cell r="KR110">
            <v>81.489428101938117</v>
          </cell>
        </row>
        <row r="111">
          <cell r="GC111">
            <v>42795</v>
          </cell>
          <cell r="GD111">
            <v>1585673</v>
          </cell>
          <cell r="GE111">
            <v>1928067.3161284125</v>
          </cell>
          <cell r="GF111">
            <v>164.32939999999999</v>
          </cell>
          <cell r="GG111">
            <v>164.329427343085</v>
          </cell>
          <cell r="GH111">
            <v>162.327</v>
          </cell>
          <cell r="GI111">
            <v>229.91150002812199</v>
          </cell>
          <cell r="GJ111">
            <v>130.88847558513899</v>
          </cell>
          <cell r="GK111">
            <v>170.41387489801801</v>
          </cell>
          <cell r="GL111">
            <v>133.15445158244299</v>
          </cell>
          <cell r="GM111" t="e">
            <v>#DIV/0!</v>
          </cell>
          <cell r="GN111">
            <v>77.98455663469656</v>
          </cell>
          <cell r="GO111">
            <v>1731.4050517872031</v>
          </cell>
          <cell r="GP111">
            <v>2.4347738576775106</v>
          </cell>
          <cell r="GQ111">
            <v>74.766666666666666</v>
          </cell>
          <cell r="IA111">
            <v>42795</v>
          </cell>
          <cell r="IB111">
            <v>171.98496354915201</v>
          </cell>
          <cell r="IC111">
            <v>136.367718486754</v>
          </cell>
          <cell r="ID111">
            <v>147.01956023829501</v>
          </cell>
          <cell r="IE111">
            <v>300.40664626090302</v>
          </cell>
          <cell r="IF111">
            <v>226.77388517999299</v>
          </cell>
          <cell r="IG111">
            <v>1017563</v>
          </cell>
          <cell r="IH111">
            <v>230521</v>
          </cell>
          <cell r="II111">
            <v>302818</v>
          </cell>
          <cell r="IJ111">
            <v>192344</v>
          </cell>
          <cell r="IK111">
            <v>184018</v>
          </cell>
          <cell r="IL111">
            <v>26445</v>
          </cell>
          <cell r="IM111">
            <v>168.46850000000001</v>
          </cell>
          <cell r="IN111">
            <v>133.14099999999999</v>
          </cell>
          <cell r="IO111">
            <v>141.85169999999999</v>
          </cell>
          <cell r="IP111">
            <v>281.73500000000001</v>
          </cell>
          <cell r="IQ111">
            <v>224.5454</v>
          </cell>
          <cell r="IR111" t="e">
            <v>#N/A</v>
          </cell>
          <cell r="IS111">
            <v>91.495076666666662</v>
          </cell>
          <cell r="IT111">
            <v>92.719373333333337</v>
          </cell>
          <cell r="IU111">
            <v>90.881903333333341</v>
          </cell>
          <cell r="IV111">
            <v>116.13688333333334</v>
          </cell>
          <cell r="IW111">
            <v>99.311030000000002</v>
          </cell>
          <cell r="IX111">
            <v>68.706609999999998</v>
          </cell>
          <cell r="IY111">
            <v>234.78745666666669</v>
          </cell>
          <cell r="IZ111">
            <v>116.43466666666666</v>
          </cell>
          <cell r="JA111">
            <v>79.713716666666656</v>
          </cell>
          <cell r="JB111">
            <v>499.65809356789151</v>
          </cell>
          <cell r="JC111">
            <v>461.6497250926995</v>
          </cell>
          <cell r="JD111">
            <v>454.38733414429856</v>
          </cell>
          <cell r="JE111">
            <v>575.30109811323791</v>
          </cell>
          <cell r="JF111">
            <v>527.93269387955957</v>
          </cell>
          <cell r="JG111">
            <v>455.27742117699705</v>
          </cell>
          <cell r="KF111">
            <v>42795</v>
          </cell>
          <cell r="KG111">
            <v>173.63567524606964</v>
          </cell>
          <cell r="KH111">
            <v>173.14277219762729</v>
          </cell>
          <cell r="KI111">
            <v>83.661824064642701</v>
          </cell>
          <cell r="KJ111">
            <v>6.5</v>
          </cell>
          <cell r="KL111">
            <v>10074776.064060999</v>
          </cell>
          <cell r="KM111">
            <v>98828047.552563518</v>
          </cell>
          <cell r="KN111">
            <v>2.0321953143901804E-2</v>
          </cell>
          <cell r="KO111">
            <v>160592989.16261327</v>
          </cell>
          <cell r="KP111">
            <v>7.7336866130307298</v>
          </cell>
          <cell r="KQ111">
            <v>74.766666666666666</v>
          </cell>
          <cell r="KR111">
            <v>81.489428101938117</v>
          </cell>
        </row>
        <row r="112">
          <cell r="GC112">
            <v>42887</v>
          </cell>
          <cell r="GD112">
            <v>1630730</v>
          </cell>
          <cell r="GE112">
            <v>1993258.2898882623</v>
          </cell>
          <cell r="GF112">
            <v>165.732</v>
          </cell>
          <cell r="GG112">
            <v>165.731933485789</v>
          </cell>
          <cell r="GH112">
            <v>165.04249999999999</v>
          </cell>
          <cell r="GI112">
            <v>222.87639334281101</v>
          </cell>
          <cell r="GJ112">
            <v>131.49605202114401</v>
          </cell>
          <cell r="GK112">
            <v>172.12214995536999</v>
          </cell>
          <cell r="GL112">
            <v>128.98550226220701</v>
          </cell>
          <cell r="GM112" t="e">
            <v>#DIV/0!</v>
          </cell>
          <cell r="GN112">
            <v>78.734537347174808</v>
          </cell>
          <cell r="GO112">
            <v>1739.6473980031406</v>
          </cell>
          <cell r="GP112">
            <v>2.446364588033632</v>
          </cell>
          <cell r="GQ112">
            <v>74.400000000000006</v>
          </cell>
          <cell r="IA112">
            <v>42887</v>
          </cell>
          <cell r="IB112">
            <v>174.77804821006001</v>
          </cell>
          <cell r="IC112">
            <v>136.667834267687</v>
          </cell>
          <cell r="ID112">
            <v>147.28372404820001</v>
          </cell>
          <cell r="IE112">
            <v>306.155985718659</v>
          </cell>
          <cell r="IF112">
            <v>227.251723325368</v>
          </cell>
          <cell r="IG112">
            <v>1035708</v>
          </cell>
          <cell r="IH112">
            <v>233218</v>
          </cell>
          <cell r="II112">
            <v>333559</v>
          </cell>
          <cell r="IJ112">
            <v>216288</v>
          </cell>
          <cell r="IK112">
            <v>185048</v>
          </cell>
          <cell r="IL112">
            <v>-2996</v>
          </cell>
          <cell r="IM112">
            <v>171.49260000000001</v>
          </cell>
          <cell r="IN112">
            <v>134.06049999999999</v>
          </cell>
          <cell r="IO112">
            <v>148.00239999999999</v>
          </cell>
          <cell r="IP112">
            <v>318.63690000000003</v>
          </cell>
          <cell r="IQ112">
            <v>218.16560000000001</v>
          </cell>
          <cell r="IR112" t="e">
            <v>#N/A</v>
          </cell>
          <cell r="IS112">
            <v>92.679696666666658</v>
          </cell>
          <cell r="IT112">
            <v>91.418116666666663</v>
          </cell>
          <cell r="IU112">
            <v>89.502473333333342</v>
          </cell>
          <cell r="IV112">
            <v>117.86555666666668</v>
          </cell>
          <cell r="IW112">
            <v>102.71717333333333</v>
          </cell>
          <cell r="IX112">
            <v>69.328296666666674</v>
          </cell>
          <cell r="IY112">
            <v>226.39357666666669</v>
          </cell>
          <cell r="IZ112">
            <v>125.62129333333333</v>
          </cell>
          <cell r="JA112">
            <v>82.326476666666665</v>
          </cell>
          <cell r="JB112">
            <v>505.40126548325219</v>
          </cell>
          <cell r="JC112">
            <v>461.59588586645339</v>
          </cell>
          <cell r="JD112">
            <v>456.5504430715182</v>
          </cell>
          <cell r="JE112">
            <v>607.36808325929769</v>
          </cell>
          <cell r="JF112">
            <v>524.90060562507176</v>
          </cell>
          <cell r="JG112">
            <v>471.21389877868745</v>
          </cell>
          <cell r="KF112">
            <v>42887</v>
          </cell>
          <cell r="KG112">
            <v>175.0699612585735</v>
          </cell>
          <cell r="KH112">
            <v>173.45803066249164</v>
          </cell>
          <cell r="KI112">
            <v>83.661824064642701</v>
          </cell>
          <cell r="KJ112">
            <v>6.5</v>
          </cell>
          <cell r="KL112">
            <v>10064832.326123601</v>
          </cell>
          <cell r="KM112">
            <v>98354920.480411306</v>
          </cell>
          <cell r="KN112">
            <v>2.0321953143901804E-2</v>
          </cell>
          <cell r="KO112">
            <v>159845815.49930283</v>
          </cell>
          <cell r="KP112">
            <v>7.7336866130307298</v>
          </cell>
          <cell r="KQ112">
            <v>74.400000000000006</v>
          </cell>
          <cell r="KR112">
            <v>81.489428101938117</v>
          </cell>
        </row>
        <row r="113">
          <cell r="GC113">
            <v>42979</v>
          </cell>
          <cell r="GD113">
            <v>1648635</v>
          </cell>
          <cell r="GE113">
            <v>2028785.8375028297</v>
          </cell>
          <cell r="GF113">
            <v>166.13820000000001</v>
          </cell>
          <cell r="GG113">
            <v>166.13824970832701</v>
          </cell>
          <cell r="GH113">
            <v>168.27019999999999</v>
          </cell>
          <cell r="GI113">
            <v>217.84969010799699</v>
          </cell>
          <cell r="GJ113">
            <v>131.655701854938</v>
          </cell>
          <cell r="GK113">
            <v>173.202683822099</v>
          </cell>
          <cell r="GL113">
            <v>126.572213842341</v>
          </cell>
          <cell r="GM113" t="e">
            <v>#DIV/0!</v>
          </cell>
          <cell r="GN113">
            <v>80.097593507946158</v>
          </cell>
          <cell r="GO113">
            <v>1727.2424094459604</v>
          </cell>
          <cell r="GP113">
            <v>2.4289201767373645</v>
          </cell>
          <cell r="GQ113">
            <v>73.899999999999991</v>
          </cell>
          <cell r="IA113">
            <v>42979</v>
          </cell>
          <cell r="IB113">
            <v>176.49808216141099</v>
          </cell>
          <cell r="IC113">
            <v>137.10223193523299</v>
          </cell>
          <cell r="ID113">
            <v>147.12866393870399</v>
          </cell>
          <cell r="IE113">
            <v>310.87202913796301</v>
          </cell>
          <cell r="IF113">
            <v>235.13680433832499</v>
          </cell>
          <cell r="IG113">
            <v>1070402</v>
          </cell>
          <cell r="IH113">
            <v>245494</v>
          </cell>
          <cell r="II113">
            <v>314361</v>
          </cell>
          <cell r="IJ113">
            <v>210484</v>
          </cell>
          <cell r="IK113">
            <v>200300</v>
          </cell>
          <cell r="IL113">
            <v>8196</v>
          </cell>
          <cell r="IM113">
            <v>177.05199999999999</v>
          </cell>
          <cell r="IN113">
            <v>142.13059999999999</v>
          </cell>
          <cell r="IO113">
            <v>147.887</v>
          </cell>
          <cell r="IP113">
            <v>322.40600000000001</v>
          </cell>
          <cell r="IQ113">
            <v>240.07830000000001</v>
          </cell>
          <cell r="IR113" t="e">
            <v>#N/A</v>
          </cell>
          <cell r="IS113">
            <v>93.120203333333322</v>
          </cell>
          <cell r="IT113">
            <v>92.942283333333322</v>
          </cell>
          <cell r="IU113">
            <v>90.921423333333337</v>
          </cell>
          <cell r="IV113">
            <v>114.74554666666666</v>
          </cell>
          <cell r="IW113">
            <v>103.51787999999999</v>
          </cell>
          <cell r="IX113">
            <v>70.595959999999991</v>
          </cell>
          <cell r="IY113">
            <v>211.13436666666666</v>
          </cell>
          <cell r="IZ113">
            <v>119.02359</v>
          </cell>
          <cell r="JA113">
            <v>83.719290000000001</v>
          </cell>
          <cell r="JB113">
            <v>501.14957032659356</v>
          </cell>
          <cell r="JC113">
            <v>462.07881541053013</v>
          </cell>
          <cell r="JD113">
            <v>453.29489655756453</v>
          </cell>
          <cell r="JE113">
            <v>572.85765872712989</v>
          </cell>
          <cell r="JF113">
            <v>504.84340847423294</v>
          </cell>
          <cell r="JG113">
            <v>463.49815645598551</v>
          </cell>
          <cell r="KF113">
            <v>42979</v>
          </cell>
          <cell r="KG113">
            <v>175.19274989402686</v>
          </cell>
          <cell r="KH113">
            <v>173.79181184535125</v>
          </cell>
          <cell r="KI113">
            <v>83.661824064642701</v>
          </cell>
          <cell r="KJ113">
            <v>6.5</v>
          </cell>
          <cell r="KL113">
            <v>10055644.987841001</v>
          </cell>
          <cell r="KM113">
            <v>99359994.639337823</v>
          </cell>
          <cell r="KN113">
            <v>2.0321953143901804E-2</v>
          </cell>
          <cell r="KO113">
            <v>161501128.43203506</v>
          </cell>
          <cell r="KP113">
            <v>7.7336866130307298</v>
          </cell>
          <cell r="KQ113">
            <v>73.899999999999991</v>
          </cell>
          <cell r="KR113">
            <v>81.489428101938117</v>
          </cell>
        </row>
        <row r="114">
          <cell r="GC114">
            <v>43070</v>
          </cell>
          <cell r="GD114">
            <v>1720441</v>
          </cell>
          <cell r="GE114">
            <v>2063276.1983337293</v>
          </cell>
          <cell r="GF114">
            <v>167.0301</v>
          </cell>
          <cell r="GG114">
            <v>167.030084751766</v>
          </cell>
          <cell r="GH114">
            <v>166.57839999999999</v>
          </cell>
          <cell r="GI114">
            <v>220.21849518928499</v>
          </cell>
          <cell r="GJ114">
            <v>133.142368669864</v>
          </cell>
          <cell r="GK114">
            <v>173.66228943256601</v>
          </cell>
          <cell r="GL114">
            <v>129.35504644914201</v>
          </cell>
          <cell r="GM114" t="e">
            <v>#DIV/0!</v>
          </cell>
          <cell r="GN114">
            <v>81.251481437175784</v>
          </cell>
          <cell r="GO114">
            <v>1752.1812214840311</v>
          </cell>
          <cell r="GP114">
            <v>2.4639901723626809</v>
          </cell>
          <cell r="GQ114">
            <v>74.533333333333346</v>
          </cell>
          <cell r="IA114">
            <v>43070</v>
          </cell>
          <cell r="IB114">
            <v>177.05845834193701</v>
          </cell>
          <cell r="IC114">
            <v>141.411731232855</v>
          </cell>
          <cell r="ID114">
            <v>148.65770831201499</v>
          </cell>
          <cell r="IE114">
            <v>301.07881003136401</v>
          </cell>
          <cell r="IF114">
            <v>243.433506931137</v>
          </cell>
          <cell r="IG114">
            <v>1123586</v>
          </cell>
          <cell r="IH114">
            <v>249546</v>
          </cell>
          <cell r="II114">
            <v>377020</v>
          </cell>
          <cell r="IJ114">
            <v>205319</v>
          </cell>
          <cell r="IK114">
            <v>207771</v>
          </cell>
          <cell r="IL114">
            <v>-27260</v>
          </cell>
          <cell r="IM114">
            <v>183.57550000000001</v>
          </cell>
          <cell r="IN114">
            <v>142.42019999999999</v>
          </cell>
          <cell r="IO114">
            <v>152.38200000000001</v>
          </cell>
          <cell r="IP114">
            <v>292.70549999999997</v>
          </cell>
          <cell r="IQ114">
            <v>244.10730000000001</v>
          </cell>
          <cell r="IR114" t="e">
            <v>#N/A</v>
          </cell>
          <cell r="IS114">
            <v>93.432140000000004</v>
          </cell>
          <cell r="IT114">
            <v>94.383099999999999</v>
          </cell>
          <cell r="IU114">
            <v>92.842146666666679</v>
          </cell>
          <cell r="IV114">
            <v>111.85535333333333</v>
          </cell>
          <cell r="IW114">
            <v>102.64675666666665</v>
          </cell>
          <cell r="IX114">
            <v>71.389013333333324</v>
          </cell>
          <cell r="IY114">
            <v>213.41550666666669</v>
          </cell>
          <cell r="IZ114">
            <v>115.16484000000001</v>
          </cell>
          <cell r="JA114">
            <v>84.805793333333327</v>
          </cell>
          <cell r="JB114">
            <v>528.28849782799853</v>
          </cell>
          <cell r="JC114">
            <v>467.80147057834733</v>
          </cell>
          <cell r="JD114">
            <v>459.83980082881385</v>
          </cell>
          <cell r="JE114">
            <v>666.77419057451323</v>
          </cell>
          <cell r="JF114">
            <v>542.42409699453708</v>
          </cell>
          <cell r="JG114">
            <v>472.85080407687678</v>
          </cell>
          <cell r="KF114">
            <v>43070</v>
          </cell>
          <cell r="KG114">
            <v>175.58686403936665</v>
          </cell>
          <cell r="KH114">
            <v>174.14751106008995</v>
          </cell>
          <cell r="KI114">
            <v>83.661824064642701</v>
          </cell>
          <cell r="KJ114">
            <v>6.5</v>
          </cell>
          <cell r="KL114">
            <v>10048203.875246501</v>
          </cell>
          <cell r="KM114">
            <v>99633436.725862205</v>
          </cell>
          <cell r="KN114">
            <v>2.0321953143901804E-2</v>
          </cell>
          <cell r="KO114">
            <v>161967523.72379145</v>
          </cell>
          <cell r="KP114">
            <v>7.7336866130307298</v>
          </cell>
          <cell r="KQ114">
            <v>74.533333333333346</v>
          </cell>
          <cell r="KR114">
            <v>81.489428101938117</v>
          </cell>
        </row>
        <row r="115">
          <cell r="GC115">
            <v>43160</v>
          </cell>
          <cell r="GD115">
            <v>1682083</v>
          </cell>
          <cell r="GE115">
            <v>2076878.4141859179</v>
          </cell>
          <cell r="GF115">
            <v>167.9948</v>
          </cell>
          <cell r="GG115">
            <v>167.99481737333099</v>
          </cell>
          <cell r="GH115">
            <v>165.41929999999999</v>
          </cell>
          <cell r="GI115">
            <v>222.51422367295999</v>
          </cell>
          <cell r="GJ115">
            <v>133.76418915548899</v>
          </cell>
          <cell r="GK115">
            <v>175.080757838381</v>
          </cell>
          <cell r="GL115">
            <v>126.417568840065</v>
          </cell>
          <cell r="GM115" t="e">
            <v>#DIV/0!</v>
          </cell>
          <cell r="GN115">
            <v>82.205154988540585</v>
          </cell>
          <cell r="GO115">
            <v>1783.6794493151324</v>
          </cell>
          <cell r="GP115">
            <v>2.5082842915274441</v>
          </cell>
          <cell r="GQ115">
            <v>75.900000000000006</v>
          </cell>
          <cell r="IA115">
            <v>43160</v>
          </cell>
          <cell r="IB115">
            <v>178.40047298230499</v>
          </cell>
          <cell r="IC115">
            <v>141.63957445067101</v>
          </cell>
          <cell r="ID115">
            <v>148.58729680392801</v>
          </cell>
          <cell r="IE115">
            <v>314.85963989349199</v>
          </cell>
          <cell r="IF115">
            <v>241.84691096974001</v>
          </cell>
          <cell r="IG115">
            <v>1088772</v>
          </cell>
          <cell r="IH115">
            <v>245440</v>
          </cell>
          <cell r="II115">
            <v>315174</v>
          </cell>
          <cell r="IJ115">
            <v>212288</v>
          </cell>
          <cell r="IK115">
            <v>211695</v>
          </cell>
          <cell r="IL115">
            <v>32104</v>
          </cell>
          <cell r="IM115">
            <v>174.67400000000001</v>
          </cell>
          <cell r="IN115">
            <v>137.60319999999999</v>
          </cell>
          <cell r="IO115">
            <v>143.28100000000001</v>
          </cell>
          <cell r="IP115">
            <v>295.9495</v>
          </cell>
          <cell r="IQ115">
            <v>241.1431</v>
          </cell>
          <cell r="IR115" t="e">
            <v>#N/A</v>
          </cell>
          <cell r="IS115">
            <v>94.285520000000005</v>
          </cell>
          <cell r="IT115">
            <v>96.785206666666667</v>
          </cell>
          <cell r="IU115">
            <v>95.090796666666662</v>
          </cell>
          <cell r="IV115">
            <v>114.46878333333332</v>
          </cell>
          <cell r="IW115">
            <v>101.68823000000002</v>
          </cell>
          <cell r="IX115">
            <v>72.184756666666658</v>
          </cell>
          <cell r="IY115">
            <v>221.09212666666667</v>
          </cell>
          <cell r="IZ115">
            <v>117.8424</v>
          </cell>
          <cell r="JA115">
            <v>86.682183333333342</v>
          </cell>
          <cell r="JB115">
            <v>520.12927777930111</v>
          </cell>
          <cell r="JC115">
            <v>476.40757825038804</v>
          </cell>
          <cell r="JD115">
            <v>468.10614830173489</v>
          </cell>
          <cell r="JE115">
            <v>592.802246451428</v>
          </cell>
          <cell r="JF115">
            <v>554.6877211370097</v>
          </cell>
          <cell r="JG115">
            <v>487.70334008731629</v>
          </cell>
          <cell r="KF115">
            <v>43160</v>
          </cell>
          <cell r="KG115">
            <v>175.68955832211518</v>
          </cell>
          <cell r="KH115">
            <v>174.52853772817721</v>
          </cell>
          <cell r="KI115">
            <v>83.661824064642701</v>
          </cell>
          <cell r="KJ115">
            <v>6.5</v>
          </cell>
          <cell r="KL115">
            <v>10038292.6961984</v>
          </cell>
          <cell r="KM115">
            <v>99637835.395330191</v>
          </cell>
          <cell r="KN115">
            <v>2.0321953143901804E-2</v>
          </cell>
          <cell r="KO115">
            <v>161996619.9553929</v>
          </cell>
          <cell r="KP115">
            <v>7.7336866130307298</v>
          </cell>
          <cell r="KQ115">
            <v>75.900000000000006</v>
          </cell>
          <cell r="KR115">
            <v>81.489428101938117</v>
          </cell>
        </row>
        <row r="116">
          <cell r="GC116">
            <v>43252</v>
          </cell>
          <cell r="GD116">
            <v>1734099</v>
          </cell>
          <cell r="GE116">
            <v>2046233.1591764113</v>
          </cell>
          <cell r="GF116">
            <v>167.8477</v>
          </cell>
          <cell r="GG116">
            <v>167.84770656852601</v>
          </cell>
          <cell r="GH116">
            <v>167.7114</v>
          </cell>
          <cell r="GI116">
            <v>224.01556891038001</v>
          </cell>
          <cell r="GJ116">
            <v>131.807830626667</v>
          </cell>
          <cell r="GK116">
            <v>175.74850048677001</v>
          </cell>
          <cell r="GL116">
            <v>125.13567980510599</v>
          </cell>
          <cell r="GM116" t="e">
            <v>#DIV/0!</v>
          </cell>
          <cell r="GN116">
            <v>82.983982977216741</v>
          </cell>
          <cell r="GO116">
            <v>1815.1835785711978</v>
          </cell>
          <cell r="GP116">
            <v>2.5525867095216528</v>
          </cell>
          <cell r="GQ116">
            <v>76.399999999999991</v>
          </cell>
          <cell r="IA116">
            <v>43252</v>
          </cell>
          <cell r="IB116">
            <v>178.747250806663</v>
          </cell>
          <cell r="IC116">
            <v>141.68150848243201</v>
          </cell>
          <cell r="ID116">
            <v>148.95519713431</v>
          </cell>
          <cell r="IE116">
            <v>300.57610334875199</v>
          </cell>
          <cell r="IF116">
            <v>241.725863131849</v>
          </cell>
          <cell r="IG116">
            <v>1099647</v>
          </cell>
          <cell r="IH116">
            <v>252954</v>
          </cell>
          <cell r="II116">
            <v>342569</v>
          </cell>
          <cell r="IJ116">
            <v>248769</v>
          </cell>
          <cell r="IK116">
            <v>226871</v>
          </cell>
          <cell r="IL116">
            <v>17031</v>
          </cell>
          <cell r="IM116">
            <v>175.1908</v>
          </cell>
          <cell r="IN116">
            <v>139.3545</v>
          </cell>
          <cell r="IO116">
            <v>149.84829999999999</v>
          </cell>
          <cell r="IP116">
            <v>310.7747</v>
          </cell>
          <cell r="IQ116">
            <v>230.4795</v>
          </cell>
          <cell r="IR116" t="e">
            <v>#N/A</v>
          </cell>
          <cell r="IS116">
            <v>95.005839999999992</v>
          </cell>
          <cell r="IT116">
            <v>96.582443333333345</v>
          </cell>
          <cell r="IU116">
            <v>94.78867666666666</v>
          </cell>
          <cell r="IV116">
            <v>113.33161</v>
          </cell>
          <cell r="IW116">
            <v>101.40522666666668</v>
          </cell>
          <cell r="IX116">
            <v>73.43704000000001</v>
          </cell>
          <cell r="IY116">
            <v>200.60203333333334</v>
          </cell>
          <cell r="IZ116">
            <v>123.39591666666666</v>
          </cell>
          <cell r="JA116">
            <v>88.259903333333341</v>
          </cell>
          <cell r="JB116">
            <v>528.88513551322558</v>
          </cell>
          <cell r="JC116">
            <v>479.74668357718053</v>
          </cell>
          <cell r="JD116">
            <v>476.37404453573544</v>
          </cell>
          <cell r="JE116">
            <v>616.09020011885286</v>
          </cell>
          <cell r="JF116">
            <v>619.00095889825161</v>
          </cell>
          <cell r="JG116">
            <v>546.84802907915025</v>
          </cell>
          <cell r="KF116">
            <v>43252</v>
          </cell>
          <cell r="KG116">
            <v>174.77485803533946</v>
          </cell>
          <cell r="KH116">
            <v>174.93803732568799</v>
          </cell>
          <cell r="KI116">
            <v>83.661824064642701</v>
          </cell>
          <cell r="KJ116">
            <v>6.5</v>
          </cell>
          <cell r="KL116">
            <v>10024577.9780703</v>
          </cell>
          <cell r="KM116">
            <v>99160824.285682738</v>
          </cell>
          <cell r="KN116">
            <v>2.0342275097045705E-2</v>
          </cell>
          <cell r="KO116">
            <v>161242915.77062666</v>
          </cell>
          <cell r="KP116">
            <v>7.7336866130307298</v>
          </cell>
          <cell r="KQ116">
            <v>76.399999999999991</v>
          </cell>
          <cell r="KR116">
            <v>81.489428101938117</v>
          </cell>
        </row>
        <row r="117">
          <cell r="GC117">
            <v>43344</v>
          </cell>
          <cell r="GD117">
            <v>1767856</v>
          </cell>
          <cell r="GE117">
            <v>1964671.8423211719</v>
          </cell>
          <cell r="GF117">
            <v>169.4727</v>
          </cell>
          <cell r="GG117">
            <v>169.47275958646799</v>
          </cell>
          <cell r="GH117">
            <v>171.7312</v>
          </cell>
          <cell r="GI117">
            <v>229.029058601234</v>
          </cell>
          <cell r="GJ117">
            <v>133.04660136105801</v>
          </cell>
          <cell r="GK117">
            <v>176.72563225257699</v>
          </cell>
          <cell r="GL117">
            <v>124.885842761086</v>
          </cell>
          <cell r="GM117" t="e">
            <v>#DIV/0!</v>
          </cell>
          <cell r="GN117">
            <v>83.606395054633509</v>
          </cell>
          <cell r="GO117">
            <v>1838.7059369202227</v>
          </cell>
          <cell r="GP117">
            <v>2.5856648290061783</v>
          </cell>
          <cell r="GQ117">
            <v>75.8</v>
          </cell>
          <cell r="IA117">
            <v>43344</v>
          </cell>
          <cell r="IB117">
            <v>179.795396894329</v>
          </cell>
          <cell r="IC117">
            <v>149.68209228794001</v>
          </cell>
          <cell r="ID117">
            <v>149.56728973352099</v>
          </cell>
          <cell r="IE117">
            <v>318.79646749355101</v>
          </cell>
          <cell r="IF117">
            <v>266.53032444084198</v>
          </cell>
          <cell r="IG117">
            <v>1143238</v>
          </cell>
          <cell r="IH117">
            <v>285426</v>
          </cell>
          <cell r="II117">
            <v>338339</v>
          </cell>
          <cell r="IJ117">
            <v>288213</v>
          </cell>
          <cell r="IK117">
            <v>290843</v>
          </cell>
          <cell r="IL117">
            <v>3484</v>
          </cell>
          <cell r="IM117">
            <v>180.49799999999999</v>
          </cell>
          <cell r="IN117">
            <v>155.232</v>
          </cell>
          <cell r="IO117">
            <v>150.23249999999999</v>
          </cell>
          <cell r="IP117">
            <v>330.38339999999999</v>
          </cell>
          <cell r="IQ117">
            <v>271.68979999999999</v>
          </cell>
          <cell r="IR117" t="e">
            <v>#N/A</v>
          </cell>
          <cell r="IS117">
            <v>94.310440000000014</v>
          </cell>
          <cell r="IT117">
            <v>95.58462333333334</v>
          </cell>
          <cell r="IU117">
            <v>93.807096666666666</v>
          </cell>
          <cell r="IV117">
            <v>112.63222333333334</v>
          </cell>
          <cell r="IW117">
            <v>99.339266666666674</v>
          </cell>
          <cell r="IX117">
            <v>74.445479999999989</v>
          </cell>
          <cell r="IY117">
            <v>180.00559333333331</v>
          </cell>
          <cell r="IZ117">
            <v>119.70714666666667</v>
          </cell>
          <cell r="JA117">
            <v>88.316576666666663</v>
          </cell>
          <cell r="JB117">
            <v>526.55984840231065</v>
          </cell>
          <cell r="JC117">
            <v>484.09906149100016</v>
          </cell>
          <cell r="JD117">
            <v>482.54721683413408</v>
          </cell>
          <cell r="JE117">
            <v>606.92667859985227</v>
          </cell>
          <cell r="JF117">
            <v>674.58404477904708</v>
          </cell>
          <cell r="JG117">
            <v>594.71001284794795</v>
          </cell>
          <cell r="KF117">
            <v>43344</v>
          </cell>
          <cell r="KG117">
            <v>176.39135354206098</v>
          </cell>
          <cell r="KH117">
            <v>175.37870161165947</v>
          </cell>
          <cell r="KI117">
            <v>83.661824064642701</v>
          </cell>
          <cell r="KJ117">
            <v>6.5</v>
          </cell>
          <cell r="KL117">
            <v>10026289.430262599</v>
          </cell>
          <cell r="KM117">
            <v>100174126.49996851</v>
          </cell>
          <cell r="KN117">
            <v>2.0362617372142747E-2</v>
          </cell>
          <cell r="KO117">
            <v>162912696.63384691</v>
          </cell>
          <cell r="KP117">
            <v>7.7336866130307298</v>
          </cell>
          <cell r="KQ117">
            <v>75.8</v>
          </cell>
          <cell r="KR117">
            <v>81.489428101938117</v>
          </cell>
        </row>
        <row r="118">
          <cell r="GC118">
            <v>43435</v>
          </cell>
          <cell r="GD118">
            <v>1820103</v>
          </cell>
          <cell r="GE118">
            <v>1915863.3611729091</v>
          </cell>
          <cell r="GF118">
            <v>169.00540000000001</v>
          </cell>
          <cell r="GG118">
            <v>169.00536515560799</v>
          </cell>
          <cell r="GH118">
            <v>169.16800000000001</v>
          </cell>
          <cell r="GI118">
            <v>233.97744146850701</v>
          </cell>
          <cell r="GJ118">
            <v>132.369563556261</v>
          </cell>
          <cell r="GK118">
            <v>175.920384566043</v>
          </cell>
          <cell r="GL118">
            <v>126.10533784012</v>
          </cell>
          <cell r="GM118" t="e">
            <v>#DIV/0!</v>
          </cell>
          <cell r="GN118">
            <v>84.099448071230981</v>
          </cell>
          <cell r="GO118">
            <v>1843.2247067621556</v>
          </cell>
          <cell r="GP118">
            <v>2.5920193112624497</v>
          </cell>
          <cell r="GQ118">
            <v>75.333333333333329</v>
          </cell>
          <cell r="IA118">
            <v>43435</v>
          </cell>
          <cell r="IB118">
            <v>180.02196503697601</v>
          </cell>
          <cell r="IC118">
            <v>147.14490737374999</v>
          </cell>
          <cell r="ID118">
            <v>147.57801052886199</v>
          </cell>
          <cell r="IE118">
            <v>328.81932853752897</v>
          </cell>
          <cell r="IF118">
            <v>247.22059132299401</v>
          </cell>
          <cell r="IG118">
            <v>1194145</v>
          </cell>
          <cell r="IH118">
            <v>273588</v>
          </cell>
          <cell r="II118">
            <v>397398</v>
          </cell>
          <cell r="IJ118">
            <v>275786</v>
          </cell>
          <cell r="IK118">
            <v>268065</v>
          </cell>
          <cell r="IL118">
            <v>-52750</v>
          </cell>
          <cell r="IM118">
            <v>186.80109999999999</v>
          </cell>
          <cell r="IN118">
            <v>148.429</v>
          </cell>
          <cell r="IO118">
            <v>151.40479999999999</v>
          </cell>
          <cell r="IP118">
            <v>327.6404</v>
          </cell>
          <cell r="IQ118">
            <v>255.3519</v>
          </cell>
          <cell r="IR118" t="e">
            <v>#N/A</v>
          </cell>
          <cell r="IS118">
            <v>95.455856666666662</v>
          </cell>
          <cell r="IT118">
            <v>96.616856666666664</v>
          </cell>
          <cell r="IU118">
            <v>95.251193333333333</v>
          </cell>
          <cell r="IV118">
            <v>115.43993333333333</v>
          </cell>
          <cell r="IW118">
            <v>99.863836666666657</v>
          </cell>
          <cell r="IX118">
            <v>75.929703333333336</v>
          </cell>
          <cell r="IY118">
            <v>156.13265666666666</v>
          </cell>
          <cell r="IZ118">
            <v>114.65156666666667</v>
          </cell>
          <cell r="JA118">
            <v>92.275556666666674</v>
          </cell>
          <cell r="JB118">
            <v>550.33585479846442</v>
          </cell>
          <cell r="JC118">
            <v>488.59342516282294</v>
          </cell>
          <cell r="JD118">
            <v>483.73311598579022</v>
          </cell>
          <cell r="JE118">
            <v>707.34957079723472</v>
          </cell>
          <cell r="JF118">
            <v>650.90181971180482</v>
          </cell>
          <cell r="JG118">
            <v>583.20466498174324</v>
          </cell>
          <cell r="KF118">
            <v>43435</v>
          </cell>
          <cell r="KG118">
            <v>176.4805690717242</v>
          </cell>
          <cell r="KH118">
            <v>175.85196899203709</v>
          </cell>
          <cell r="KI118">
            <v>83.661824064642701</v>
          </cell>
          <cell r="KJ118">
            <v>6.5</v>
          </cell>
          <cell r="KL118">
            <v>10020413.413272301</v>
          </cell>
          <cell r="KM118">
            <v>100449801.72826506</v>
          </cell>
          <cell r="KN118">
            <v>2.0382979989514886E-2</v>
          </cell>
          <cell r="KO118">
            <v>163383168.36005124</v>
          </cell>
          <cell r="KP118">
            <v>7.7336866130307298</v>
          </cell>
          <cell r="KQ118">
            <v>75.333333333333329</v>
          </cell>
          <cell r="KR118">
            <v>81.489428101938117</v>
          </cell>
        </row>
        <row r="119">
          <cell r="GC119">
            <v>43525</v>
          </cell>
          <cell r="GD119">
            <v>1757554</v>
          </cell>
          <cell r="GE119">
            <v>1869496.5330117575</v>
          </cell>
          <cell r="GF119">
            <v>169.5445</v>
          </cell>
          <cell r="GG119">
            <v>169.54444343111501</v>
          </cell>
          <cell r="GH119">
            <v>166.9102</v>
          </cell>
          <cell r="GI119">
            <v>221.65808519024</v>
          </cell>
          <cell r="GJ119">
            <v>131.07919814135201</v>
          </cell>
          <cell r="GK119">
            <v>178.29347120171099</v>
          </cell>
          <cell r="GL119">
            <v>124.754097409192</v>
          </cell>
          <cell r="GM119" t="e">
            <v>#DIV/0!</v>
          </cell>
          <cell r="GN119">
            <v>83.96816086925449</v>
          </cell>
          <cell r="GO119">
            <v>1859.5870564626275</v>
          </cell>
          <cell r="GP119">
            <v>2.6150287285329861</v>
          </cell>
          <cell r="GQ119">
            <v>74.833333333333343</v>
          </cell>
          <cell r="IA119">
            <v>43525</v>
          </cell>
          <cell r="IB119">
            <v>182.59792091544699</v>
          </cell>
          <cell r="IC119">
            <v>145.167401401337</v>
          </cell>
          <cell r="ID119">
            <v>148.22375658281999</v>
          </cell>
          <cell r="IE119">
            <v>314.77638097555803</v>
          </cell>
          <cell r="IF119">
            <v>240.65727554201499</v>
          </cell>
          <cell r="IG119">
            <v>1155353</v>
          </cell>
          <cell r="IH119">
            <v>263449</v>
          </cell>
          <cell r="II119">
            <v>332854</v>
          </cell>
          <cell r="IJ119">
            <v>230569</v>
          </cell>
          <cell r="IK119">
            <v>244462</v>
          </cell>
          <cell r="IL119">
            <v>19790</v>
          </cell>
          <cell r="IM119">
            <v>178.6337</v>
          </cell>
          <cell r="IN119">
            <v>141.67070000000001</v>
          </cell>
          <cell r="IO119">
            <v>142.72329999999999</v>
          </cell>
          <cell r="IP119">
            <v>289.6114</v>
          </cell>
          <cell r="IQ119">
            <v>234.6439</v>
          </cell>
          <cell r="IR119" t="e">
            <v>#N/A</v>
          </cell>
          <cell r="IS119">
            <v>95.81598000000001</v>
          </cell>
          <cell r="IT119">
            <v>97.707993333333334</v>
          </cell>
          <cell r="IU119">
            <v>96.746966666666665</v>
          </cell>
          <cell r="IV119">
            <v>115.55463333333334</v>
          </cell>
          <cell r="IW119">
            <v>100.78925666666667</v>
          </cell>
          <cell r="IX119">
            <v>77.292789999999997</v>
          </cell>
          <cell r="IY119">
            <v>146.91918000000001</v>
          </cell>
          <cell r="IZ119">
            <v>124.72944666666666</v>
          </cell>
          <cell r="JA119">
            <v>92.682966666666672</v>
          </cell>
          <cell r="JB119">
            <v>538.61179230121581</v>
          </cell>
          <cell r="JC119">
            <v>494.33491500913993</v>
          </cell>
          <cell r="JD119">
            <v>488.02722639805904</v>
          </cell>
          <cell r="JE119">
            <v>628.50243226221392</v>
          </cell>
          <cell r="JF119">
            <v>615.6387961180493</v>
          </cell>
          <cell r="JG119">
            <v>578.79138875688193</v>
          </cell>
          <cell r="KF119">
            <v>43525</v>
          </cell>
          <cell r="KG119">
            <v>178.10059711658886</v>
          </cell>
          <cell r="KH119">
            <v>176.35823469440706</v>
          </cell>
          <cell r="KI119">
            <v>83.661824064642701</v>
          </cell>
          <cell r="KJ119">
            <v>6.5</v>
          </cell>
          <cell r="KL119">
            <v>10017966.872982901</v>
          </cell>
          <cell r="KM119">
            <v>100409580.20774683</v>
          </cell>
          <cell r="KN119">
            <v>2.0407595660722533E-2</v>
          </cell>
          <cell r="KO119">
            <v>163339887.00264135</v>
          </cell>
          <cell r="KP119">
            <v>7.7336866130307298</v>
          </cell>
          <cell r="KQ119">
            <v>74.833333333333343</v>
          </cell>
          <cell r="KR119">
            <v>81.489428101938117</v>
          </cell>
        </row>
        <row r="120">
          <cell r="GC120">
            <v>43617</v>
          </cell>
          <cell r="GD120">
            <v>1826761</v>
          </cell>
          <cell r="GE120">
            <v>1856034.4693734958</v>
          </cell>
          <cell r="GF120">
            <v>170.48849999999999</v>
          </cell>
          <cell r="GG120">
            <v>170.48848280709501</v>
          </cell>
          <cell r="GH120">
            <v>169.67789999999999</v>
          </cell>
          <cell r="GI120">
            <v>225.485946304094</v>
          </cell>
          <cell r="GJ120">
            <v>132.111247303228</v>
          </cell>
          <cell r="GK120">
            <v>178.23164745560001</v>
          </cell>
          <cell r="GL120">
            <v>128.40712062057301</v>
          </cell>
          <cell r="GM120" t="e">
            <v>#DIV/0!</v>
          </cell>
          <cell r="GN120">
            <v>83.876259827870953</v>
          </cell>
          <cell r="GO120">
            <v>1875.7617550837128</v>
          </cell>
          <cell r="GP120">
            <v>2.6377742630442662</v>
          </cell>
          <cell r="GQ120">
            <v>75.000000000000014</v>
          </cell>
          <cell r="IA120">
            <v>43617</v>
          </cell>
          <cell r="IB120">
            <v>183.220045534669</v>
          </cell>
          <cell r="IC120">
            <v>153.06678157537399</v>
          </cell>
          <cell r="ID120">
            <v>148.10693676370599</v>
          </cell>
          <cell r="IE120">
            <v>302.08264369431902</v>
          </cell>
          <cell r="IF120">
            <v>254.757529024603</v>
          </cell>
          <cell r="IG120">
            <v>1172601</v>
          </cell>
          <cell r="IH120">
            <v>280716</v>
          </cell>
          <cell r="II120">
            <v>367453</v>
          </cell>
          <cell r="IJ120">
            <v>263403</v>
          </cell>
          <cell r="IK120">
            <v>259391</v>
          </cell>
          <cell r="IL120">
            <v>1980</v>
          </cell>
          <cell r="IM120">
            <v>179.45750000000001</v>
          </cell>
          <cell r="IN120">
            <v>149.65440000000001</v>
          </cell>
          <cell r="IO120">
            <v>149.13919999999999</v>
          </cell>
          <cell r="IP120">
            <v>312.524</v>
          </cell>
          <cell r="IQ120">
            <v>241.94589999999999</v>
          </cell>
          <cell r="IR120" t="e">
            <v>#N/A</v>
          </cell>
          <cell r="IS120">
            <v>95.302556666666661</v>
          </cell>
          <cell r="IT120">
            <v>95.298846666666648</v>
          </cell>
          <cell r="IU120">
            <v>93.618730000000014</v>
          </cell>
          <cell r="IV120">
            <v>110.8433</v>
          </cell>
          <cell r="IW120">
            <v>101.5646</v>
          </cell>
          <cell r="IX120">
            <v>77.883510000000001</v>
          </cell>
          <cell r="IY120">
            <v>159.10012666666668</v>
          </cell>
          <cell r="IZ120">
            <v>118.16372333333334</v>
          </cell>
          <cell r="JA120">
            <v>90.934726666666663</v>
          </cell>
          <cell r="JB120">
            <v>550.68913541654581</v>
          </cell>
          <cell r="JC120">
            <v>499.41160517302637</v>
          </cell>
          <cell r="JD120">
            <v>492.27208994367243</v>
          </cell>
          <cell r="JE120">
            <v>663.98466520329725</v>
          </cell>
          <cell r="JF120">
            <v>651.74552825059789</v>
          </cell>
          <cell r="JG120">
            <v>595.60262814603868</v>
          </cell>
          <cell r="KF120">
            <v>43617</v>
          </cell>
          <cell r="KG120">
            <v>178.28328582428014</v>
          </cell>
          <cell r="KH120">
            <v>176.89717116360779</v>
          </cell>
          <cell r="KI120">
            <v>83.661824064642701</v>
          </cell>
          <cell r="KJ120">
            <v>6.5</v>
          </cell>
          <cell r="KL120">
            <v>10025370.3126611</v>
          </cell>
          <cell r="KM120">
            <v>99928867.066212535</v>
          </cell>
          <cell r="KN120">
            <v>2.043236231533262E-2</v>
          </cell>
          <cell r="KO120">
            <v>162579933.14430138</v>
          </cell>
          <cell r="KP120">
            <v>7.7336866130307298</v>
          </cell>
          <cell r="KQ120">
            <v>75.000000000000014</v>
          </cell>
          <cell r="KR120">
            <v>81.489428101938117</v>
          </cell>
        </row>
        <row r="121">
          <cell r="GC121">
            <v>43709</v>
          </cell>
          <cell r="GD121">
            <v>1880610</v>
          </cell>
          <cell r="GE121">
            <v>1882371.3222627989</v>
          </cell>
          <cell r="GF121">
            <v>170.52019999999999</v>
          </cell>
          <cell r="GG121">
            <v>170.52021266925399</v>
          </cell>
          <cell r="GH121">
            <v>173.63659999999999</v>
          </cell>
          <cell r="GI121">
            <v>232.373933325867</v>
          </cell>
          <cell r="GJ121">
            <v>132.02145754978</v>
          </cell>
          <cell r="GK121">
            <v>178.387564585332</v>
          </cell>
          <cell r="GL121">
            <v>130.41612500922</v>
          </cell>
          <cell r="GM121" t="e">
            <v>#DIV/0!</v>
          </cell>
          <cell r="GN121">
            <v>83.811929098902468</v>
          </cell>
          <cell r="GO121">
            <v>1896.2269830485152</v>
          </cell>
          <cell r="GP121">
            <v>2.6665533185221726</v>
          </cell>
          <cell r="GQ121">
            <v>75.300000000000011</v>
          </cell>
          <cell r="IA121">
            <v>43709</v>
          </cell>
          <cell r="IB121">
            <v>184.32826593448701</v>
          </cell>
          <cell r="IC121">
            <v>157.12437856925399</v>
          </cell>
          <cell r="ID121">
            <v>147.810169011521</v>
          </cell>
          <cell r="IE121">
            <v>303.18979480113802</v>
          </cell>
          <cell r="IF121">
            <v>265.762745747324</v>
          </cell>
          <cell r="IG121">
            <v>1216014</v>
          </cell>
          <cell r="IH121">
            <v>308672</v>
          </cell>
          <cell r="II121">
            <v>357184</v>
          </cell>
          <cell r="IJ121">
            <v>278699</v>
          </cell>
          <cell r="IK121">
            <v>300767</v>
          </cell>
          <cell r="IL121">
            <v>20809</v>
          </cell>
          <cell r="IM121">
            <v>185.19569999999999</v>
          </cell>
          <cell r="IN121">
            <v>162.78219999999999</v>
          </cell>
          <cell r="IO121">
            <v>148.47389999999999</v>
          </cell>
          <cell r="IP121">
            <v>318.76889999999997</v>
          </cell>
          <cell r="IQ121">
            <v>278.19459999999998</v>
          </cell>
          <cell r="IR121" t="e">
            <v>#N/A</v>
          </cell>
          <cell r="IS121">
            <v>96.155500000000004</v>
          </cell>
          <cell r="IT121">
            <v>96.813609999999997</v>
          </cell>
          <cell r="IU121">
            <v>95.347376666666662</v>
          </cell>
          <cell r="IV121">
            <v>112.69556666666666</v>
          </cell>
          <cell r="IW121">
            <v>102.29416999999999</v>
          </cell>
          <cell r="IX121">
            <v>79.187966666666668</v>
          </cell>
          <cell r="IY121">
            <v>148.72931000000003</v>
          </cell>
          <cell r="IZ121">
            <v>115.78919666666665</v>
          </cell>
          <cell r="JA121">
            <v>93.557786666666672</v>
          </cell>
          <cell r="JB121">
            <v>553.99714363675798</v>
          </cell>
          <cell r="JC121">
            <v>501.85431147309708</v>
          </cell>
          <cell r="JD121">
            <v>497.64295354834036</v>
          </cell>
          <cell r="JE121">
            <v>648.32077905967628</v>
          </cell>
          <cell r="JF121">
            <v>676.08326171166232</v>
          </cell>
          <cell r="JG121">
            <v>600.62230626305438</v>
          </cell>
          <cell r="KF121">
            <v>43709</v>
          </cell>
          <cell r="KG121">
            <v>177.50492131177941</v>
          </cell>
          <cell r="KH121">
            <v>177.46788164963797</v>
          </cell>
          <cell r="KI121">
            <v>83.661824064642701</v>
          </cell>
          <cell r="KJ121">
            <v>6.5</v>
          </cell>
          <cell r="KL121">
            <v>10036743.940521801</v>
          </cell>
          <cell r="KM121">
            <v>100950010.31776519</v>
          </cell>
          <cell r="KN121">
            <v>2.0457158095656267E-2</v>
          </cell>
          <cell r="KO121">
            <v>164263559.7384406</v>
          </cell>
          <cell r="KP121">
            <v>7.7336866130307298</v>
          </cell>
          <cell r="KQ121">
            <v>75.300000000000011</v>
          </cell>
          <cell r="KR121">
            <v>81.489428101938117</v>
          </cell>
        </row>
        <row r="122">
          <cell r="GC122">
            <v>43800</v>
          </cell>
          <cell r="GD122">
            <v>1924206</v>
          </cell>
          <cell r="GE122">
            <v>1872491.1622720878</v>
          </cell>
          <cell r="GF122">
            <v>172.0224</v>
          </cell>
          <cell r="GG122">
            <v>172.02235693065501</v>
          </cell>
          <cell r="GH122">
            <v>172.0335</v>
          </cell>
          <cell r="GI122">
            <v>235.22334563499601</v>
          </cell>
          <cell r="GJ122">
            <v>132.24900551589201</v>
          </cell>
          <cell r="GK122">
            <v>179.20011496507101</v>
          </cell>
          <cell r="GL122">
            <v>128.52818318056799</v>
          </cell>
          <cell r="GM122" t="e">
            <v>#DIV/0!</v>
          </cell>
          <cell r="GN122">
            <v>83.766897588624531</v>
          </cell>
          <cell r="GO122">
            <v>1937.1128346259695</v>
          </cell>
          <cell r="GP122">
            <v>2.7240487049812296</v>
          </cell>
          <cell r="GQ122">
            <v>75.300000000000011</v>
          </cell>
          <cell r="IA122">
            <v>43800</v>
          </cell>
          <cell r="IB122">
            <v>185.403917571715</v>
          </cell>
          <cell r="IC122">
            <v>148.227492685312</v>
          </cell>
          <cell r="ID122">
            <v>147.634747490237</v>
          </cell>
          <cell r="IE122">
            <v>311.55458727884798</v>
          </cell>
          <cell r="IF122">
            <v>249.02182263865799</v>
          </cell>
          <cell r="IG122">
            <v>1269611</v>
          </cell>
          <cell r="IH122">
            <v>290349</v>
          </cell>
          <cell r="II122">
            <v>419122</v>
          </cell>
          <cell r="IJ122">
            <v>270890</v>
          </cell>
          <cell r="IK122">
            <v>286558</v>
          </cell>
          <cell r="IL122">
            <v>-39209</v>
          </cell>
          <cell r="IM122">
            <v>192.4898</v>
          </cell>
          <cell r="IN122">
            <v>149.88749999999999</v>
          </cell>
          <cell r="IO122">
            <v>151.5386</v>
          </cell>
          <cell r="IP122">
            <v>311.44819999999999</v>
          </cell>
          <cell r="IQ122">
            <v>257.18759999999997</v>
          </cell>
          <cell r="IR122" t="e">
            <v>#N/A</v>
          </cell>
          <cell r="IS122">
            <v>98.691673333333327</v>
          </cell>
          <cell r="IT122">
            <v>97.481153333333339</v>
          </cell>
          <cell r="IU122">
            <v>95.938756666666677</v>
          </cell>
          <cell r="IV122">
            <v>117.65696000000001</v>
          </cell>
          <cell r="IW122">
            <v>110.98069333333332</v>
          </cell>
          <cell r="IX122">
            <v>81.939773333333335</v>
          </cell>
          <cell r="IY122">
            <v>146.06364333333332</v>
          </cell>
          <cell r="IZ122">
            <v>120.35089999999998</v>
          </cell>
          <cell r="JA122">
            <v>99.253666666666675</v>
          </cell>
          <cell r="JB122">
            <v>572.12193278759855</v>
          </cell>
          <cell r="JC122">
            <v>504.11885192075721</v>
          </cell>
          <cell r="JD122">
            <v>508.37297485867566</v>
          </cell>
          <cell r="JE122">
            <v>745.35856831862213</v>
          </cell>
          <cell r="JF122">
            <v>672.58606518928514</v>
          </cell>
          <cell r="JG122">
            <v>618.98835770284347</v>
          </cell>
          <cell r="KF122">
            <v>43800</v>
          </cell>
          <cell r="KG122">
            <v>179.15288256151456</v>
          </cell>
          <cell r="KH122">
            <v>178.06903485901765</v>
          </cell>
          <cell r="KI122">
            <v>83.661824064642701</v>
          </cell>
          <cell r="KJ122">
            <v>6.5</v>
          </cell>
          <cell r="KL122">
            <v>10036558.3465477</v>
          </cell>
          <cell r="KM122">
            <v>101227813.30558215</v>
          </cell>
          <cell r="KN122">
            <v>2.0481983035178244E-2</v>
          </cell>
          <cell r="KO122">
            <v>164737932.59027737</v>
          </cell>
          <cell r="KP122">
            <v>7.7336866130307298</v>
          </cell>
          <cell r="KQ122">
            <v>75.300000000000011</v>
          </cell>
          <cell r="KR122">
            <v>81.489428101938117</v>
          </cell>
        </row>
        <row r="123">
          <cell r="GC123">
            <v>43891</v>
          </cell>
          <cell r="GD123">
            <v>1868095</v>
          </cell>
          <cell r="GE123">
            <v>1819977.431292847</v>
          </cell>
          <cell r="GF123">
            <v>168.10140000000001</v>
          </cell>
          <cell r="GG123">
            <v>168.10137256914399</v>
          </cell>
          <cell r="GH123">
            <v>167.60120000000001</v>
          </cell>
          <cell r="GI123">
            <v>234.23068984277199</v>
          </cell>
          <cell r="GJ123">
            <v>129.72762319105101</v>
          </cell>
          <cell r="GK123">
            <v>176.87888981573701</v>
          </cell>
          <cell r="GL123">
            <v>124.884841364747</v>
          </cell>
          <cell r="GM123" t="e">
            <v>#DIV/0!</v>
          </cell>
          <cell r="GN123">
            <v>83.73537553142998</v>
          </cell>
          <cell r="GO123">
            <v>1992.2254295605185</v>
          </cell>
          <cell r="GP123">
            <v>2.8015503301710711</v>
          </cell>
          <cell r="GQ123">
            <v>75.966666666666669</v>
          </cell>
          <cell r="IA123">
            <v>43891</v>
          </cell>
          <cell r="IB123">
            <v>183.492502506835</v>
          </cell>
          <cell r="IC123">
            <v>155.35593079851799</v>
          </cell>
          <cell r="ID123">
            <v>148.290931674045</v>
          </cell>
          <cell r="IE123">
            <v>302.84143420297698</v>
          </cell>
          <cell r="IF123">
            <v>249.01507547857901</v>
          </cell>
          <cell r="IG123">
            <v>1211460</v>
          </cell>
          <cell r="IH123">
            <v>302015</v>
          </cell>
          <cell r="II123">
            <v>344792</v>
          </cell>
          <cell r="IJ123">
            <v>259853</v>
          </cell>
          <cell r="IK123">
            <v>298667</v>
          </cell>
          <cell r="IL123">
            <v>48642</v>
          </cell>
          <cell r="IM123">
            <v>179.31739999999999</v>
          </cell>
          <cell r="IN123">
            <v>151.5968</v>
          </cell>
          <cell r="IO123">
            <v>142.55189999999999</v>
          </cell>
          <cell r="IP123">
            <v>281.66579999999999</v>
          </cell>
          <cell r="IQ123">
            <v>248.16329999999999</v>
          </cell>
          <cell r="IR123" t="e">
            <v>#N/A</v>
          </cell>
          <cell r="IS123">
            <v>96.642266666666671</v>
          </cell>
          <cell r="IT123">
            <v>100.83032333333331</v>
          </cell>
          <cell r="IU123">
            <v>100.17339</v>
          </cell>
          <cell r="IV123">
            <v>104.62022333333334</v>
          </cell>
          <cell r="IW123">
            <v>103.77112</v>
          </cell>
          <cell r="IX123">
            <v>83.191723333333314</v>
          </cell>
          <cell r="IY123">
            <v>138.15990333333335</v>
          </cell>
          <cell r="IZ123">
            <v>105.95501666666667</v>
          </cell>
          <cell r="JA123">
            <v>91.776753333333332</v>
          </cell>
          <cell r="JB123">
            <v>570.12737179837018</v>
          </cell>
          <cell r="JC123">
            <v>516.36479997735125</v>
          </cell>
          <cell r="JD123">
            <v>522.83664126893291</v>
          </cell>
          <cell r="JE123">
            <v>651.82682842298436</v>
          </cell>
          <cell r="JF123">
            <v>713.40201959073818</v>
          </cell>
          <cell r="JG123">
            <v>668.60505075619108</v>
          </cell>
          <cell r="KF123">
            <v>43891</v>
          </cell>
          <cell r="KG123">
            <v>174.69957432048639</v>
          </cell>
          <cell r="KH123">
            <v>178.69898167977033</v>
          </cell>
          <cell r="KI123">
            <v>83.661824064642701</v>
          </cell>
          <cell r="KJ123">
            <v>6.5</v>
          </cell>
          <cell r="KL123">
            <v>10036482.6413524</v>
          </cell>
          <cell r="KM123">
            <v>101143874.3120857</v>
          </cell>
          <cell r="KN123">
            <v>2.0511091324430485E-2</v>
          </cell>
          <cell r="KO123">
            <v>164623656.12997755</v>
          </cell>
          <cell r="KP123">
            <v>7.7336866130307298</v>
          </cell>
          <cell r="KQ123">
            <v>75.966666666666669</v>
          </cell>
          <cell r="KR123">
            <v>81.489428101938117</v>
          </cell>
        </row>
        <row r="124">
          <cell r="GC124">
            <v>43983</v>
          </cell>
          <cell r="GD124">
            <v>1752724</v>
          </cell>
          <cell r="GE124">
            <v>1654347.4426644039</v>
          </cell>
          <cell r="GF124">
            <v>153.16079999999999</v>
          </cell>
          <cell r="GG124">
            <v>153.16086611210201</v>
          </cell>
          <cell r="GH124">
            <v>152.47649999999999</v>
          </cell>
          <cell r="GI124">
            <v>237.74748985557301</v>
          </cell>
          <cell r="GJ124">
            <v>114.717865346431</v>
          </cell>
          <cell r="GK124">
            <v>161.04549583096301</v>
          </cell>
          <cell r="GL124">
            <v>116.127710146826</v>
          </cell>
          <cell r="GM124" t="e">
            <v>#DIV/0!</v>
          </cell>
          <cell r="GN124">
            <v>83.713310091393794</v>
          </cell>
          <cell r="GO124">
            <v>2069.1073246321107</v>
          </cell>
          <cell r="GP124">
            <v>2.909664851412531</v>
          </cell>
          <cell r="GQ124">
            <v>61.566666666666663</v>
          </cell>
          <cell r="IA124">
            <v>43983</v>
          </cell>
          <cell r="IB124">
            <v>162.747077773934</v>
          </cell>
          <cell r="IC124">
            <v>130.85661840053501</v>
          </cell>
          <cell r="ID124">
            <v>136.252781082193</v>
          </cell>
          <cell r="IE124">
            <v>300.65739254263701</v>
          </cell>
          <cell r="IF124">
            <v>218.01103156974199</v>
          </cell>
          <cell r="IG124">
            <v>1066604</v>
          </cell>
          <cell r="IH124">
            <v>264650</v>
          </cell>
          <cell r="II124">
            <v>381981</v>
          </cell>
          <cell r="IJ124">
            <v>322289</v>
          </cell>
          <cell r="IK124">
            <v>274297</v>
          </cell>
          <cell r="IL124">
            <v>-8502</v>
          </cell>
          <cell r="IM124">
            <v>159.3877</v>
          </cell>
          <cell r="IN124">
            <v>127.9054</v>
          </cell>
          <cell r="IO124">
            <v>137.40639999999999</v>
          </cell>
          <cell r="IP124">
            <v>313.40359999999998</v>
          </cell>
          <cell r="IQ124">
            <v>207.5427</v>
          </cell>
          <cell r="IR124" t="e">
            <v>#N/A</v>
          </cell>
          <cell r="IS124">
            <v>87.537596666666673</v>
          </cell>
          <cell r="IT124">
            <v>101.74453999999999</v>
          </cell>
          <cell r="IU124">
            <v>101.35680666666667</v>
          </cell>
          <cell r="IV124">
            <v>43.474176666666665</v>
          </cell>
          <cell r="IW124">
            <v>94.336683333333326</v>
          </cell>
          <cell r="IX124">
            <v>76.397289999999998</v>
          </cell>
          <cell r="IY124">
            <v>77.709833333333336</v>
          </cell>
          <cell r="IZ124">
            <v>80.50403</v>
          </cell>
          <cell r="JA124">
            <v>71.844546666666659</v>
          </cell>
          <cell r="JB124">
            <v>587.97745856673737</v>
          </cell>
          <cell r="JC124">
            <v>511.46790619967845</v>
          </cell>
          <cell r="JD124">
            <v>543.01341002069478</v>
          </cell>
          <cell r="JE124">
            <v>749.17428331111057</v>
          </cell>
          <cell r="JF124">
            <v>795.2107078691688</v>
          </cell>
          <cell r="JG124">
            <v>734.2324327361722</v>
          </cell>
          <cell r="KF124">
            <v>43983</v>
          </cell>
          <cell r="KG124">
            <v>173.21320517255526</v>
          </cell>
          <cell r="KH124">
            <v>179.3558552165774</v>
          </cell>
          <cell r="KI124">
            <v>83.661824064642701</v>
          </cell>
          <cell r="KJ124">
            <v>6.5</v>
          </cell>
          <cell r="KL124">
            <v>10004354.284107501</v>
          </cell>
          <cell r="KM124">
            <v>100659638.31662261</v>
          </cell>
          <cell r="KN124">
            <v>2.0540361944713665E-2</v>
          </cell>
          <cell r="KO124">
            <v>163857729.41761252</v>
          </cell>
          <cell r="KP124">
            <v>7.7336866130307298</v>
          </cell>
          <cell r="KQ124">
            <v>61.566666666666663</v>
          </cell>
          <cell r="KR124">
            <v>81.489428101938117</v>
          </cell>
        </row>
        <row r="125">
          <cell r="GC125">
            <v>44075</v>
          </cell>
          <cell r="GD125">
            <v>1929323</v>
          </cell>
          <cell r="GE125">
            <v>1544374.5254120843</v>
          </cell>
          <cell r="GF125">
            <v>165.28819999999999</v>
          </cell>
          <cell r="GG125">
            <v>165.28816206281999</v>
          </cell>
          <cell r="GH125">
            <v>168.3655</v>
          </cell>
          <cell r="GI125">
            <v>238.150018416812</v>
          </cell>
          <cell r="GJ125">
            <v>132.02316325422399</v>
          </cell>
          <cell r="GK125">
            <v>170.937508937665</v>
          </cell>
          <cell r="GL125">
            <v>127.633860882428</v>
          </cell>
          <cell r="GM125" t="e">
            <v>#DIV/0!</v>
          </cell>
          <cell r="GN125">
            <v>83.69786428336846</v>
          </cell>
          <cell r="GO125">
            <v>2130.0180898834769</v>
          </cell>
          <cell r="GP125">
            <v>2.995320105064514</v>
          </cell>
          <cell r="GQ125">
            <v>75.066666666666677</v>
          </cell>
          <cell r="IA125">
            <v>44075</v>
          </cell>
          <cell r="IB125">
            <v>174.67925764668601</v>
          </cell>
          <cell r="IC125">
            <v>143.51769664699199</v>
          </cell>
          <cell r="ID125">
            <v>141.15059373221499</v>
          </cell>
          <cell r="IE125">
            <v>298.53649548525601</v>
          </cell>
          <cell r="IF125">
            <v>200.892773379397</v>
          </cell>
          <cell r="IG125">
            <v>1200311</v>
          </cell>
          <cell r="IH125">
            <v>316149</v>
          </cell>
          <cell r="II125">
            <v>366836</v>
          </cell>
          <cell r="IJ125">
            <v>334871</v>
          </cell>
          <cell r="IK125">
            <v>283335</v>
          </cell>
          <cell r="IL125">
            <v>-5508</v>
          </cell>
          <cell r="IM125">
            <v>175.67179999999999</v>
          </cell>
          <cell r="IN125">
            <v>148.4255</v>
          </cell>
          <cell r="IO125">
            <v>141.9</v>
          </cell>
          <cell r="IP125">
            <v>313.80709999999999</v>
          </cell>
          <cell r="IQ125">
            <v>209.65049999999999</v>
          </cell>
          <cell r="IR125" t="e">
            <v>#N/A</v>
          </cell>
          <cell r="IS125">
            <v>101.73889000000001</v>
          </cell>
          <cell r="IT125">
            <v>101.82726333333333</v>
          </cell>
          <cell r="IU125">
            <v>101.70566333333333</v>
          </cell>
          <cell r="IV125">
            <v>95.918366666666657</v>
          </cell>
          <cell r="IW125">
            <v>133.08181666666667</v>
          </cell>
          <cell r="IX125">
            <v>88.857950000000002</v>
          </cell>
          <cell r="IY125">
            <v>100.38121333333333</v>
          </cell>
          <cell r="IZ125">
            <v>106.53620333333333</v>
          </cell>
          <cell r="JA125">
            <v>107.75653</v>
          </cell>
          <cell r="JB125">
            <v>586.14072204705371</v>
          </cell>
          <cell r="JC125">
            <v>522.22988150770732</v>
          </cell>
          <cell r="JD125">
            <v>558.99873951634834</v>
          </cell>
          <cell r="JE125">
            <v>696.68685257676327</v>
          </cell>
          <cell r="JF125">
            <v>825.19291571394649</v>
          </cell>
          <cell r="JG125">
            <v>750.80004873996415</v>
          </cell>
          <cell r="KF125">
            <v>44075</v>
          </cell>
          <cell r="KG125">
            <v>175.43159965591664</v>
          </cell>
          <cell r="KH125">
            <v>180.03765549176103</v>
          </cell>
          <cell r="KI125">
            <v>83.661824064642701</v>
          </cell>
          <cell r="KJ125">
            <v>6.5</v>
          </cell>
          <cell r="KL125">
            <v>9996957.7480870206</v>
          </cell>
          <cell r="KM125">
            <v>101688241.61941034</v>
          </cell>
          <cell r="KN125">
            <v>2.0569672465182379E-2</v>
          </cell>
          <cell r="KO125">
            <v>165554588.46760306</v>
          </cell>
          <cell r="KP125">
            <v>7.7336866130307298</v>
          </cell>
          <cell r="KQ125">
            <v>75.066666666666677</v>
          </cell>
          <cell r="KR125">
            <v>81.489428101938117</v>
          </cell>
        </row>
        <row r="126">
          <cell r="GC126">
            <v>44166</v>
          </cell>
          <cell r="GD126">
            <v>2059455</v>
          </cell>
          <cell r="GE126">
            <v>1474592.3582615941</v>
          </cell>
          <cell r="GF126">
            <v>171.6343</v>
          </cell>
          <cell r="GG126">
            <v>171.634319785347</v>
          </cell>
          <cell r="GH126">
            <v>171.45910000000001</v>
          </cell>
          <cell r="GI126">
            <v>240.84626983214201</v>
          </cell>
          <cell r="GJ126">
            <v>135.34099539485999</v>
          </cell>
          <cell r="GK126">
            <v>176.47932316564101</v>
          </cell>
          <cell r="GL126">
            <v>131.393675644984</v>
          </cell>
          <cell r="GM126" t="e">
            <v>#DIV/0!</v>
          </cell>
          <cell r="GN126">
            <v>83.687052217750733</v>
          </cell>
          <cell r="GO126">
            <v>2280.2335732907191</v>
          </cell>
          <cell r="GP126">
            <v>3.206559370908642</v>
          </cell>
          <cell r="GQ126">
            <v>79.600000000000009</v>
          </cell>
          <cell r="IA126">
            <v>44166</v>
          </cell>
          <cell r="IB126">
            <v>180.91525171441199</v>
          </cell>
          <cell r="IC126">
            <v>163.473348885733</v>
          </cell>
          <cell r="ID126">
            <v>144.266358337827</v>
          </cell>
          <cell r="IE126">
            <v>296.726247231743</v>
          </cell>
          <cell r="IF126">
            <v>242.92957310834501</v>
          </cell>
          <cell r="IG126">
            <v>1326629</v>
          </cell>
          <cell r="IH126">
            <v>377414</v>
          </cell>
          <cell r="II126">
            <v>438596</v>
          </cell>
          <cell r="IJ126">
            <v>335037</v>
          </cell>
          <cell r="IK126">
            <v>349709</v>
          </cell>
          <cell r="IL126">
            <v>-68511</v>
          </cell>
          <cell r="IM126">
            <v>187.8175</v>
          </cell>
          <cell r="IN126">
            <v>165.5155</v>
          </cell>
          <cell r="IO126">
            <v>148.1825</v>
          </cell>
          <cell r="IP126">
            <v>295.2439</v>
          </cell>
          <cell r="IQ126">
            <v>250.71449999999999</v>
          </cell>
          <cell r="IR126" t="e">
            <v>#N/A</v>
          </cell>
          <cell r="IS126">
            <v>103.19189999999999</v>
          </cell>
          <cell r="IT126">
            <v>100.26326999999999</v>
          </cell>
          <cell r="IU126">
            <v>100.07709</v>
          </cell>
          <cell r="IV126">
            <v>110.37440666666667</v>
          </cell>
          <cell r="IW126">
            <v>126.48539666666666</v>
          </cell>
          <cell r="IX126">
            <v>92.681263333333334</v>
          </cell>
          <cell r="IY126">
            <v>101.05712</v>
          </cell>
          <cell r="IZ126">
            <v>106.17709000000001</v>
          </cell>
          <cell r="JA126">
            <v>111.49517333333334</v>
          </cell>
          <cell r="JB126">
            <v>614.38672707713306</v>
          </cell>
          <cell r="JC126">
            <v>539.86281454297978</v>
          </cell>
          <cell r="JD126">
            <v>598.42106474415004</v>
          </cell>
          <cell r="JE126">
            <v>797.65631931293888</v>
          </cell>
          <cell r="JF126">
            <v>877.51097131943823</v>
          </cell>
          <cell r="JG126">
            <v>774.90297158258443</v>
          </cell>
          <cell r="KF126">
            <v>44166</v>
          </cell>
          <cell r="KG126">
            <v>178.67139053491678</v>
          </cell>
          <cell r="KH126">
            <v>180.7423202112862</v>
          </cell>
          <cell r="KI126">
            <v>83.661824064642701</v>
          </cell>
          <cell r="KJ126">
            <v>6.5</v>
          </cell>
          <cell r="KL126">
            <v>10020127.794918099</v>
          </cell>
          <cell r="KM126">
            <v>101968068.63153367</v>
          </cell>
          <cell r="KN126">
            <v>2.0599022938236407E-2</v>
          </cell>
          <cell r="KO126">
            <v>166032689.65079358</v>
          </cell>
          <cell r="KP126">
            <v>7.7336866130307298</v>
          </cell>
          <cell r="KQ126">
            <v>79.600000000000009</v>
          </cell>
          <cell r="KR126">
            <v>81.489428101938117</v>
          </cell>
        </row>
        <row r="127">
          <cell r="GC127">
            <v>44256</v>
          </cell>
          <cell r="GD127">
            <v>2156670</v>
          </cell>
          <cell r="GE127">
            <v>1459302.7291273721</v>
          </cell>
          <cell r="GF127">
            <v>173.17189999999999</v>
          </cell>
          <cell r="GG127">
            <v>173.17182920398599</v>
          </cell>
          <cell r="GH127">
            <v>170.53380000000001</v>
          </cell>
          <cell r="GI127">
            <v>239.44643766255899</v>
          </cell>
          <cell r="GJ127">
            <v>138.22239514869599</v>
          </cell>
          <cell r="GK127">
            <v>178.24332267727499</v>
          </cell>
          <cell r="GL127">
            <v>138.41321956415501</v>
          </cell>
          <cell r="GM127" t="e">
            <v>#DIV/0!</v>
          </cell>
          <cell r="GN127">
            <v>83.679483771818312</v>
          </cell>
          <cell r="GO127">
            <v>2343.2442648900228</v>
          </cell>
          <cell r="GP127">
            <v>3.2951676284055251</v>
          </cell>
          <cell r="GQ127">
            <v>79.3</v>
          </cell>
          <cell r="IA127">
            <v>44256</v>
          </cell>
          <cell r="IB127">
            <v>180.986600059522</v>
          </cell>
          <cell r="IC127">
            <v>173.47373115659499</v>
          </cell>
          <cell r="ID127">
            <v>145.497454589787</v>
          </cell>
          <cell r="IE127">
            <v>308.42945823055999</v>
          </cell>
          <cell r="IF127">
            <v>276.187586270748</v>
          </cell>
          <cell r="IG127">
            <v>1287344</v>
          </cell>
          <cell r="IH127">
            <v>396730</v>
          </cell>
          <cell r="II127">
            <v>359922</v>
          </cell>
          <cell r="IJ127">
            <v>355130</v>
          </cell>
          <cell r="IK127">
            <v>403836</v>
          </cell>
          <cell r="IL127">
            <v>161381</v>
          </cell>
          <cell r="IM127">
            <v>176.6439</v>
          </cell>
          <cell r="IN127">
            <v>169.30799999999999</v>
          </cell>
          <cell r="IO127">
            <v>139.5712</v>
          </cell>
          <cell r="IP127">
            <v>280.58229999999998</v>
          </cell>
          <cell r="IQ127">
            <v>269.35879999999997</v>
          </cell>
          <cell r="IR127" t="e">
            <v>#N/A</v>
          </cell>
          <cell r="IS127">
            <v>97.26961</v>
          </cell>
          <cell r="IT127">
            <v>98.517843333333346</v>
          </cell>
          <cell r="IU127">
            <v>98.737300000000005</v>
          </cell>
          <cell r="IV127">
            <v>89.456246666666672</v>
          </cell>
          <cell r="IW127">
            <v>107.74431666666668</v>
          </cell>
          <cell r="IX127">
            <v>94.031806666666668</v>
          </cell>
          <cell r="IY127">
            <v>67.79143333333333</v>
          </cell>
          <cell r="IZ127">
            <v>99.028046666666683</v>
          </cell>
          <cell r="JA127">
            <v>104.60017666666666</v>
          </cell>
          <cell r="JB127">
            <v>646.87934667958564</v>
          </cell>
          <cell r="JC127">
            <v>557.01379602243867</v>
          </cell>
          <cell r="JD127">
            <v>614.95749574788454</v>
          </cell>
          <cell r="JE127">
            <v>694.96133388594637</v>
          </cell>
          <cell r="JF127">
            <v>978.74105902893416</v>
          </cell>
          <cell r="JG127">
            <v>832.90186002618429</v>
          </cell>
          <cell r="KF127">
            <v>44256</v>
          </cell>
          <cell r="KG127">
            <v>180.45589069240253</v>
          </cell>
          <cell r="KH127">
            <v>181.46778298680337</v>
          </cell>
          <cell r="KI127">
            <v>83.661824064642701</v>
          </cell>
          <cell r="KJ127">
            <v>6.5</v>
          </cell>
          <cell r="KL127">
            <v>10060106.424308</v>
          </cell>
          <cell r="KM127">
            <v>101840638.80027366</v>
          </cell>
          <cell r="KN127">
            <v>2.0632692794425325E-2</v>
          </cell>
          <cell r="KO127">
            <v>165847701.94294056</v>
          </cell>
          <cell r="KP127">
            <v>7.7336866130307298</v>
          </cell>
          <cell r="KQ127">
            <v>79.3</v>
          </cell>
          <cell r="KR127">
            <v>81.489428101938117</v>
          </cell>
        </row>
        <row r="128">
          <cell r="GC128">
            <v>44348</v>
          </cell>
          <cell r="GD128">
            <v>2203639</v>
          </cell>
          <cell r="GE128">
            <v>1549582.6959810068</v>
          </cell>
          <cell r="GF128">
            <v>171.94759999999999</v>
          </cell>
          <cell r="GG128">
            <v>171.947606980214</v>
          </cell>
          <cell r="GH128">
            <v>171.3783</v>
          </cell>
          <cell r="GI128">
            <v>232.90323232320901</v>
          </cell>
          <cell r="GJ128">
            <v>135.12756923446699</v>
          </cell>
          <cell r="GK128">
            <v>178.49318311510001</v>
          </cell>
          <cell r="GL128">
            <v>137.99009229701301</v>
          </cell>
          <cell r="GM128" t="e">
            <v>#DIV/0!</v>
          </cell>
          <cell r="GN128">
            <v>83.674185859665627</v>
          </cell>
          <cell r="GO128">
            <v>2366.0908847353794</v>
          </cell>
          <cell r="GP128">
            <v>3.3272954962769692</v>
          </cell>
          <cell r="GQ128">
            <v>77.966666666666654</v>
          </cell>
          <cell r="IA128">
            <v>44348</v>
          </cell>
          <cell r="IB128">
            <v>178.37208099140599</v>
          </cell>
          <cell r="IC128">
            <v>165.49822802906499</v>
          </cell>
          <cell r="ID128">
            <v>147.381188885901</v>
          </cell>
          <cell r="IE128">
            <v>337.07265275839399</v>
          </cell>
          <cell r="IF128">
            <v>264.71867734722701</v>
          </cell>
          <cell r="IG128">
            <v>1306327</v>
          </cell>
          <cell r="IH128">
            <v>383293</v>
          </cell>
          <cell r="II128">
            <v>411468</v>
          </cell>
          <cell r="IJ128">
            <v>477524</v>
          </cell>
          <cell r="IK128">
            <v>387992</v>
          </cell>
          <cell r="IL128">
            <v>13019</v>
          </cell>
          <cell r="IM128">
            <v>174.79249999999999</v>
          </cell>
          <cell r="IN128">
            <v>161.99420000000001</v>
          </cell>
          <cell r="IO128">
            <v>148.58449999999999</v>
          </cell>
          <cell r="IP128">
            <v>352.35879999999997</v>
          </cell>
          <cell r="IQ128">
            <v>253.9794</v>
          </cell>
          <cell r="IR128" t="e">
            <v>#N/A</v>
          </cell>
          <cell r="IS128">
            <v>100.17256666666667</v>
          </cell>
          <cell r="IT128">
            <v>99.548799999999986</v>
          </cell>
          <cell r="IU128">
            <v>99.315260000000009</v>
          </cell>
          <cell r="IV128">
            <v>97.291336666666666</v>
          </cell>
          <cell r="IW128">
            <v>113.92744666666665</v>
          </cell>
          <cell r="IX128">
            <v>92.55868333333332</v>
          </cell>
          <cell r="IY128">
            <v>96.520346666666669</v>
          </cell>
          <cell r="IZ128">
            <v>101.01050333333332</v>
          </cell>
          <cell r="JA128">
            <v>110.67534666666666</v>
          </cell>
          <cell r="JB128">
            <v>657.710351485469</v>
          </cell>
          <cell r="JC128">
            <v>571.21432802367235</v>
          </cell>
          <cell r="JD128">
            <v>620.95332825110142</v>
          </cell>
          <cell r="JE128">
            <v>746.29515058243624</v>
          </cell>
          <cell r="JF128">
            <v>1047.9747016255612</v>
          </cell>
          <cell r="JG128">
            <v>848.68054592271221</v>
          </cell>
          <cell r="KF128">
            <v>44348</v>
          </cell>
          <cell r="KG128">
            <v>179.77933143717155</v>
          </cell>
          <cell r="KH128">
            <v>182.2120203623322</v>
          </cell>
          <cell r="KI128">
            <v>83.661824064642701</v>
          </cell>
          <cell r="KJ128">
            <v>6.5</v>
          </cell>
          <cell r="KL128">
            <v>10078458.4516101</v>
          </cell>
          <cell r="KM128">
            <v>101353059.51466236</v>
          </cell>
          <cell r="KN128">
            <v>2.0666538453802622E-2</v>
          </cell>
          <cell r="KO128">
            <v>165076080.24476761</v>
          </cell>
          <cell r="KP128">
            <v>7.7336866130307298</v>
          </cell>
          <cell r="KQ128">
            <v>77.966666666666654</v>
          </cell>
          <cell r="KR128">
            <v>81.489428101938117</v>
          </cell>
        </row>
        <row r="129">
          <cell r="GC129">
            <v>44440</v>
          </cell>
          <cell r="GD129">
            <v>2295851</v>
          </cell>
          <cell r="GE129">
            <v>1629051.3914026797</v>
          </cell>
          <cell r="GF129">
            <v>172.18020000000001</v>
          </cell>
          <cell r="GG129">
            <v>172.18015625325901</v>
          </cell>
          <cell r="GH129">
            <v>175.45869999999999</v>
          </cell>
          <cell r="GI129">
            <v>223.89118496757499</v>
          </cell>
          <cell r="GJ129">
            <v>133.89228493313999</v>
          </cell>
          <cell r="GK129">
            <v>180.56568599169199</v>
          </cell>
          <cell r="GL129">
            <v>144.396937603992</v>
          </cell>
          <cell r="GM129" t="e">
            <v>#DIV/0!</v>
          </cell>
          <cell r="GN129">
            <v>83.670477321158742</v>
          </cell>
          <cell r="GO129">
            <v>2459.1400272791084</v>
          </cell>
          <cell r="GP129">
            <v>3.4581450739138861</v>
          </cell>
          <cell r="GQ129">
            <v>79.766666666666666</v>
          </cell>
          <cell r="IA129">
            <v>44440</v>
          </cell>
          <cell r="IB129">
            <v>181.09114572655099</v>
          </cell>
          <cell r="IC129">
            <v>165.14728513550801</v>
          </cell>
          <cell r="ID129">
            <v>149.652585902569</v>
          </cell>
          <cell r="IE129">
            <v>306.33166080547699</v>
          </cell>
          <cell r="IF129">
            <v>247.720130216245</v>
          </cell>
          <cell r="IG129">
            <v>1413002</v>
          </cell>
          <cell r="IH129">
            <v>419005</v>
          </cell>
          <cell r="II129">
            <v>408387</v>
          </cell>
          <cell r="IJ129">
            <v>454799</v>
          </cell>
          <cell r="IK129">
            <v>412703</v>
          </cell>
          <cell r="IL129">
            <v>13361</v>
          </cell>
          <cell r="IM129">
            <v>182.3536</v>
          </cell>
          <cell r="IN129">
            <v>170.38679999999999</v>
          </cell>
          <cell r="IO129">
            <v>150.53219999999999</v>
          </cell>
          <cell r="IP129">
            <v>321.5625</v>
          </cell>
          <cell r="IQ129">
            <v>257.84550000000002</v>
          </cell>
          <cell r="IR129" t="e">
            <v>#N/A</v>
          </cell>
          <cell r="IS129">
            <v>100.24358666666667</v>
          </cell>
          <cell r="IT129">
            <v>98.423713333333339</v>
          </cell>
          <cell r="IU129">
            <v>98.295386666666673</v>
          </cell>
          <cell r="IV129">
            <v>107.30766999999999</v>
          </cell>
          <cell r="IW129">
            <v>108.97921666666666</v>
          </cell>
          <cell r="IX129">
            <v>93.577049999999986</v>
          </cell>
          <cell r="IY129">
            <v>90.523679999999999</v>
          </cell>
          <cell r="IZ129">
            <v>96.159649999999999</v>
          </cell>
          <cell r="JA129">
            <v>116.50639999999999</v>
          </cell>
          <cell r="JB129">
            <v>669.29695552242185</v>
          </cell>
          <cell r="JC129">
            <v>592.24092995208389</v>
          </cell>
          <cell r="JD129">
            <v>645.3730050801687</v>
          </cell>
          <cell r="JE129">
            <v>731.12319340919601</v>
          </cell>
          <cell r="JF129">
            <v>1093.6914624417811</v>
          </cell>
          <cell r="JG129">
            <v>889.19710168062545</v>
          </cell>
          <cell r="KF129">
            <v>44440</v>
          </cell>
          <cell r="KG129">
            <v>176.57755960241784</v>
          </cell>
          <cell r="KH129">
            <v>182.97308892993624</v>
          </cell>
          <cell r="KI129">
            <v>83.661824064642701</v>
          </cell>
          <cell r="KJ129">
            <v>6.5</v>
          </cell>
          <cell r="KL129">
            <v>10090465.7203229</v>
          </cell>
          <cell r="KM129">
            <v>102388741.08839072</v>
          </cell>
          <cell r="KN129">
            <v>2.0700436811568183E-2</v>
          </cell>
          <cell r="KO129">
            <v>166785556.15228736</v>
          </cell>
          <cell r="KP129">
            <v>7.7336866130307298</v>
          </cell>
          <cell r="KQ129">
            <v>79.766666666666666</v>
          </cell>
          <cell r="KR129">
            <v>81.489428101938117</v>
          </cell>
        </row>
        <row r="130">
          <cell r="GC130">
            <v>44531</v>
          </cell>
          <cell r="GD130">
            <v>2355982</v>
          </cell>
          <cell r="GE130">
            <v>1670180.7079129401</v>
          </cell>
          <cell r="GF130">
            <v>174.4487</v>
          </cell>
          <cell r="GG130">
            <v>174.44866572943499</v>
          </cell>
          <cell r="GH130">
            <v>173.96</v>
          </cell>
          <cell r="GI130">
            <v>260.465295861382</v>
          </cell>
          <cell r="GJ130">
            <v>130.37459447743501</v>
          </cell>
          <cell r="GK130">
            <v>183.049887747009</v>
          </cell>
          <cell r="GL130">
            <v>143.95287563456799</v>
          </cell>
          <cell r="GM130" t="e">
            <v>#DIV/0!</v>
          </cell>
          <cell r="GN130">
            <v>83.66788134420392</v>
          </cell>
          <cell r="GO130">
            <v>2469.5724280162949</v>
          </cell>
          <cell r="GP130">
            <v>3.4728155501040177</v>
          </cell>
          <cell r="GQ130">
            <v>80.566666666666663</v>
          </cell>
          <cell r="IA130">
            <v>44531</v>
          </cell>
          <cell r="IB130">
            <v>182.404253697851</v>
          </cell>
          <cell r="IC130">
            <v>166.25794349500001</v>
          </cell>
          <cell r="ID130">
            <v>151.18886316398701</v>
          </cell>
          <cell r="IE130">
            <v>305.59576316052397</v>
          </cell>
          <cell r="IF130">
            <v>253.28947837182901</v>
          </cell>
          <cell r="IG130">
            <v>1523898</v>
          </cell>
          <cell r="IH130">
            <v>415754</v>
          </cell>
          <cell r="II130">
            <v>491759</v>
          </cell>
          <cell r="IJ130">
            <v>434716</v>
          </cell>
          <cell r="IK130">
            <v>466942</v>
          </cell>
          <cell r="IL130">
            <v>-43203</v>
          </cell>
          <cell r="IM130">
            <v>189.1728</v>
          </cell>
          <cell r="IN130">
            <v>168.35059999999999</v>
          </cell>
          <cell r="IO130">
            <v>155.13849999999999</v>
          </cell>
          <cell r="IP130">
            <v>302.3845</v>
          </cell>
          <cell r="IQ130">
            <v>260.86590000000001</v>
          </cell>
          <cell r="IR130" t="e">
            <v>#N/A</v>
          </cell>
          <cell r="IS130">
            <v>98.744070000000008</v>
          </cell>
          <cell r="IT130">
            <v>98.36712</v>
          </cell>
          <cell r="IU130">
            <v>98.145046666666687</v>
          </cell>
          <cell r="IV130">
            <v>109.17885000000001</v>
          </cell>
          <cell r="IW130">
            <v>100.3091</v>
          </cell>
          <cell r="IX130">
            <v>95.793416666666658</v>
          </cell>
          <cell r="IY130">
            <v>93.513566666666676</v>
          </cell>
          <cell r="IZ130">
            <v>97.372826666666654</v>
          </cell>
          <cell r="JA130">
            <v>106.13096</v>
          </cell>
          <cell r="JB130">
            <v>692.74376684554454</v>
          </cell>
          <cell r="JC130">
            <v>615.69721670393574</v>
          </cell>
          <cell r="JD130">
            <v>648.11086861753211</v>
          </cell>
          <cell r="JE130">
            <v>854.24174379218709</v>
          </cell>
          <cell r="JF130">
            <v>1111.6979798235191</v>
          </cell>
          <cell r="JG130">
            <v>994.41025787943033</v>
          </cell>
          <cell r="KF130">
            <v>44531</v>
          </cell>
          <cell r="KG130">
            <v>177.25170705402672</v>
          </cell>
          <cell r="KH130">
            <v>183.74915374124572</v>
          </cell>
          <cell r="KI130">
            <v>83.661824064642701</v>
          </cell>
          <cell r="KJ130">
            <v>6.5</v>
          </cell>
          <cell r="KL130">
            <v>10090636.983932801</v>
          </cell>
          <cell r="KM130">
            <v>102670488.17949376</v>
          </cell>
          <cell r="KN130">
            <v>2.0734387946116248E-2</v>
          </cell>
          <cell r="KO130">
            <v>167267212.21796083</v>
          </cell>
          <cell r="KP130">
            <v>7.7336866130307298</v>
          </cell>
          <cell r="KQ130">
            <v>80.566666666666663</v>
          </cell>
          <cell r="KR130">
            <v>81.489428101938117</v>
          </cell>
        </row>
        <row r="131">
          <cell r="GC131">
            <v>44621</v>
          </cell>
          <cell r="GD131">
            <v>2319528</v>
          </cell>
          <cell r="GE131">
            <v>1720062.5534102074</v>
          </cell>
          <cell r="GF131">
            <v>175.7423</v>
          </cell>
          <cell r="GG131">
            <v>175.74231514302599</v>
          </cell>
          <cell r="GH131">
            <v>173.04650000000001</v>
          </cell>
          <cell r="GI131">
            <v>220.810180901818</v>
          </cell>
          <cell r="GJ131">
            <v>134.63321911320801</v>
          </cell>
          <cell r="GK131">
            <v>185.14900891211599</v>
          </cell>
          <cell r="GL131">
            <v>148.40156830709401</v>
          </cell>
          <cell r="GM131" t="e">
            <v>#DIV/0!</v>
          </cell>
          <cell r="GN131">
            <v>83.666064160335551</v>
          </cell>
          <cell r="GO131">
            <v>2574.4449389619608</v>
          </cell>
          <cell r="GP131">
            <v>3.6202916405635759</v>
          </cell>
          <cell r="GQ131">
            <v>80.433333333333337</v>
          </cell>
          <cell r="IA131">
            <v>44621</v>
          </cell>
          <cell r="IB131">
            <v>184.31576679997599</v>
          </cell>
          <cell r="IC131">
            <v>163.08544517598801</v>
          </cell>
          <cell r="ID131">
            <v>151.30541537597</v>
          </cell>
          <cell r="IE131">
            <v>333.17910184513602</v>
          </cell>
          <cell r="IF131">
            <v>249.19553804939</v>
          </cell>
          <cell r="IG131">
            <v>1475027</v>
          </cell>
          <cell r="IH131">
            <v>410115</v>
          </cell>
          <cell r="II131">
            <v>385343</v>
          </cell>
          <cell r="IJ131">
            <v>437089</v>
          </cell>
          <cell r="IK131">
            <v>441498</v>
          </cell>
          <cell r="IL131">
            <v>53453</v>
          </cell>
          <cell r="IM131">
            <v>179.6944</v>
          </cell>
          <cell r="IN131">
            <v>159.3023</v>
          </cell>
          <cell r="IO131">
            <v>145.17500000000001</v>
          </cell>
          <cell r="IP131">
            <v>304.87400000000002</v>
          </cell>
          <cell r="IQ131">
            <v>241.79349999999999</v>
          </cell>
          <cell r="IR131" t="e">
            <v>#N/A</v>
          </cell>
          <cell r="IS131">
            <v>98.79677333333332</v>
          </cell>
          <cell r="IT131">
            <v>98.807083333333324</v>
          </cell>
          <cell r="IU131">
            <v>98.788516666666666</v>
          </cell>
          <cell r="IV131">
            <v>104.05829666666666</v>
          </cell>
          <cell r="IW131">
            <v>100.14553666666667</v>
          </cell>
          <cell r="IX131">
            <v>102.49428666666665</v>
          </cell>
          <cell r="IY131">
            <v>93.513239999999996</v>
          </cell>
          <cell r="IZ131">
            <v>98.685346666666661</v>
          </cell>
          <cell r="JA131">
            <v>104.92792000000001</v>
          </cell>
          <cell r="JB131">
            <v>685.6253354140257</v>
          </cell>
          <cell r="JC131">
            <v>627.38684810486745</v>
          </cell>
          <cell r="JD131">
            <v>675.63345244298159</v>
          </cell>
          <cell r="JE131">
            <v>715.3254892503769</v>
          </cell>
          <cell r="JF131">
            <v>1108.6391357258051</v>
          </cell>
          <cell r="JG131">
            <v>1014.387964478682</v>
          </cell>
          <cell r="KF131">
            <v>44621</v>
          </cell>
          <cell r="KG131">
            <v>177.75396398582802</v>
          </cell>
          <cell r="KH131">
            <v>184.53850913673438</v>
          </cell>
          <cell r="KI131">
            <v>83.661824064642701</v>
          </cell>
          <cell r="KJ131">
            <v>6.5</v>
          </cell>
          <cell r="KL131">
            <v>10079523.4258142</v>
          </cell>
          <cell r="KM131">
            <v>102500355.06625138</v>
          </cell>
          <cell r="KN131">
            <v>2.0772700352673215E-2</v>
          </cell>
          <cell r="KO131">
            <v>167012711.50602514</v>
          </cell>
          <cell r="KP131">
            <v>7.7336866130307298</v>
          </cell>
          <cell r="KQ131">
            <v>80.433333333333337</v>
          </cell>
          <cell r="KR131">
            <v>81.489428101938117</v>
          </cell>
        </row>
        <row r="132">
          <cell r="GC132">
            <v>44713</v>
          </cell>
          <cell r="GD132">
            <v>2517481</v>
          </cell>
          <cell r="GE132">
            <v>1810361.1465747915</v>
          </cell>
          <cell r="GF132">
            <v>177.74100000000001</v>
          </cell>
          <cell r="GG132">
            <v>177.740956347614</v>
          </cell>
          <cell r="GH132">
            <v>177.45169999999999</v>
          </cell>
          <cell r="GI132">
            <v>229.20412570574501</v>
          </cell>
          <cell r="GJ132">
            <v>137.093110788811</v>
          </cell>
          <cell r="GK132">
            <v>186.90215884177999</v>
          </cell>
          <cell r="GL132">
            <v>149.988787953263</v>
          </cell>
          <cell r="GM132" t="e">
            <v>#DIV/0!</v>
          </cell>
          <cell r="GN132">
            <v>83.664792131627692</v>
          </cell>
          <cell r="GO132">
            <v>2636.1503739739774</v>
          </cell>
          <cell r="GP132">
            <v>3.7070643919130051</v>
          </cell>
          <cell r="GQ132">
            <v>80.666666666666671</v>
          </cell>
          <cell r="IA132">
            <v>44713</v>
          </cell>
          <cell r="IB132">
            <v>187.941528031285</v>
          </cell>
          <cell r="IC132">
            <v>168.53624114776099</v>
          </cell>
          <cell r="ID132">
            <v>150.08864203104201</v>
          </cell>
          <cell r="IE132">
            <v>321.11796825312598</v>
          </cell>
          <cell r="IF132">
            <v>261.942520702531</v>
          </cell>
          <cell r="IG132">
            <v>1563936</v>
          </cell>
          <cell r="IH132">
            <v>435559</v>
          </cell>
          <cell r="II132">
            <v>456787</v>
          </cell>
          <cell r="IJ132">
            <v>510857</v>
          </cell>
          <cell r="IK132">
            <v>468975</v>
          </cell>
          <cell r="IL132">
            <v>19318</v>
          </cell>
          <cell r="IM132">
            <v>184.36060000000001</v>
          </cell>
          <cell r="IN132">
            <v>165.22540000000001</v>
          </cell>
          <cell r="IO132">
            <v>151.29900000000001</v>
          </cell>
          <cell r="IP132">
            <v>337.96710000000002</v>
          </cell>
          <cell r="IQ132">
            <v>253.87610000000001</v>
          </cell>
          <cell r="IR132" t="e">
            <v>#N/A</v>
          </cell>
          <cell r="IS132">
            <v>101.15752999999999</v>
          </cell>
          <cell r="IT132">
            <v>100.33248999999999</v>
          </cell>
          <cell r="IU132">
            <v>99.903796666666665</v>
          </cell>
          <cell r="IV132">
            <v>108.98574333333333</v>
          </cell>
          <cell r="IW132">
            <v>100.46689333333332</v>
          </cell>
          <cell r="IX132">
            <v>99.294196666666664</v>
          </cell>
          <cell r="IY132">
            <v>102.60782333333333</v>
          </cell>
          <cell r="IZ132">
            <v>102.60358000000001</v>
          </cell>
          <cell r="JA132">
            <v>103.8206</v>
          </cell>
          <cell r="JB132">
            <v>725.66486315416853</v>
          </cell>
          <cell r="JC132">
            <v>648.36691746941642</v>
          </cell>
          <cell r="JD132">
            <v>691.82733387377823</v>
          </cell>
          <cell r="JE132">
            <v>813.62772495314096</v>
          </cell>
          <cell r="JF132">
            <v>1168.8684618955087</v>
          </cell>
          <cell r="JG132">
            <v>1026.2374117270276</v>
          </cell>
          <cell r="KF132">
            <v>44713</v>
          </cell>
          <cell r="KG132">
            <v>177.59766431046299</v>
          </cell>
          <cell r="KH132">
            <v>185.33959302603756</v>
          </cell>
          <cell r="KI132">
            <v>83.661824064642701</v>
          </cell>
          <cell r="KJ132">
            <v>6.5</v>
          </cell>
          <cell r="KL132">
            <v>10071233.538055699</v>
          </cell>
          <cell r="KM132">
            <v>102009609.75755391</v>
          </cell>
          <cell r="KN132">
            <v>2.0811204222979239E-2</v>
          </cell>
          <cell r="KO132">
            <v>166235669.49363062</v>
          </cell>
          <cell r="KP132">
            <v>7.7336866130307298</v>
          </cell>
          <cell r="KQ132">
            <v>80.666666666666671</v>
          </cell>
          <cell r="KR132">
            <v>81.489428101938117</v>
          </cell>
        </row>
        <row r="133">
          <cell r="GC133">
            <v>44805</v>
          </cell>
          <cell r="GD133">
            <v>2601182</v>
          </cell>
          <cell r="GE133">
            <v>1867145.3172858178</v>
          </cell>
          <cell r="GF133">
            <v>179.55459999999999</v>
          </cell>
          <cell r="GG133">
            <v>179.55456401869901</v>
          </cell>
          <cell r="GH133">
            <v>183.04169999999999</v>
          </cell>
          <cell r="GI133">
            <v>245.43065178277001</v>
          </cell>
          <cell r="GJ133">
            <v>137.48697068930599</v>
          </cell>
          <cell r="GK133">
            <v>189.254811298769</v>
          </cell>
          <cell r="GL133">
            <v>154.026685679911</v>
          </cell>
          <cell r="GM133" t="e">
            <v>#DIV/0!</v>
          </cell>
          <cell r="GN133">
            <v>83.663901711532191</v>
          </cell>
          <cell r="GO133">
            <v>2663.6206222420824</v>
          </cell>
          <cell r="GP133">
            <v>3.7456941985420511</v>
          </cell>
          <cell r="GQ133">
            <v>81.533333333333346</v>
          </cell>
          <cell r="IA133">
            <v>44805</v>
          </cell>
          <cell r="IB133">
            <v>189.41447788794</v>
          </cell>
          <cell r="IC133">
            <v>173.77960629991</v>
          </cell>
          <cell r="ID133">
            <v>153.48306103548401</v>
          </cell>
          <cell r="IE133">
            <v>331.93744816776598</v>
          </cell>
          <cell r="IF133">
            <v>275.11224786171198</v>
          </cell>
          <cell r="IG133">
            <v>1626419</v>
          </cell>
          <cell r="IH133">
            <v>476868</v>
          </cell>
          <cell r="II133">
            <v>462230</v>
          </cell>
          <cell r="IJ133">
            <v>538197</v>
          </cell>
          <cell r="IK133">
            <v>537589</v>
          </cell>
          <cell r="IL133">
            <v>35057</v>
          </cell>
          <cell r="IM133">
            <v>191.01900000000001</v>
          </cell>
          <cell r="IN133">
            <v>179.03</v>
          </cell>
          <cell r="IO133">
            <v>154.51689999999999</v>
          </cell>
          <cell r="IP133">
            <v>347.66899999999998</v>
          </cell>
          <cell r="IQ133">
            <v>286.04419999999999</v>
          </cell>
          <cell r="IR133" t="e">
            <v>#N/A</v>
          </cell>
          <cell r="IS133">
            <v>99.782786666666667</v>
          </cell>
          <cell r="IT133">
            <v>99.850796666666653</v>
          </cell>
          <cell r="IU133">
            <v>99.987776666666662</v>
          </cell>
          <cell r="IV133">
            <v>96.420713333333353</v>
          </cell>
          <cell r="IW133">
            <v>98.276629999999997</v>
          </cell>
          <cell r="IX133">
            <v>98.678703333333331</v>
          </cell>
          <cell r="IY133">
            <v>105.58893333333333</v>
          </cell>
          <cell r="IZ133">
            <v>99.108976666666663</v>
          </cell>
          <cell r="JA133">
            <v>96.470973333333333</v>
          </cell>
          <cell r="JB133">
            <v>726.89345278484177</v>
          </cell>
          <cell r="JC133">
            <v>650.76749931881659</v>
          </cell>
          <cell r="JD133">
            <v>699.03658445667452</v>
          </cell>
          <cell r="JE133">
            <v>806.17662850495503</v>
          </cell>
          <cell r="JF133">
            <v>1197.0602824058078</v>
          </cell>
          <cell r="JG133">
            <v>1044.0882216574</v>
          </cell>
          <cell r="KF133">
            <v>44805</v>
          </cell>
          <cell r="KG133">
            <v>177.42673556281488</v>
          </cell>
          <cell r="KH133">
            <v>186.15099556275277</v>
          </cell>
          <cell r="KI133">
            <v>83.661824064642701</v>
          </cell>
          <cell r="KJ133">
            <v>6.5</v>
          </cell>
          <cell r="KL133">
            <v>10063828.2104146</v>
          </cell>
          <cell r="KM133">
            <v>103051992.72572926</v>
          </cell>
          <cell r="KN133">
            <v>2.0849775677137351E-2</v>
          </cell>
          <cell r="KO133">
            <v>167957153.74227777</v>
          </cell>
          <cell r="KP133">
            <v>7.7336866130307298</v>
          </cell>
          <cell r="KQ133">
            <v>81.533333333333346</v>
          </cell>
          <cell r="KR133">
            <v>81.489428101938117</v>
          </cell>
        </row>
        <row r="134">
          <cell r="GC134">
            <v>44896</v>
          </cell>
          <cell r="GD134">
            <v>2641485</v>
          </cell>
          <cell r="GE134">
            <v>1951452.6980152493</v>
          </cell>
          <cell r="GF134">
            <v>180.2705</v>
          </cell>
          <cell r="GG134">
            <v>180.27048953690499</v>
          </cell>
          <cell r="GH134">
            <v>178.6464</v>
          </cell>
          <cell r="GI134">
            <v>256.78756987007898</v>
          </cell>
          <cell r="GJ134">
            <v>136.53842665145999</v>
          </cell>
          <cell r="GK134">
            <v>190.093875853909</v>
          </cell>
          <cell r="GL134">
            <v>151.01968620769699</v>
          </cell>
          <cell r="GM134" t="e">
            <v>#DIV/0!</v>
          </cell>
          <cell r="GN134">
            <v>83.663278417465335</v>
          </cell>
          <cell r="GO134">
            <v>2714.2140316189611</v>
          </cell>
          <cell r="GP134">
            <v>3.8168407568788467</v>
          </cell>
          <cell r="GQ134">
            <v>80.033333333333346</v>
          </cell>
          <cell r="IA134">
            <v>44896</v>
          </cell>
          <cell r="IB134">
            <v>191.11159260562499</v>
          </cell>
          <cell r="IC134">
            <v>171.75981666002599</v>
          </cell>
          <cell r="ID134">
            <v>151.55270172891801</v>
          </cell>
          <cell r="IE134">
            <v>347.453750815825</v>
          </cell>
          <cell r="IF134">
            <v>270.78407640775998</v>
          </cell>
          <cell r="IG134">
            <v>1691277</v>
          </cell>
          <cell r="IH134">
            <v>471681</v>
          </cell>
          <cell r="II134">
            <v>550524</v>
          </cell>
          <cell r="IJ134">
            <v>492575</v>
          </cell>
          <cell r="IK134">
            <v>485755</v>
          </cell>
          <cell r="IL134">
            <v>-78817</v>
          </cell>
          <cell r="IM134">
            <v>197.8587</v>
          </cell>
          <cell r="IN134">
            <v>173.7818</v>
          </cell>
          <cell r="IO134">
            <v>155.5385</v>
          </cell>
          <cell r="IP134">
            <v>338.5591</v>
          </cell>
          <cell r="IQ134">
            <v>270.25099999999998</v>
          </cell>
          <cell r="IR134" t="e">
            <v>#N/A</v>
          </cell>
          <cell r="IS134">
            <v>100.45590666666668</v>
          </cell>
          <cell r="IT134">
            <v>100.72012333333333</v>
          </cell>
          <cell r="IU134">
            <v>101.00847</v>
          </cell>
          <cell r="IV134">
            <v>91.738083333333336</v>
          </cell>
          <cell r="IW134">
            <v>101.01364666666667</v>
          </cell>
          <cell r="IX134">
            <v>99.967123333333333</v>
          </cell>
          <cell r="IY134">
            <v>98.677183333333332</v>
          </cell>
          <cell r="IZ134">
            <v>99.885446666666667</v>
          </cell>
          <cell r="JA134">
            <v>97.086879999999994</v>
          </cell>
          <cell r="JB134">
            <v>756.31713119262076</v>
          </cell>
          <cell r="JC134">
            <v>653.32544785482651</v>
          </cell>
          <cell r="JD134">
            <v>712.31424261546363</v>
          </cell>
          <cell r="JE134">
            <v>953.86389721399132</v>
          </cell>
          <cell r="JF134">
            <v>1125.067532226562</v>
          </cell>
          <cell r="JG134">
            <v>998.5502826691353</v>
          </cell>
          <cell r="KF134">
            <v>44896</v>
          </cell>
          <cell r="KG134">
            <v>179.26090224311903</v>
          </cell>
          <cell r="KH134">
            <v>186.97146306764816</v>
          </cell>
          <cell r="KI134">
            <v>83.661824064642701</v>
          </cell>
          <cell r="KJ134">
            <v>6.5</v>
          </cell>
          <cell r="KL134">
            <v>10063208.899356799</v>
          </cell>
          <cell r="KM134">
            <v>103335557.29047504</v>
          </cell>
          <cell r="KN134">
            <v>2.0888414828001682E-2</v>
          </cell>
          <cell r="KO134">
            <v>168442193.23694092</v>
          </cell>
          <cell r="KP134">
            <v>7.7336866130307298</v>
          </cell>
          <cell r="KQ134">
            <v>80.033333333333346</v>
          </cell>
          <cell r="KR134">
            <v>81.489428101938117</v>
          </cell>
        </row>
        <row r="135">
          <cell r="GC135">
            <v>44986</v>
          </cell>
          <cell r="GD135">
            <v>2581018</v>
          </cell>
          <cell r="GE135">
            <v>2005465.4731333803</v>
          </cell>
          <cell r="GF135">
            <v>182.81659999999999</v>
          </cell>
          <cell r="GG135">
            <v>182.816558507671</v>
          </cell>
          <cell r="GH135">
            <v>180.7372</v>
          </cell>
          <cell r="GI135">
            <v>272.96340898413803</v>
          </cell>
          <cell r="GJ135">
            <v>136.74209342757601</v>
          </cell>
          <cell r="GK135">
            <v>191.44777522762701</v>
          </cell>
          <cell r="GL135">
            <v>150.83083072076701</v>
          </cell>
          <cell r="GN135">
            <v>83.662842111618545</v>
          </cell>
          <cell r="GO135">
            <v>2723.5050215731808</v>
          </cell>
          <cell r="GP135">
            <v>3.8299061337120306</v>
          </cell>
          <cell r="GQ135">
            <v>79.033333333333346</v>
          </cell>
          <cell r="IA135">
            <v>44986</v>
          </cell>
          <cell r="IB135">
            <v>191.88958993862599</v>
          </cell>
          <cell r="IC135">
            <v>165.41862271772001</v>
          </cell>
          <cell r="ID135">
            <v>153.626736441362</v>
          </cell>
          <cell r="IE135">
            <v>350.89385143555802</v>
          </cell>
          <cell r="IF135">
            <v>247.85402558703501</v>
          </cell>
          <cell r="IG135">
            <v>1635673</v>
          </cell>
          <cell r="IH135">
            <v>440153</v>
          </cell>
          <cell r="II135">
            <v>435039</v>
          </cell>
          <cell r="IJ135">
            <v>467382</v>
          </cell>
          <cell r="IK135">
            <v>435199</v>
          </cell>
          <cell r="IL135">
            <v>37971</v>
          </cell>
          <cell r="IM135">
            <v>186.9308</v>
          </cell>
          <cell r="IN135">
            <v>161.61269999999999</v>
          </cell>
          <cell r="IO135">
            <v>147.35509999999999</v>
          </cell>
          <cell r="IP135">
            <v>326.5265</v>
          </cell>
          <cell r="IQ135">
            <v>245.83770000000001</v>
          </cell>
          <cell r="JB135">
            <v>730.45512611935624</v>
          </cell>
          <cell r="JC135">
            <v>668.78358272346497</v>
          </cell>
          <cell r="JD135">
            <v>714.75255602600942</v>
          </cell>
          <cell r="JE135">
            <v>795.6298741801113</v>
          </cell>
          <cell r="JF135">
            <v>1106.8640107141132</v>
          </cell>
          <cell r="JG135">
            <v>983.46605295401207</v>
          </cell>
          <cell r="KF135">
            <v>44986</v>
          </cell>
          <cell r="KG135">
            <v>182.24752863970576</v>
          </cell>
          <cell r="KH135">
            <v>187.79989796604386</v>
          </cell>
          <cell r="KI135">
            <v>83.661824064642701</v>
          </cell>
          <cell r="KJ135">
            <v>6.5</v>
          </cell>
          <cell r="KL135">
            <v>10061021.2723267</v>
          </cell>
          <cell r="KM135">
            <v>103124269.23857197</v>
          </cell>
          <cell r="KN135">
            <v>2.0931463133940072E-2</v>
          </cell>
          <cell r="KO135">
            <v>168120620.10270631</v>
          </cell>
          <cell r="KP135">
            <v>7.7336866130307298</v>
          </cell>
          <cell r="KQ135">
            <v>79.033333333333346</v>
          </cell>
          <cell r="KR135">
            <v>81.489428101938117</v>
          </cell>
        </row>
        <row r="136">
          <cell r="GC136">
            <v>45078</v>
          </cell>
          <cell r="GD136">
            <v>2727580</v>
          </cell>
          <cell r="GE136">
            <v>2044673.5051126855</v>
          </cell>
          <cell r="GF136">
            <v>184.28190000000001</v>
          </cell>
          <cell r="GG136">
            <v>184.281902683553</v>
          </cell>
          <cell r="GH136">
            <v>184.2841</v>
          </cell>
          <cell r="GI136">
            <v>277.59050492534902</v>
          </cell>
          <cell r="GJ136">
            <v>138.351514790099</v>
          </cell>
          <cell r="GK136">
            <v>192.71448418125701</v>
          </cell>
          <cell r="GL136">
            <v>150.92533817145301</v>
          </cell>
          <cell r="GN136">
            <v>83.66253669752578</v>
          </cell>
          <cell r="GO136">
            <v>2729.7736259196599</v>
          </cell>
          <cell r="GP136">
            <v>3.8387213060896186</v>
          </cell>
          <cell r="GQ136">
            <v>80.399999999999991</v>
          </cell>
          <cell r="IA136">
            <v>45078</v>
          </cell>
          <cell r="IB136">
            <v>193.508130154779</v>
          </cell>
          <cell r="IC136">
            <v>165.71563806663801</v>
          </cell>
          <cell r="ID136">
            <v>157.48592717887399</v>
          </cell>
          <cell r="IE136">
            <v>358.97491929012801</v>
          </cell>
          <cell r="IF136">
            <v>262.46376996366502</v>
          </cell>
          <cell r="IG136">
            <v>1686827</v>
          </cell>
          <cell r="IH136">
            <v>444049</v>
          </cell>
          <cell r="II136">
            <v>511529</v>
          </cell>
          <cell r="IJ136">
            <v>509059</v>
          </cell>
          <cell r="IK136">
            <v>423307</v>
          </cell>
          <cell r="IL136">
            <v>-578</v>
          </cell>
          <cell r="IM136">
            <v>190.05779999999999</v>
          </cell>
          <cell r="IN136">
            <v>162.6688</v>
          </cell>
          <cell r="IO136">
            <v>158.6199</v>
          </cell>
          <cell r="IP136">
            <v>376.76990000000001</v>
          </cell>
          <cell r="IQ136">
            <v>256.55360000000002</v>
          </cell>
          <cell r="JB136">
            <v>757.07636639130726</v>
          </cell>
          <cell r="JC136">
            <v>678.35156196554112</v>
          </cell>
          <cell r="JD136">
            <v>716.39767910963553</v>
          </cell>
          <cell r="JE136">
            <v>869.08178859002021</v>
          </cell>
          <cell r="JF136">
            <v>1044.7987333815106</v>
          </cell>
          <cell r="JG136">
            <v>916.63683653616079</v>
          </cell>
          <cell r="KF136">
            <v>45078</v>
          </cell>
          <cell r="KG136">
            <v>183.83932140873094</v>
          </cell>
          <cell r="KH136">
            <v>188.6353554190448</v>
          </cell>
          <cell r="KI136">
            <v>83.661824064642701</v>
          </cell>
          <cell r="KJ136">
            <v>6.5</v>
          </cell>
          <cell r="KL136">
            <v>10072743.4822898</v>
          </cell>
          <cell r="KM136">
            <v>102630529.21559921</v>
          </cell>
          <cell r="KN136">
            <v>2.0974720827588361E-2</v>
          </cell>
          <cell r="KO136">
            <v>167338423.44359207</v>
          </cell>
          <cell r="KP136">
            <v>7.7336866130307298</v>
          </cell>
          <cell r="KQ136">
            <v>80.399999999999991</v>
          </cell>
          <cell r="KR136">
            <v>81.489428101938117</v>
          </cell>
        </row>
        <row r="137">
          <cell r="GC137">
            <v>45170</v>
          </cell>
          <cell r="GD137">
            <v>2769445</v>
          </cell>
          <cell r="GE137">
            <v>2114816.3017691649</v>
          </cell>
          <cell r="GF137">
            <v>184.44</v>
          </cell>
          <cell r="GG137">
            <v>184.439976664722</v>
          </cell>
          <cell r="GH137">
            <v>187.35239999999999</v>
          </cell>
          <cell r="GI137">
            <v>270.76588407271799</v>
          </cell>
          <cell r="GJ137">
            <v>139.03110600273101</v>
          </cell>
          <cell r="GK137">
            <v>193.63330068545099</v>
          </cell>
          <cell r="GL137">
            <v>147.60733124097601</v>
          </cell>
          <cell r="GN137">
            <v>83.662322907660851</v>
          </cell>
          <cell r="GO137">
            <v>2727.1288249536215</v>
          </cell>
          <cell r="GP137">
            <v>3.835002076875043</v>
          </cell>
          <cell r="GQ137">
            <v>80.933333333333337</v>
          </cell>
          <cell r="IA137">
            <v>45170</v>
          </cell>
          <cell r="IB137">
            <v>195.35242907204301</v>
          </cell>
          <cell r="IC137">
            <v>161.78850814103299</v>
          </cell>
          <cell r="ID137">
            <v>158.737603573244</v>
          </cell>
          <cell r="IE137">
            <v>369.210607538136</v>
          </cell>
          <cell r="IF137">
            <v>265.956204676222</v>
          </cell>
          <cell r="IG137">
            <v>1748852</v>
          </cell>
          <cell r="IH137">
            <v>454830</v>
          </cell>
          <cell r="II137">
            <v>506846</v>
          </cell>
          <cell r="IJ137">
            <v>495090</v>
          </cell>
          <cell r="IK137">
            <v>426064</v>
          </cell>
          <cell r="IL137">
            <v>-10109</v>
          </cell>
          <cell r="IM137">
            <v>197.26060000000001</v>
          </cell>
          <cell r="IN137">
            <v>166.77979999999999</v>
          </cell>
          <cell r="IO137">
            <v>159.95740000000001</v>
          </cell>
          <cell r="IP137">
            <v>381.11559999999997</v>
          </cell>
          <cell r="IQ137">
            <v>269.36970000000002</v>
          </cell>
          <cell r="JB137">
            <v>756.10749237296352</v>
          </cell>
          <cell r="JC137">
            <v>677.61450126238788</v>
          </cell>
          <cell r="JD137">
            <v>715.7035815274088</v>
          </cell>
          <cell r="JE137">
            <v>853.92503889429486</v>
          </cell>
          <cell r="JF137">
            <v>1004.5421074110427</v>
          </cell>
          <cell r="JG137">
            <v>878.71100732753212</v>
          </cell>
          <cell r="KF137">
            <v>45170</v>
          </cell>
          <cell r="KG137">
            <v>184.12615901167598</v>
          </cell>
          <cell r="KH137">
            <v>189.47703724486541</v>
          </cell>
          <cell r="KI137">
            <v>83.661824064642701</v>
          </cell>
          <cell r="KJ137">
            <v>6.5</v>
          </cell>
          <cell r="KL137">
            <v>10084063.3301106</v>
          </cell>
          <cell r="KM137">
            <v>103679249.3823555</v>
          </cell>
          <cell r="KN137">
            <v>2.1018063152245671E-2</v>
          </cell>
          <cell r="KO137">
            <v>169071327.46490762</v>
          </cell>
          <cell r="KP137">
            <v>7.7336866130307298</v>
          </cell>
          <cell r="KQ137">
            <v>80.933333333333337</v>
          </cell>
          <cell r="KR137">
            <v>81.489428101938117</v>
          </cell>
        </row>
        <row r="138">
          <cell r="GC138">
            <v>45261</v>
          </cell>
          <cell r="GD138">
            <v>2865301</v>
          </cell>
          <cell r="GE138">
            <v>2192249.4741410972</v>
          </cell>
          <cell r="GF138">
            <v>184.94399999999999</v>
          </cell>
          <cell r="GG138">
            <v>184.94403564494201</v>
          </cell>
          <cell r="GH138">
            <v>182.89920000000001</v>
          </cell>
          <cell r="GI138">
            <v>263.425368913174</v>
          </cell>
          <cell r="GJ138">
            <v>140.740063921781</v>
          </cell>
          <cell r="GK138">
            <v>194.620303962387</v>
          </cell>
          <cell r="GL138">
            <v>152.36143528786101</v>
          </cell>
          <cell r="GN138">
            <v>83.662173254755402</v>
          </cell>
          <cell r="GO138">
            <v>2750.5942160562354</v>
          </cell>
          <cell r="GP138">
            <v>3.8680000866462683</v>
          </cell>
          <cell r="GQ138">
            <v>80.966666666666654</v>
          </cell>
          <cell r="IA138">
            <v>45261</v>
          </cell>
          <cell r="IB138">
            <v>196.508134768334</v>
          </cell>
          <cell r="IC138">
            <v>164.478788426732</v>
          </cell>
          <cell r="ID138">
            <v>159.48234523753499</v>
          </cell>
          <cell r="IE138">
            <v>373.27275188042802</v>
          </cell>
          <cell r="IF138">
            <v>269.39455796157802</v>
          </cell>
          <cell r="IG138">
            <v>1814674</v>
          </cell>
          <cell r="IH138">
            <v>456877</v>
          </cell>
          <cell r="II138">
            <v>630485</v>
          </cell>
          <cell r="IJ138">
            <v>494914</v>
          </cell>
          <cell r="IK138">
            <v>433197</v>
          </cell>
          <cell r="IL138">
            <v>-98451</v>
          </cell>
          <cell r="IM138">
            <v>203.07660000000001</v>
          </cell>
          <cell r="IN138">
            <v>166.10120000000001</v>
          </cell>
          <cell r="IO138">
            <v>163.47450000000001</v>
          </cell>
          <cell r="IP138">
            <v>363.23910000000001</v>
          </cell>
          <cell r="IQ138">
            <v>267.76060000000001</v>
          </cell>
          <cell r="JB138">
            <v>801.32465123324869</v>
          </cell>
          <cell r="JC138">
            <v>682.9811484125172</v>
          </cell>
          <cell r="JD138">
            <v>721.86180342745706</v>
          </cell>
          <cell r="JE138">
            <v>1039.3762815439181</v>
          </cell>
          <cell r="JF138">
            <v>1053.6051032960886</v>
          </cell>
          <cell r="JG138">
            <v>898.7910452010866</v>
          </cell>
          <cell r="KF138">
            <v>45261</v>
          </cell>
          <cell r="KG138">
            <v>184.85376879067752</v>
          </cell>
          <cell r="KH138">
            <v>190.32428364620898</v>
          </cell>
          <cell r="KI138">
            <v>83.661824064642701</v>
          </cell>
          <cell r="KJ138">
            <v>6.5</v>
          </cell>
          <cell r="KL138">
            <v>10094147.39344071</v>
          </cell>
          <cell r="KM138">
            <v>103964532.27083166</v>
          </cell>
          <cell r="KN138">
            <v>2.1061490265147982E-2</v>
          </cell>
          <cell r="KO138">
            <v>169559584.55553108</v>
          </cell>
          <cell r="KP138">
            <v>7.7336866130307298</v>
          </cell>
          <cell r="KQ138">
            <v>80.966666666666654</v>
          </cell>
          <cell r="KR138">
            <v>81.489428101938117</v>
          </cell>
        </row>
        <row r="139">
          <cell r="GC139">
            <v>45352</v>
          </cell>
          <cell r="GD139">
            <v>2753200</v>
          </cell>
          <cell r="GE139">
            <v>2254000.0270372573</v>
          </cell>
          <cell r="GF139">
            <v>186.71870000000001</v>
          </cell>
          <cell r="GG139">
            <v>186.71863895917599</v>
          </cell>
          <cell r="GH139">
            <v>185.36359999999999</v>
          </cell>
          <cell r="GI139">
            <v>257.48169783371901</v>
          </cell>
          <cell r="GJ139">
            <v>141.75541316361</v>
          </cell>
          <cell r="GK139">
            <v>196.444669561773</v>
          </cell>
          <cell r="GL139">
            <v>152.38123597020501</v>
          </cell>
          <cell r="GN139">
            <v>83.662068497721592</v>
          </cell>
          <cell r="GO139">
            <v>2765.9515682332681</v>
          </cell>
          <cell r="GP139">
            <v>3.8895962345639319</v>
          </cell>
          <cell r="GQ139">
            <v>81.13333333333334</v>
          </cell>
          <cell r="IA139">
            <v>45352</v>
          </cell>
          <cell r="IB139">
            <v>201.06289540940099</v>
          </cell>
          <cell r="IC139">
            <v>171.263713708718</v>
          </cell>
          <cell r="ID139">
            <v>159.82179510775001</v>
          </cell>
          <cell r="IE139">
            <v>369.33830947494999</v>
          </cell>
          <cell r="IF139">
            <v>277.02051058314299</v>
          </cell>
          <cell r="IG139">
            <v>1778714</v>
          </cell>
          <cell r="IH139">
            <v>460503</v>
          </cell>
          <cell r="II139">
            <v>469847</v>
          </cell>
          <cell r="IJ139">
            <v>454239</v>
          </cell>
          <cell r="IK139">
            <v>430190</v>
          </cell>
          <cell r="IL139">
            <v>20086</v>
          </cell>
          <cell r="IM139">
            <v>195.79570000000001</v>
          </cell>
          <cell r="IN139">
            <v>166.48990000000001</v>
          </cell>
          <cell r="IO139">
            <v>153.4486</v>
          </cell>
          <cell r="IP139">
            <v>346.37389999999999</v>
          </cell>
          <cell r="IQ139">
            <v>270.44630000000001</v>
          </cell>
          <cell r="JB139">
            <v>759.73714983902335</v>
          </cell>
          <cell r="JC139">
            <v>694.34123389749971</v>
          </cell>
          <cell r="JD139">
            <v>725.8921638032881</v>
          </cell>
          <cell r="JE139">
            <v>825.16650118798077</v>
          </cell>
          <cell r="JF139">
            <v>1014.0981181415088</v>
          </cell>
          <cell r="JG139">
            <v>883.68856564509417</v>
          </cell>
          <cell r="KF139">
            <v>45352</v>
          </cell>
          <cell r="KH139">
            <v>191.17656318305609</v>
          </cell>
          <cell r="KI139">
            <v>83.661824064642701</v>
          </cell>
          <cell r="KJ139">
            <v>6.5</v>
          </cell>
          <cell r="KL139">
            <v>10134523.983014474</v>
          </cell>
          <cell r="KM139">
            <v>103712720.49721688</v>
          </cell>
          <cell r="KN139">
            <v>2.1109380570578561E-2</v>
          </cell>
          <cell r="KO139">
            <v>169171887.84857333</v>
          </cell>
          <cell r="KP139">
            <v>7.7336866130307298</v>
          </cell>
          <cell r="KQ139">
            <v>81.13333333333334</v>
          </cell>
          <cell r="KR139">
            <v>81.489428101938117</v>
          </cell>
        </row>
        <row r="140">
          <cell r="GC140">
            <v>45444</v>
          </cell>
          <cell r="GD140">
            <v>2921229</v>
          </cell>
          <cell r="GE140">
            <v>2260866.5954749384</v>
          </cell>
          <cell r="GF140">
            <v>189.47059741339183</v>
          </cell>
          <cell r="GG140">
            <v>189.47053547293601</v>
          </cell>
          <cell r="GH140">
            <v>190.42859999999999</v>
          </cell>
          <cell r="GI140">
            <v>265.19095441158601</v>
          </cell>
          <cell r="GJ140">
            <v>142.90444512272401</v>
          </cell>
          <cell r="GK140">
            <v>199.52147528147901</v>
          </cell>
          <cell r="GL140">
            <v>157.26260665236001</v>
          </cell>
          <cell r="GN140">
            <v>83.661995167797926</v>
          </cell>
          <cell r="GO140">
            <v>2819.5834721430065</v>
          </cell>
          <cell r="GP140">
            <v>3.9650156503973979</v>
          </cell>
          <cell r="GQ140">
            <v>82.233333333333334</v>
          </cell>
          <cell r="IA140">
            <v>45444</v>
          </cell>
          <cell r="IB140">
            <v>203.16135901869899</v>
          </cell>
          <cell r="IC140">
            <v>174.11726038557299</v>
          </cell>
          <cell r="ID140">
            <v>159.40777363068801</v>
          </cell>
          <cell r="IE140">
            <v>374.71811327903902</v>
          </cell>
          <cell r="IF140">
            <v>299.07695248334801</v>
          </cell>
          <cell r="IG140">
            <v>1828528</v>
          </cell>
          <cell r="IH140">
            <v>484963</v>
          </cell>
          <cell r="II140">
            <v>545215</v>
          </cell>
          <cell r="IJ140">
            <v>537411</v>
          </cell>
          <cell r="IK140">
            <v>493782</v>
          </cell>
          <cell r="IL140">
            <v>18894</v>
          </cell>
          <cell r="IM140">
            <v>199.72829999999999</v>
          </cell>
          <cell r="IN140">
            <v>171.99809999999999</v>
          </cell>
          <cell r="IO140">
            <v>160.47970000000001</v>
          </cell>
          <cell r="IP140">
            <v>393.09679999999997</v>
          </cell>
          <cell r="IQ140">
            <v>294.26159999999999</v>
          </cell>
          <cell r="JB140">
            <v>784.66356400007101</v>
          </cell>
          <cell r="JC140">
            <v>699.73241465573653</v>
          </cell>
          <cell r="JD140">
            <v>739.96723989104362</v>
          </cell>
          <cell r="JE140">
            <v>915.57885237222217</v>
          </cell>
          <cell r="JF140">
            <v>1057.1771322747368</v>
          </cell>
          <cell r="JG140">
            <v>932.22690153504811</v>
          </cell>
          <cell r="KF140">
            <v>45444</v>
          </cell>
          <cell r="KH140">
            <v>192.03346135780129</v>
          </cell>
          <cell r="KI140">
            <v>83.661824064642701</v>
          </cell>
          <cell r="KJ140">
            <v>6.5</v>
          </cell>
          <cell r="KL140">
            <v>10175062.078946531</v>
          </cell>
          <cell r="KM140">
            <v>103216155.45254916</v>
          </cell>
          <cell r="KN140">
            <v>2.1157500537657345E-2</v>
          </cell>
          <cell r="KO140">
            <v>168384800.06951112</v>
          </cell>
          <cell r="KP140">
            <v>7.7336866130307298</v>
          </cell>
          <cell r="KQ140">
            <v>82.233333333333334</v>
          </cell>
          <cell r="KR140">
            <v>81.489428101938117</v>
          </cell>
        </row>
        <row r="141">
          <cell r="GC141">
            <v>45536</v>
          </cell>
          <cell r="GD141">
            <v>2989913</v>
          </cell>
          <cell r="GE141">
            <v>2231043.6208656449</v>
          </cell>
          <cell r="GF141">
            <v>190.98584966502293</v>
          </cell>
          <cell r="GG141">
            <v>190.98578722921101</v>
          </cell>
          <cell r="GH141">
            <v>194.93559999999999</v>
          </cell>
          <cell r="GI141">
            <v>270.03348277503102</v>
          </cell>
          <cell r="GJ141">
            <v>144.15791898725601</v>
          </cell>
          <cell r="GK141">
            <v>201.00692167791701</v>
          </cell>
          <cell r="GL141">
            <v>156.43999725419201</v>
          </cell>
          <cell r="GN141">
            <v>83.66194383685135</v>
          </cell>
          <cell r="GO141">
            <v>2850.2976127674015</v>
          </cell>
          <cell r="GP141">
            <v>4.0082071534925952</v>
          </cell>
          <cell r="GQ141">
            <v>83.3</v>
          </cell>
          <cell r="IA141">
            <v>45536</v>
          </cell>
          <cell r="IB141">
            <v>205.98184385112799</v>
          </cell>
          <cell r="IC141">
            <v>179.11438393881201</v>
          </cell>
          <cell r="ID141">
            <v>160.62497170325599</v>
          </cell>
          <cell r="IE141">
            <v>372.34179325323902</v>
          </cell>
          <cell r="IF141">
            <v>303.01484052695201</v>
          </cell>
          <cell r="IG141">
            <v>1915961</v>
          </cell>
          <cell r="IH141">
            <v>526794</v>
          </cell>
          <cell r="II141">
            <v>535101</v>
          </cell>
          <cell r="IJ141">
            <v>562216</v>
          </cell>
          <cell r="IK141">
            <v>565752</v>
          </cell>
          <cell r="IL141">
            <v>15594</v>
          </cell>
          <cell r="IM141">
            <v>208.1824</v>
          </cell>
          <cell r="IN141">
            <v>184.82069999999999</v>
          </cell>
          <cell r="IO141">
            <v>161.97909999999999</v>
          </cell>
          <cell r="IP141">
            <v>389.20510000000002</v>
          </cell>
          <cell r="IQ141">
            <v>316.995</v>
          </cell>
          <cell r="JB141">
            <v>784.54426136756308</v>
          </cell>
          <cell r="JC141">
            <v>703.41663872702702</v>
          </cell>
          <cell r="JD141">
            <v>748.02781269834031</v>
          </cell>
          <cell r="JE141">
            <v>890.27636134789543</v>
          </cell>
          <cell r="JF141">
            <v>1117.0314369574482</v>
          </cell>
          <cell r="JG141">
            <v>991.50213749257932</v>
          </cell>
          <cell r="KF141">
            <v>45536</v>
          </cell>
          <cell r="KH141">
            <v>192.89466811199185</v>
          </cell>
          <cell r="KI141">
            <v>83.661824064642701</v>
          </cell>
          <cell r="KJ141">
            <v>6.5</v>
          </cell>
          <cell r="KL141">
            <v>10215762.327262318</v>
          </cell>
          <cell r="KM141">
            <v>104270852.07916437</v>
          </cell>
          <cell r="KN141">
            <v>2.1205724430390722E-2</v>
          </cell>
          <cell r="KO141">
            <v>170128540.03767946</v>
          </cell>
          <cell r="KP141">
            <v>7.7336866130307298</v>
          </cell>
          <cell r="KQ141">
            <v>83.3</v>
          </cell>
          <cell r="KR141">
            <v>81.489428101938117</v>
          </cell>
        </row>
        <row r="142">
          <cell r="GC142">
            <v>45627</v>
          </cell>
          <cell r="GD142">
            <v>3080367</v>
          </cell>
          <cell r="GE142">
            <v>2179164.7745990143</v>
          </cell>
          <cell r="GF142">
            <v>191.08719363539058</v>
          </cell>
          <cell r="GG142">
            <v>191.08713116644799</v>
          </cell>
          <cell r="GH142">
            <v>189.51390000000001</v>
          </cell>
          <cell r="GI142">
            <v>263.78150511932898</v>
          </cell>
          <cell r="GJ142">
            <v>144.19155115247801</v>
          </cell>
          <cell r="GK142">
            <v>201.114010870225</v>
          </cell>
          <cell r="GL142">
            <v>159.765335724772</v>
          </cell>
          <cell r="GN142">
            <v>83.661907905188755</v>
          </cell>
          <cell r="GO142">
            <v>2906.278989665786</v>
          </cell>
          <cell r="GP142">
            <v>4.0869304960450989</v>
          </cell>
          <cell r="GQ142">
            <v>81.8</v>
          </cell>
          <cell r="IA142">
            <v>45627</v>
          </cell>
          <cell r="IB142">
            <v>204.096821822084</v>
          </cell>
          <cell r="IC142">
            <v>180.44872704681899</v>
          </cell>
          <cell r="ID142">
            <v>161.46722478722501</v>
          </cell>
          <cell r="IE142">
            <v>367.81162503852897</v>
          </cell>
          <cell r="IF142">
            <v>304.99066726982898</v>
          </cell>
          <cell r="IG142">
            <v>1966674</v>
          </cell>
          <cell r="IH142">
            <v>528204</v>
          </cell>
          <cell r="II142">
            <v>660168</v>
          </cell>
          <cell r="IJ142">
            <v>561906</v>
          </cell>
          <cell r="IK142">
            <v>567543</v>
          </cell>
          <cell r="IL142">
            <v>-69041</v>
          </cell>
          <cell r="IM142">
            <v>210.63229999999999</v>
          </cell>
          <cell r="IN142">
            <v>181.7458</v>
          </cell>
          <cell r="IO142">
            <v>165.4419</v>
          </cell>
          <cell r="IP142">
            <v>360.77280000000002</v>
          </cell>
          <cell r="IQ142">
            <v>310.58819999999997</v>
          </cell>
          <cell r="JB142">
            <v>831.40273880214068</v>
          </cell>
          <cell r="JC142">
            <v>713.63705041075468</v>
          </cell>
          <cell r="JD142">
            <v>762.71948093872527</v>
          </cell>
          <cell r="JE142">
            <v>1075.3677828542266</v>
          </cell>
          <cell r="JF142">
            <v>1204.3995920692562</v>
          </cell>
          <cell r="JG142">
            <v>1015.1583441746786</v>
          </cell>
          <cell r="KF142">
            <v>45627</v>
          </cell>
          <cell r="KH142">
            <v>193.75996447152795</v>
          </cell>
          <cell r="KI142">
            <v>83.661824064642701</v>
          </cell>
          <cell r="KJ142">
            <v>6.5</v>
          </cell>
          <cell r="KL142">
            <v>10256625.376571367</v>
          </cell>
          <cell r="KM142">
            <v>104557755.08761358</v>
          </cell>
          <cell r="KN142">
            <v>2.1254052461857905E-2</v>
          </cell>
          <cell r="KO142">
            <v>170619850.22750485</v>
          </cell>
          <cell r="KP142">
            <v>7.7336866130307298</v>
          </cell>
          <cell r="KQ142">
            <v>81.8</v>
          </cell>
          <cell r="KR142">
            <v>81.489428101938117</v>
          </cell>
        </row>
        <row r="143">
          <cell r="GC143">
            <v>45717</v>
          </cell>
          <cell r="GD143">
            <v>3019579</v>
          </cell>
          <cell r="GE143">
            <v>2139417.1750050136</v>
          </cell>
          <cell r="GF143">
            <v>193.75543581803942</v>
          </cell>
          <cell r="GG143">
            <v>193.75537247681299</v>
          </cell>
          <cell r="GH143">
            <v>190.65129999999999</v>
          </cell>
          <cell r="GI143">
            <v>282.79268459243502</v>
          </cell>
          <cell r="GJ143">
            <v>144.083874593411</v>
          </cell>
          <cell r="GK143">
            <v>203.01563461334399</v>
          </cell>
          <cell r="GL143">
            <v>159.43356933118099</v>
          </cell>
          <cell r="GN143">
            <v>83.66188275302494</v>
          </cell>
          <cell r="GO143">
            <v>2952.3202592258117</v>
          </cell>
          <cell r="GP143">
            <v>4.1516756458777859</v>
          </cell>
          <cell r="GQ143">
            <v>81.333333333333329</v>
          </cell>
          <cell r="IA143">
            <v>45717</v>
          </cell>
          <cell r="IB143">
            <v>206.21581198362901</v>
          </cell>
          <cell r="IC143">
            <v>186.09925909321001</v>
          </cell>
          <cell r="ID143">
            <v>161.57903522647999</v>
          </cell>
          <cell r="IE143">
            <v>378.50701327797799</v>
          </cell>
          <cell r="IF143">
            <v>323.013260733229</v>
          </cell>
          <cell r="IG143">
            <v>1933978</v>
          </cell>
          <cell r="IH143">
            <v>536467</v>
          </cell>
          <cell r="II143">
            <v>517269</v>
          </cell>
          <cell r="IJ143">
            <v>533918</v>
          </cell>
          <cell r="IK143">
            <v>568481</v>
          </cell>
          <cell r="IL143">
            <v>66428</v>
          </cell>
          <cell r="IM143">
            <v>200.79689999999999</v>
          </cell>
          <cell r="IN143">
            <v>181.71029999999999</v>
          </cell>
          <cell r="IO143">
            <v>155.19800000000001</v>
          </cell>
          <cell r="IP143">
            <v>350.4624</v>
          </cell>
          <cell r="IQ143">
            <v>308.43119999999999</v>
          </cell>
          <cell r="JB143">
            <v>810.13367156978165</v>
          </cell>
          <cell r="JC143">
            <v>736.14693641656049</v>
          </cell>
          <cell r="JD143">
            <v>774.80248237989849</v>
          </cell>
          <cell r="JE143">
            <v>898.21104818207641</v>
          </cell>
          <cell r="JF143">
            <v>1178.0774661956639</v>
          </cell>
          <cell r="JG143">
            <v>1023.9473338398224</v>
          </cell>
          <cell r="KF143">
            <v>45717</v>
          </cell>
          <cell r="KH143">
            <v>194.62920852063812</v>
          </cell>
          <cell r="KI143">
            <v>83.661824064642701</v>
          </cell>
          <cell r="KJ143">
            <v>6.5</v>
          </cell>
          <cell r="KL143">
            <v>10297651.878077652</v>
          </cell>
          <cell r="KM143">
            <v>104265988.35668737</v>
          </cell>
          <cell r="KN143">
            <v>2.1306904060203261E-2</v>
          </cell>
          <cell r="KO143">
            <v>170166878.48365286</v>
          </cell>
          <cell r="KP143">
            <v>7.7336866130307298</v>
          </cell>
          <cell r="KQ143">
            <v>81.333333333333329</v>
          </cell>
          <cell r="KR143">
            <v>81.489428101938117</v>
          </cell>
        </row>
        <row r="144">
          <cell r="GC144">
            <v>45809</v>
          </cell>
          <cell r="GD144">
            <v>3128759.8430555295</v>
          </cell>
          <cell r="GE144">
            <v>2133839.6529009887</v>
          </cell>
          <cell r="GF144">
            <v>194.70483745354781</v>
          </cell>
          <cell r="GG144">
            <v>194.70477380194936</v>
          </cell>
          <cell r="GH144">
            <v>194.9988864</v>
          </cell>
          <cell r="GI144">
            <v>281.93515587308099</v>
          </cell>
          <cell r="GJ144">
            <v>144.51612621719121</v>
          </cell>
          <cell r="GK144">
            <v>203.92920496910403</v>
          </cell>
          <cell r="GL144">
            <v>160.52683979267448</v>
          </cell>
          <cell r="GN144">
            <v>83.661865146510266</v>
          </cell>
          <cell r="GO144">
            <v>2916.3104230996255</v>
          </cell>
          <cell r="GP144">
            <v>4.101037115322046</v>
          </cell>
          <cell r="GQ144">
            <v>83.533333333333331</v>
          </cell>
          <cell r="IA144">
            <v>45809</v>
          </cell>
          <cell r="IB144">
            <v>207.45310685553079</v>
          </cell>
          <cell r="IC144">
            <v>184.98266353865074</v>
          </cell>
          <cell r="ID144">
            <v>162.22535136738591</v>
          </cell>
          <cell r="IE144">
            <v>380.2102948377289</v>
          </cell>
          <cell r="IF144">
            <v>316.55299551856444</v>
          </cell>
          <cell r="IG144">
            <v>1944597.1617039798</v>
          </cell>
          <cell r="IH144">
            <v>532901.08291389863</v>
          </cell>
          <cell r="II144">
            <v>562155.90953242639</v>
          </cell>
          <cell r="IJ144">
            <v>512562.46971870714</v>
          </cell>
          <cell r="IK144">
            <v>492826.95553082117</v>
          </cell>
          <cell r="IL144">
            <v>69370.174717338698</v>
          </cell>
          <cell r="IM144">
            <v>203.94752507124102</v>
          </cell>
          <cell r="IN144">
            <v>182.73126162869184</v>
          </cell>
          <cell r="IO144">
            <v>163.31622434014619</v>
          </cell>
          <cell r="IP144">
            <v>398.85835493751722</v>
          </cell>
          <cell r="IQ144">
            <v>311.456266264021</v>
          </cell>
          <cell r="JB144">
            <v>820.71081311429577</v>
          </cell>
          <cell r="JC144">
            <v>728.75440238007207</v>
          </cell>
          <cell r="JD144">
            <v>765.35211522089014</v>
          </cell>
          <cell r="JE144">
            <v>927.63154863551085</v>
          </cell>
          <cell r="JF144">
            <v>993.73097499089715</v>
          </cell>
          <cell r="JG144">
            <v>879.05763408330063</v>
          </cell>
          <cell r="KF144">
            <v>45809</v>
          </cell>
          <cell r="KH144">
            <v>195.5023208348137</v>
          </cell>
          <cell r="KI144">
            <v>83.661824064642701</v>
          </cell>
          <cell r="KJ144">
            <v>6.5</v>
          </cell>
          <cell r="KL144">
            <v>10338842.485589962</v>
          </cell>
          <cell r="KM144">
            <v>103766766.65226734</v>
          </cell>
          <cell r="KN144">
            <v>2.1360008042803493E-2</v>
          </cell>
          <cell r="KO144">
            <v>169375161.41908044</v>
          </cell>
          <cell r="KP144">
            <v>7.7336866130307298</v>
          </cell>
          <cell r="KQ144">
            <v>83.533333333333331</v>
          </cell>
          <cell r="KR144">
            <v>81.489428101938117</v>
          </cell>
        </row>
        <row r="145">
          <cell r="GC145">
            <v>45901</v>
          </cell>
          <cell r="GD145">
            <v>3185748.7878078846</v>
          </cell>
          <cell r="GE145">
            <v>2164412.8657305143</v>
          </cell>
          <cell r="GF145">
            <v>195.0942471284549</v>
          </cell>
          <cell r="GG145">
            <v>195.09418334955325</v>
          </cell>
          <cell r="GH145">
            <v>198.58089571999997</v>
          </cell>
          <cell r="GI145">
            <v>277.67093223193899</v>
          </cell>
          <cell r="GJ145">
            <v>144.94967459584277</v>
          </cell>
          <cell r="GK145">
            <v>204.84688639146501</v>
          </cell>
          <cell r="GL145">
            <v>160.279811160718</v>
          </cell>
          <cell r="GN145">
            <v>83.661852821949992</v>
          </cell>
          <cell r="GO145">
            <v>2995.2138653247966</v>
          </cell>
          <cell r="GP145">
            <v>4.2119944203225774</v>
          </cell>
          <cell r="GQ145">
            <v>79.856512460603611</v>
          </cell>
          <cell r="IA145">
            <v>45901</v>
          </cell>
          <cell r="IB145">
            <v>208.69782549666397</v>
          </cell>
          <cell r="IC145">
            <v>183.87276755741883</v>
          </cell>
          <cell r="ID145">
            <v>162.87425277285544</v>
          </cell>
          <cell r="IE145">
            <v>381.92124116449867</v>
          </cell>
          <cell r="IF145">
            <v>310.22193560819318</v>
          </cell>
          <cell r="IG145">
            <v>2039920.6561119501</v>
          </cell>
          <cell r="IH145">
            <v>568283.95920628449</v>
          </cell>
          <cell r="II145">
            <v>570181.02860709431</v>
          </cell>
          <cell r="IJ145">
            <v>606000.32397746784</v>
          </cell>
          <cell r="IK145">
            <v>608656.59268475161</v>
          </cell>
          <cell r="IL145">
            <v>10019.412589839543</v>
          </cell>
          <cell r="IM145">
            <v>210.927397164567</v>
          </cell>
          <cell r="IN145">
            <v>189.7306785953532</v>
          </cell>
          <cell r="IO145">
            <v>164.24734334620797</v>
          </cell>
          <cell r="IP145">
            <v>399.21839974180699</v>
          </cell>
          <cell r="IQ145">
            <v>324.53460796542186</v>
          </cell>
          <cell r="JB145">
            <v>820.58602974850123</v>
          </cell>
          <cell r="JC145">
            <v>739.18009823884552</v>
          </cell>
          <cell r="JD145">
            <v>786.0594157630112</v>
          </cell>
          <cell r="JE145">
            <v>935.54023605665179</v>
          </cell>
          <cell r="JF145">
            <v>1173.8241062940049</v>
          </cell>
          <cell r="JG145">
            <v>1041.9125835893176</v>
          </cell>
          <cell r="KF145">
            <v>45901</v>
          </cell>
          <cell r="KH145">
            <v>196.37926945972649</v>
          </cell>
          <cell r="KI145">
            <v>83.661824064642701</v>
          </cell>
          <cell r="KJ145">
            <v>6.5</v>
          </cell>
          <cell r="KL145">
            <v>10380197.855532322</v>
          </cell>
          <cell r="KM145">
            <v>104827081.85032092</v>
          </cell>
          <cell r="KN145">
            <v>2.1413237590888118E-2</v>
          </cell>
          <cell r="KO145">
            <v>171129157.2575379</v>
          </cell>
          <cell r="KP145">
            <v>7.7336866130307298</v>
          </cell>
          <cell r="KQ145">
            <v>79.856512460603611</v>
          </cell>
          <cell r="KR145">
            <v>81.489428101938117</v>
          </cell>
        </row>
        <row r="146">
          <cell r="GC146">
            <v>45992</v>
          </cell>
          <cell r="GD146">
            <v>3276650.2254074826</v>
          </cell>
          <cell r="GE146">
            <v>2218821.3349483963</v>
          </cell>
          <cell r="GF146">
            <v>195.28934137558335</v>
          </cell>
          <cell r="GG146">
            <v>195.28927753290279</v>
          </cell>
          <cell r="GH146">
            <v>192.73563629999998</v>
          </cell>
          <cell r="GI146">
            <v>276.909808037196</v>
          </cell>
          <cell r="GJ146">
            <v>145.38452361963027</v>
          </cell>
          <cell r="GK146">
            <v>205.7686973802266</v>
          </cell>
          <cell r="GL146">
            <v>159.98038565923918</v>
          </cell>
          <cell r="GN146">
            <v>83.661844194757805</v>
          </cell>
          <cell r="GO146">
            <v>3054.0414753031164</v>
          </cell>
          <cell r="GP146">
            <v>4.2947202543133089</v>
          </cell>
          <cell r="GQ146">
            <v>80.653680375748777</v>
          </cell>
          <cell r="IA146">
            <v>45992</v>
          </cell>
          <cell r="IB146">
            <v>209.95001244964396</v>
          </cell>
          <cell r="IC146">
            <v>182.76953095207432</v>
          </cell>
          <cell r="ID146">
            <v>163.52574978394688</v>
          </cell>
          <cell r="IE146">
            <v>383.63988674973888</v>
          </cell>
          <cell r="IF146">
            <v>304.01749689602929</v>
          </cell>
          <cell r="IG146">
            <v>2125933.4607397546</v>
          </cell>
          <cell r="IH146">
            <v>562197.99017153552</v>
          </cell>
          <cell r="II146">
            <v>702576.89872330602</v>
          </cell>
          <cell r="IJ146">
            <v>615884.96271970146</v>
          </cell>
          <cell r="IK146">
            <v>594495.30447649548</v>
          </cell>
          <cell r="IL146">
            <v>-135447.78247031954</v>
          </cell>
          <cell r="IM146">
            <v>216.6729183360176</v>
          </cell>
          <cell r="IN146">
            <v>184.08328594022674</v>
          </cell>
          <cell r="IO146">
            <v>167.55109762263794</v>
          </cell>
          <cell r="IP146">
            <v>376.29815566565577</v>
          </cell>
          <cell r="IQ146">
            <v>309.59716890584406</v>
          </cell>
          <cell r="JB146">
            <v>869.59717399047679</v>
          </cell>
          <cell r="JC146">
            <v>749.92014118990676</v>
          </cell>
          <cell r="JD146">
            <v>801.49804512621961</v>
          </cell>
          <cell r="JE146">
            <v>1130.0421679128744</v>
          </cell>
          <cell r="JF146">
            <v>1265.6342767150015</v>
          </cell>
          <cell r="JG146">
            <v>1066.7715309279492</v>
          </cell>
          <cell r="KF146">
            <v>45992</v>
          </cell>
          <cell r="KH146">
            <v>197.26005448751908</v>
          </cell>
          <cell r="KI146">
            <v>83.661824064642701</v>
          </cell>
          <cell r="KJ146">
            <v>6.5</v>
          </cell>
          <cell r="KL146">
            <v>10421718.646954451</v>
          </cell>
          <cell r="KM146">
            <v>104298621.65574457</v>
          </cell>
          <cell r="KN146">
            <v>2.1466592986476483E-2</v>
          </cell>
          <cell r="KO146">
            <v>171623357.10618317</v>
          </cell>
          <cell r="KP146">
            <v>7.7336866130307298</v>
          </cell>
          <cell r="KQ146">
            <v>80.653680375748777</v>
          </cell>
          <cell r="KR146">
            <v>81.489428101938117</v>
          </cell>
        </row>
        <row r="147">
          <cell r="GC147">
            <v>46082</v>
          </cell>
          <cell r="GD147">
            <v>3175317.8492363058</v>
          </cell>
          <cell r="GE147">
            <v>2266038.3157726466</v>
          </cell>
          <cell r="GF147">
            <v>196.26578808246126</v>
          </cell>
          <cell r="GG147">
            <v>196.26572392056727</v>
          </cell>
          <cell r="GH147">
            <v>192.74846429999997</v>
          </cell>
          <cell r="GI147">
            <v>280.78654534971673</v>
          </cell>
          <cell r="GJ147">
            <v>145.9660617141088</v>
          </cell>
          <cell r="GK147">
            <v>206.4888878210574</v>
          </cell>
          <cell r="GL147">
            <v>161.02278492939837</v>
          </cell>
          <cell r="GO147">
            <v>3070.8112249474857</v>
          </cell>
          <cell r="GP147">
            <v>4.3183025743439458</v>
          </cell>
          <cell r="GQ147">
            <v>83.232674125751373</v>
          </cell>
          <cell r="IA147">
            <v>46082</v>
          </cell>
          <cell r="IB147">
            <v>211.5246375430163</v>
          </cell>
          <cell r="IC147">
            <v>184.41445673064297</v>
          </cell>
          <cell r="ID147">
            <v>163.96726930836351</v>
          </cell>
          <cell r="IE147">
            <v>383.44806680636401</v>
          </cell>
          <cell r="IF147">
            <v>311.31391682153401</v>
          </cell>
          <cell r="IG147">
            <v>2063384.5727618223</v>
          </cell>
          <cell r="IH147">
            <v>552946.33553641743</v>
          </cell>
          <cell r="II147">
            <v>545981.91562159534</v>
          </cell>
          <cell r="IJ147">
            <v>562596.25502806006</v>
          </cell>
          <cell r="IK147">
            <v>569880.49195450102</v>
          </cell>
          <cell r="IL147">
            <v>20289.262242911733</v>
          </cell>
          <cell r="IM147">
            <v>205.96622093961039</v>
          </cell>
          <cell r="IN147">
            <v>180.06523196354195</v>
          </cell>
          <cell r="IO147">
            <v>157.49191859235103</v>
          </cell>
          <cell r="IP147">
            <v>355.03735744422283</v>
          </cell>
          <cell r="IQ147">
            <v>297.26000946216965</v>
          </cell>
          <cell r="JB147">
            <v>842.6482745529695</v>
          </cell>
          <cell r="JC147">
            <v>765.69209200612511</v>
          </cell>
          <cell r="JD147">
            <v>805.89907296618514</v>
          </cell>
          <cell r="JE147">
            <v>934.26062450713323</v>
          </cell>
          <cell r="JF147">
            <v>1225.3594425423194</v>
          </cell>
          <cell r="JG147">
            <v>1065.0433186184623</v>
          </cell>
          <cell r="KQ147">
            <v>83.232674125751373</v>
          </cell>
        </row>
        <row r="148">
          <cell r="GC148">
            <v>46174</v>
          </cell>
          <cell r="GD148">
            <v>3298591.1048424598</v>
          </cell>
          <cell r="GE148">
            <v>2297960.2117603919</v>
          </cell>
          <cell r="GF148">
            <v>197.24711702287351</v>
          </cell>
          <cell r="GG148">
            <v>197.24705254017007</v>
          </cell>
          <cell r="GH148">
            <v>197.65087125504002</v>
          </cell>
          <cell r="GI148">
            <v>288.64856861950881</v>
          </cell>
          <cell r="GJ148">
            <v>146.54992596096523</v>
          </cell>
          <cell r="GK148">
            <v>207.21159892843113</v>
          </cell>
          <cell r="GL148">
            <v>162.10752986317041</v>
          </cell>
          <cell r="GO148">
            <v>3033.3561390233695</v>
          </cell>
          <cell r="GP148">
            <v>4.2656316733603949</v>
          </cell>
          <cell r="GQ148">
            <v>80.127802883937747</v>
          </cell>
          <cell r="IA148">
            <v>46174</v>
          </cell>
          <cell r="IB148">
            <v>213.11107232458895</v>
          </cell>
          <cell r="IC148">
            <v>186.07418684121873</v>
          </cell>
          <cell r="ID148">
            <v>164.40998093549609</v>
          </cell>
          <cell r="IE148">
            <v>383.25634277296086</v>
          </cell>
          <cell r="IF148">
            <v>318.78545082525085</v>
          </cell>
          <cell r="IG148">
            <v>2077807.7954795896</v>
          </cell>
          <cell r="IH148">
            <v>557559.67563463654</v>
          </cell>
          <cell r="II148">
            <v>592592.14253625902</v>
          </cell>
          <cell r="IJ148">
            <v>537405.28782438789</v>
          </cell>
          <cell r="IK148">
            <v>516221.59844434628</v>
          </cell>
          <cell r="IL148">
            <v>49447.801811932994</v>
          </cell>
          <cell r="IM148">
            <v>209.50988117110191</v>
          </cell>
          <cell r="IN148">
            <v>183.8095001314783</v>
          </cell>
          <cell r="IO148">
            <v>165.51554429623368</v>
          </cell>
          <cell r="IP148">
            <v>402.05380147066796</v>
          </cell>
          <cell r="IQ148">
            <v>313.65277744624126</v>
          </cell>
          <cell r="JB148">
            <v>853.64992821207147</v>
          </cell>
          <cell r="JC148">
            <v>758.00285963740885</v>
          </cell>
          <cell r="JD148">
            <v>796.06941662688007</v>
          </cell>
          <cell r="JE148">
            <v>964.86191268163179</v>
          </cell>
          <cell r="JF148">
            <v>1033.6142303817232</v>
          </cell>
          <cell r="JG148">
            <v>914.33849077967238</v>
          </cell>
          <cell r="KQ148">
            <v>80.127802883937747</v>
          </cell>
        </row>
        <row r="149">
          <cell r="GC149">
            <v>46266</v>
          </cell>
          <cell r="GD149">
            <v>3364969.3050912782</v>
          </cell>
          <cell r="GE149">
            <v>2323020.3195807282</v>
          </cell>
          <cell r="GF149">
            <v>198.23335260798788</v>
          </cell>
          <cell r="GG149">
            <v>198.2332878028709</v>
          </cell>
          <cell r="GH149">
            <v>201.65889960365999</v>
          </cell>
          <cell r="GI149">
            <v>296.73072854085507</v>
          </cell>
          <cell r="GJ149">
            <v>147.1361256648091</v>
          </cell>
          <cell r="GK149">
            <v>207.93683952468066</v>
          </cell>
          <cell r="GL149">
            <v>163.23301281429318</v>
          </cell>
          <cell r="GO149">
            <v>3115.4263600012214</v>
          </cell>
          <cell r="GP149">
            <v>4.3810422344676461</v>
          </cell>
          <cell r="GQ149">
            <v>79.105548185656119</v>
          </cell>
          <cell r="IA149">
            <v>46266</v>
          </cell>
          <cell r="IB149">
            <v>214.70940536702338</v>
          </cell>
          <cell r="IC149">
            <v>187.74885452278969</v>
          </cell>
          <cell r="ID149">
            <v>164.85388788402193</v>
          </cell>
          <cell r="IE149">
            <v>383.06471460157439</v>
          </cell>
          <cell r="IF149">
            <v>326.43630164505686</v>
          </cell>
          <cell r="IG149">
            <v>2182911.2219425868</v>
          </cell>
          <cell r="IH149">
            <v>603552.33345929324</v>
          </cell>
          <cell r="II149">
            <v>600273.50316539779</v>
          </cell>
          <cell r="IJ149">
            <v>632209.24956298014</v>
          </cell>
          <cell r="IK149">
            <v>666174.38364959415</v>
          </cell>
          <cell r="IL149">
            <v>12197.380610614317</v>
          </cell>
          <cell r="IM149">
            <v>217.00320026354123</v>
          </cell>
          <cell r="IN149">
            <v>193.7302518872751</v>
          </cell>
          <cell r="IO149">
            <v>166.24366751819005</v>
          </cell>
          <cell r="IP149">
            <v>400.41366092786927</v>
          </cell>
          <cell r="IQ149">
            <v>341.49705426975868</v>
          </cell>
          <cell r="JB149">
            <v>853.52013668313032</v>
          </cell>
          <cell r="JC149">
            <v>768.84698935909626</v>
          </cell>
          <cell r="JD149">
            <v>817.6078018154102</v>
          </cell>
          <cell r="JE149">
            <v>973.08801417978316</v>
          </cell>
          <cell r="JF149">
            <v>1220.9353746286376</v>
          </cell>
          <cell r="JG149">
            <v>1083.7296011846367</v>
          </cell>
          <cell r="KQ149">
            <v>79.105548185656119</v>
          </cell>
        </row>
        <row r="150">
          <cell r="GC150">
            <v>46357</v>
          </cell>
          <cell r="GD150">
            <v>3472913.13397431</v>
          </cell>
          <cell r="GE150">
            <v>2356069.2731228941</v>
          </cell>
          <cell r="GF150">
            <v>199.22451937102781</v>
          </cell>
          <cell r="GG150">
            <v>199.22445424188524</v>
          </cell>
          <cell r="GH150">
            <v>196.39761338969996</v>
          </cell>
          <cell r="GI150">
            <v>305.03918893999901</v>
          </cell>
          <cell r="GJ150">
            <v>147.72467016746833</v>
          </cell>
          <cell r="GK150">
            <v>208.66461846301706</v>
          </cell>
          <cell r="GL150">
            <v>164.39774181225337</v>
          </cell>
          <cell r="GO150">
            <v>3176.6150079786016</v>
          </cell>
          <cell r="GP150">
            <v>4.4670882583764797</v>
          </cell>
          <cell r="GQ150">
            <v>79.672837921660843</v>
          </cell>
          <cell r="IA150">
            <v>46357</v>
          </cell>
          <cell r="IB150">
            <v>216.31972590727608</v>
          </cell>
          <cell r="IC150">
            <v>189.43859421349478</v>
          </cell>
          <cell r="ID150">
            <v>165.29899338130878</v>
          </cell>
          <cell r="IE150">
            <v>382.87318224427361</v>
          </cell>
          <cell r="IF150">
            <v>334.27077288453825</v>
          </cell>
          <cell r="IG150">
            <v>2278345.2695712154</v>
          </cell>
          <cell r="IH150">
            <v>606099.05427586415</v>
          </cell>
          <cell r="II150">
            <v>738699.11418392684</v>
          </cell>
          <cell r="IJ150">
            <v>639323.17435357021</v>
          </cell>
          <cell r="IK150">
            <v>679888.83297819213</v>
          </cell>
          <cell r="IL150">
            <v>-109664.64543207444</v>
          </cell>
          <cell r="IM150">
            <v>223.24659931715294</v>
          </cell>
          <cell r="IN150">
            <v>190.80028670567401</v>
          </cell>
          <cell r="IO150">
            <v>169.36799136250977</v>
          </cell>
          <cell r="IP150">
            <v>375.54612361343243</v>
          </cell>
          <cell r="IQ150">
            <v>340.40568713850587</v>
          </cell>
          <cell r="JB150">
            <v>904.49833642804742</v>
          </cell>
          <cell r="JC150">
            <v>780.01808245019129</v>
          </cell>
          <cell r="JD150">
            <v>833.66605843516334</v>
          </cell>
          <cell r="JE150">
            <v>1175.396254199341</v>
          </cell>
          <cell r="JF150">
            <v>1316.430333555305</v>
          </cell>
          <cell r="JG150">
            <v>1109.5862589402782</v>
          </cell>
          <cell r="KQ150">
            <v>79.672837921660843</v>
          </cell>
        </row>
        <row r="151">
          <cell r="GC151">
            <v>46447</v>
          </cell>
          <cell r="GD151">
            <v>3406385.5824573473</v>
          </cell>
          <cell r="GE151">
            <v>2396082.7057336485</v>
          </cell>
          <cell r="GF151">
            <v>199.82219292914087</v>
          </cell>
          <cell r="GG151">
            <v>199.82212760461087</v>
          </cell>
          <cell r="GH151">
            <v>196.24113400735905</v>
          </cell>
          <cell r="GI151">
            <v>302.90391461741899</v>
          </cell>
          <cell r="GJ151">
            <v>148.16784417797072</v>
          </cell>
          <cell r="GK151">
            <v>209.33234524209874</v>
          </cell>
          <cell r="GL151">
            <v>164.43814499140731</v>
          </cell>
          <cell r="GO151">
            <v>3194.0578092080973</v>
          </cell>
          <cell r="GP151">
            <v>4.4916170515634946</v>
          </cell>
          <cell r="GQ151">
            <v>80.630049314731338</v>
          </cell>
          <cell r="IA151">
            <v>46447</v>
          </cell>
          <cell r="IB151">
            <v>216.75236535909065</v>
          </cell>
          <cell r="IC151">
            <v>188.8323907120116</v>
          </cell>
          <cell r="ID151">
            <v>164.63779740778355</v>
          </cell>
          <cell r="IE151">
            <v>383.44749201764006</v>
          </cell>
          <cell r="IF151">
            <v>330.02553406890462</v>
          </cell>
          <cell r="IG151">
            <v>2242639.0727384221</v>
          </cell>
          <cell r="IH151">
            <v>588917.10025207361</v>
          </cell>
          <cell r="II151">
            <v>594786.25688444497</v>
          </cell>
          <cell r="IJ151">
            <v>600404.63807715767</v>
          </cell>
          <cell r="IK151">
            <v>639928.98090257158</v>
          </cell>
          <cell r="IL151">
            <v>19567.495407820563</v>
          </cell>
          <cell r="IM151">
            <v>211.05657521173978</v>
          </cell>
          <cell r="IN151">
            <v>184.37897352837325</v>
          </cell>
          <cell r="IO151">
            <v>158.13596637879763</v>
          </cell>
          <cell r="IP151">
            <v>355.03682524315752</v>
          </cell>
          <cell r="IQ151">
            <v>315.12691235168779</v>
          </cell>
          <cell r="JB151">
            <v>887.8790707182344</v>
          </cell>
          <cell r="JC151">
            <v>812.13921450510009</v>
          </cell>
          <cell r="JD151">
            <v>838.24372091945497</v>
          </cell>
          <cell r="JE151">
            <v>1013.6273711524112</v>
          </cell>
          <cell r="JF151">
            <v>1307.7097276637098</v>
          </cell>
          <cell r="JG151">
            <v>1128.1484565744138</v>
          </cell>
          <cell r="KQ151">
            <v>80.630049314731338</v>
          </cell>
        </row>
        <row r="152">
          <cell r="GC152">
            <v>46539</v>
          </cell>
          <cell r="GD152">
            <v>3531587.3785686675</v>
          </cell>
          <cell r="GE152">
            <v>2435061.9009552458</v>
          </cell>
          <cell r="GF152">
            <v>200.42165950792827</v>
          </cell>
          <cell r="GG152">
            <v>200.42159398742467</v>
          </cell>
          <cell r="GH152">
            <v>200.83191185769908</v>
          </cell>
          <cell r="GI152">
            <v>300.78358721509704</v>
          </cell>
          <cell r="GJ152">
            <v>148.61234771050462</v>
          </cell>
          <cell r="GK152">
            <v>210.00220874687346</v>
          </cell>
          <cell r="GL152">
            <v>164.43834974589981</v>
          </cell>
          <cell r="GO152">
            <v>3155.0994685850824</v>
          </cell>
          <cell r="GP152">
            <v>4.4368322112457994</v>
          </cell>
          <cell r="GQ152">
            <v>80.630049314731338</v>
          </cell>
          <cell r="IA152">
            <v>46539</v>
          </cell>
          <cell r="IB152">
            <v>217.18587008980882</v>
          </cell>
          <cell r="IC152">
            <v>188.22812706173318</v>
          </cell>
          <cell r="ID152">
            <v>163.97924621815241</v>
          </cell>
          <cell r="IE152">
            <v>384.02266325566654</v>
          </cell>
          <cell r="IF152">
            <v>325.83420978622951</v>
          </cell>
          <cell r="IG152">
            <v>2245987.0266043865</v>
          </cell>
          <cell r="IH152">
            <v>586650.43979639758</v>
          </cell>
          <cell r="II152">
            <v>641249.26357103337</v>
          </cell>
          <cell r="IJ152">
            <v>574668.36745569773</v>
          </cell>
          <cell r="IK152">
            <v>558899.00942464231</v>
          </cell>
          <cell r="IL152">
            <v>41931.290565794567</v>
          </cell>
          <cell r="IM152">
            <v>213.51582223401959</v>
          </cell>
          <cell r="IN152">
            <v>185.93722500276147</v>
          </cell>
          <cell r="IO152">
            <v>165.08191313355874</v>
          </cell>
          <cell r="IP152">
            <v>402.85770744385405</v>
          </cell>
          <cell r="IQ152">
            <v>320.58804635495932</v>
          </cell>
          <cell r="JB152">
            <v>899.4712596803364</v>
          </cell>
          <cell r="JC152">
            <v>803.98355088878259</v>
          </cell>
          <cell r="JD152">
            <v>828.01955268100346</v>
          </cell>
          <cell r="JE152">
            <v>1046.8282815542145</v>
          </cell>
          <cell r="JF152">
            <v>1103.0782779275289</v>
          </cell>
          <cell r="JG152">
            <v>968.51418071680405</v>
          </cell>
          <cell r="KQ152">
            <v>80.630049314731338</v>
          </cell>
        </row>
        <row r="153">
          <cell r="GC153">
            <v>46631</v>
          </cell>
          <cell r="GD153">
            <v>3595484.7477364936</v>
          </cell>
          <cell r="GE153">
            <v>2472166.9441124001</v>
          </cell>
          <cell r="GF153">
            <v>201.02292448645204</v>
          </cell>
          <cell r="GG153">
            <v>201.02285876938691</v>
          </cell>
          <cell r="GH153">
            <v>204.49667633484827</v>
          </cell>
          <cell r="GI153">
            <v>298.67810210459135</v>
          </cell>
          <cell r="GJ153">
            <v>149.05818475363611</v>
          </cell>
          <cell r="GK153">
            <v>210.67421581486349</v>
          </cell>
          <cell r="GL153">
            <v>164.40095826849227</v>
          </cell>
          <cell r="GO153">
            <v>3240.4635665433425</v>
          </cell>
          <cell r="GP153">
            <v>4.556874759278366</v>
          </cell>
          <cell r="GQ153">
            <v>80.630049314731338</v>
          </cell>
          <cell r="IA153">
            <v>46631</v>
          </cell>
          <cell r="IB153">
            <v>217.62024182998843</v>
          </cell>
          <cell r="IC153">
            <v>187.62579705513562</v>
          </cell>
          <cell r="ID153">
            <v>163.32332923327979</v>
          </cell>
          <cell r="IE153">
            <v>384.59869725055006</v>
          </cell>
          <cell r="IF153">
            <v>321.69611532194438</v>
          </cell>
          <cell r="IG153">
            <v>2346716.4207123504</v>
          </cell>
          <cell r="IH153">
            <v>627364.35573773202</v>
          </cell>
          <cell r="II153">
            <v>645220.99068194616</v>
          </cell>
          <cell r="IJ153">
            <v>677398.69776418351</v>
          </cell>
          <cell r="IK153">
            <v>695399.34582988673</v>
          </cell>
          <cell r="IL153">
            <v>-5816.3713298317743</v>
          </cell>
          <cell r="IM153">
            <v>219.94513392884789</v>
          </cell>
          <cell r="IN153">
            <v>193.6032739929714</v>
          </cell>
          <cell r="IO153">
            <v>164.70020568834184</v>
          </cell>
          <cell r="IP153">
            <v>402.01711743237928</v>
          </cell>
          <cell r="IQ153">
            <v>336.53817053692916</v>
          </cell>
          <cell r="JB153">
            <v>899.33450133692884</v>
          </cell>
          <cell r="JC153">
            <v>815.48548892119481</v>
          </cell>
          <cell r="JD153">
            <v>850.42237798340636</v>
          </cell>
          <cell r="JE153">
            <v>1055.7532018790996</v>
          </cell>
          <cell r="JF153">
            <v>1302.9883402522223</v>
          </cell>
          <cell r="JG153">
            <v>1147.9419245654512</v>
          </cell>
          <cell r="KQ153">
            <v>80.630049314731338</v>
          </cell>
        </row>
        <row r="154">
          <cell r="GC154">
            <v>46722</v>
          </cell>
          <cell r="GD154">
            <v>3703438.488720892</v>
          </cell>
          <cell r="GE154">
            <v>2507783.5503823971</v>
          </cell>
          <cell r="GF154">
            <v>201.62599325991138</v>
          </cell>
          <cell r="GG154">
            <v>201.62592734569506</v>
          </cell>
          <cell r="GH154">
            <v>198.76501144834975</v>
          </cell>
          <cell r="GI154">
            <v>296.58735538985923</v>
          </cell>
          <cell r="GJ154">
            <v>149.50535930789701</v>
          </cell>
          <cell r="GK154">
            <v>211.34837330547106</v>
          </cell>
          <cell r="GL154">
            <v>164.32842881105992</v>
          </cell>
          <cell r="GO154">
            <v>3304.1080124536825</v>
          </cell>
          <cell r="GP154">
            <v>4.64637422846896</v>
          </cell>
          <cell r="GQ154">
            <v>80.630049314731338</v>
          </cell>
          <cell r="IA154">
            <v>46722</v>
          </cell>
          <cell r="IB154">
            <v>218.05548231364841</v>
          </cell>
          <cell r="IC154">
            <v>187.02539450455919</v>
          </cell>
          <cell r="ID154">
            <v>162.67003591634668</v>
          </cell>
          <cell r="IE154">
            <v>385.17559529642591</v>
          </cell>
          <cell r="IF154">
            <v>317.61057465735564</v>
          </cell>
          <cell r="IG154">
            <v>2435940.886185939</v>
          </cell>
          <cell r="IH154">
            <v>622393.96993690392</v>
          </cell>
          <cell r="II154">
            <v>788706.12932221452</v>
          </cell>
          <cell r="IJ154">
            <v>686391.84371691348</v>
          </cell>
          <cell r="IK154">
            <v>684279.35514113726</v>
          </cell>
          <cell r="IL154">
            <v>-145714.98529994162</v>
          </cell>
          <cell r="IM154">
            <v>225.03793717753689</v>
          </cell>
          <cell r="IN154">
            <v>188.36974081688825</v>
          </cell>
          <cell r="IO154">
            <v>166.67431951303283</v>
          </cell>
          <cell r="IP154">
            <v>377.8044752995558</v>
          </cell>
          <cell r="IQ154">
            <v>323.43972216212211</v>
          </cell>
          <cell r="JB154">
            <v>953.04905577592956</v>
          </cell>
          <cell r="JC154">
            <v>827.33422402357144</v>
          </cell>
          <cell r="JD154">
            <v>867.12513051403982</v>
          </cell>
          <cell r="JE154">
            <v>1275.2478098228701</v>
          </cell>
          <cell r="JF154">
            <v>1404.901038188556</v>
          </cell>
          <cell r="JG154">
            <v>1175.3306213717353</v>
          </cell>
          <cell r="KQ154">
            <v>80.630049314731338</v>
          </cell>
        </row>
        <row r="155">
          <cell r="GC155">
            <v>46813</v>
          </cell>
          <cell r="GD155">
            <v>3598148.5692527923</v>
          </cell>
          <cell r="GE155">
            <v>2535978.1795876408</v>
          </cell>
          <cell r="GF155">
            <v>202.37200943497305</v>
          </cell>
          <cell r="GG155">
            <v>202.37194327687413</v>
          </cell>
          <cell r="GH155">
            <v>198.74525467223748</v>
          </cell>
          <cell r="GI155">
            <v>302.96398353074125</v>
          </cell>
          <cell r="GJ155">
            <v>150.01367752954388</v>
          </cell>
          <cell r="GK155">
            <v>212.10922744937076</v>
          </cell>
          <cell r="GL155">
            <v>164.90879704288355</v>
          </cell>
          <cell r="GQ155">
            <v>80.630049314731338</v>
          </cell>
          <cell r="IB155">
            <v>218.88409314644028</v>
          </cell>
          <cell r="IC155">
            <v>187.77349608257742</v>
          </cell>
          <cell r="ID155">
            <v>162.67003591634668</v>
          </cell>
          <cell r="IE155">
            <v>385.44521821313339</v>
          </cell>
          <cell r="IF155">
            <v>320.24674242701167</v>
          </cell>
          <cell r="IG155">
            <v>2373771.654110813</v>
          </cell>
          <cell r="IH155">
            <v>609118.25945985527</v>
          </cell>
          <cell r="II155">
            <v>630798.17283592268</v>
          </cell>
          <cell r="IJ155">
            <v>641955.78046063881</v>
          </cell>
          <cell r="IK155">
            <v>651958.75672862364</v>
          </cell>
          <cell r="IL155">
            <v>-5536.5408858138835</v>
          </cell>
          <cell r="IM155">
            <v>213.13228573668076</v>
          </cell>
          <cell r="IN155">
            <v>183.34505183668881</v>
          </cell>
          <cell r="IO155">
            <v>156.24591518793639</v>
          </cell>
          <cell r="IP155">
            <v>356.88653447562893</v>
          </cell>
          <cell r="IQ155">
            <v>305.78957296873921</v>
          </cell>
          <cell r="JB155">
            <v>926.04561853496705</v>
          </cell>
          <cell r="JC155">
            <v>851.25500858124144</v>
          </cell>
          <cell r="JD155">
            <v>871.88651684970455</v>
          </cell>
          <cell r="JE155">
            <v>1088.0023054108565</v>
          </cell>
          <cell r="JF155">
            <v>1390.963292072674</v>
          </cell>
          <cell r="JG155">
            <v>1184.4518740708202</v>
          </cell>
          <cell r="KQ155">
            <v>80.630049314731338</v>
          </cell>
        </row>
        <row r="156">
          <cell r="GC156">
            <v>46905</v>
          </cell>
          <cell r="GD156">
            <v>3733002.0878646891</v>
          </cell>
          <cell r="GE156">
            <v>2565741.8593043247</v>
          </cell>
          <cell r="GF156">
            <v>203.12078586988247</v>
          </cell>
          <cell r="GG156">
            <v>203.12071946699857</v>
          </cell>
          <cell r="GH156">
            <v>203.5365631860418</v>
          </cell>
          <cell r="GI156">
            <v>309.47770917665218</v>
          </cell>
          <cell r="GJ156">
            <v>150.52372403314433</v>
          </cell>
          <cell r="GK156">
            <v>212.8728206681885</v>
          </cell>
          <cell r="GL156">
            <v>165.50053493457864</v>
          </cell>
          <cell r="GQ156">
            <v>80.630049314731338</v>
          </cell>
          <cell r="IB156">
            <v>219.71585270039677</v>
          </cell>
          <cell r="IC156">
            <v>188.52459006690773</v>
          </cell>
          <cell r="ID156">
            <v>162.67003591634668</v>
          </cell>
          <cell r="IE156">
            <v>385.71502986588257</v>
          </cell>
          <cell r="IF156">
            <v>322.90479038915583</v>
          </cell>
          <cell r="IG156">
            <v>2381585.9974274258</v>
          </cell>
          <cell r="IH156">
            <v>611156.64418830583</v>
          </cell>
          <cell r="II156">
            <v>682805.54992846446</v>
          </cell>
          <cell r="IJ156">
            <v>613947.61073680082</v>
          </cell>
          <cell r="IK156">
            <v>581516.86447092809</v>
          </cell>
          <cell r="IL156">
            <v>25023.15005462023</v>
          </cell>
          <cell r="IM156">
            <v>216.00305272057972</v>
          </cell>
          <cell r="IN156">
            <v>186.23007979209939</v>
          </cell>
          <cell r="IO156">
            <v>163.7638991391004</v>
          </cell>
          <cell r="IP156">
            <v>404.63307905074339</v>
          </cell>
          <cell r="IQ156">
            <v>317.70579270185669</v>
          </cell>
          <cell r="JB156">
            <v>938.13611165685154</v>
          </cell>
          <cell r="JC156">
            <v>842.70653637635655</v>
          </cell>
          <cell r="JD156">
            <v>861.25200303153849</v>
          </cell>
          <cell r="JE156">
            <v>1123.6393334617399</v>
          </cell>
          <cell r="JF156">
            <v>1173.304258905461</v>
          </cell>
          <cell r="JG156">
            <v>1016.8506012918664</v>
          </cell>
          <cell r="KQ156">
            <v>80.630049314731338</v>
          </cell>
        </row>
        <row r="157">
          <cell r="GC157">
            <v>46997</v>
          </cell>
          <cell r="GD157">
            <v>3803196.0971286464</v>
          </cell>
          <cell r="GE157">
            <v>2596477.1843325454</v>
          </cell>
          <cell r="GF157">
            <v>203.87233277760103</v>
          </cell>
          <cell r="GG157">
            <v>203.87226612902646</v>
          </cell>
          <cell r="GH157">
            <v>207.39532347446939</v>
          </cell>
          <cell r="GI157">
            <v>316.13147992395022</v>
          </cell>
          <cell r="GJ157">
            <v>151.03550469485702</v>
          </cell>
          <cell r="GK157">
            <v>213.63916282259399</v>
          </cell>
          <cell r="GL157">
            <v>166.10312844098519</v>
          </cell>
          <cell r="GQ157">
            <v>80.630049314731338</v>
          </cell>
          <cell r="IB157">
            <v>220.55077294065828</v>
          </cell>
          <cell r="IC157">
            <v>189.27868842717535</v>
          </cell>
          <cell r="ID157">
            <v>162.67003591634668</v>
          </cell>
          <cell r="IE157">
            <v>385.98503038678865</v>
          </cell>
          <cell r="IF157">
            <v>325.58490014938582</v>
          </cell>
          <cell r="IG157">
            <v>2492866.9906889829</v>
          </cell>
          <cell r="IH157">
            <v>658292.12642702565</v>
          </cell>
          <cell r="II157">
            <v>689793.84097043728</v>
          </cell>
          <cell r="IJ157">
            <v>723121.58456897887</v>
          </cell>
          <cell r="IK157">
            <v>738930.99244329135</v>
          </cell>
          <cell r="IL157">
            <v>-21947.453083486878</v>
          </cell>
          <cell r="IM157">
            <v>222.90697264476333</v>
          </cell>
          <cell r="IN157">
            <v>195.30882400903656</v>
          </cell>
          <cell r="IO157">
            <v>164.04140486558848</v>
          </cell>
          <cell r="IP157">
            <v>403.46623739876475</v>
          </cell>
          <cell r="IQ157">
            <v>340.6063717650639</v>
          </cell>
          <cell r="JB157">
            <v>937.99347459186458</v>
          </cell>
          <cell r="JC157">
            <v>854.76245263259682</v>
          </cell>
          <cell r="JD157">
            <v>884.55396263235673</v>
          </cell>
          <cell r="JE157">
            <v>1133.2191200435125</v>
          </cell>
          <cell r="JF157">
            <v>1385.9413239415919</v>
          </cell>
          <cell r="JG157">
            <v>1205.233190678329</v>
          </cell>
          <cell r="KQ157">
            <v>80.630049314731338</v>
          </cell>
        </row>
        <row r="158">
          <cell r="GC158">
            <v>47088</v>
          </cell>
          <cell r="GD158">
            <v>3920120.3001265666</v>
          </cell>
          <cell r="GE158">
            <v>2628644.6657325914</v>
          </cell>
          <cell r="GF158">
            <v>204.62666040887814</v>
          </cell>
          <cell r="GG158">
            <v>204.62659351370385</v>
          </cell>
          <cell r="GH158">
            <v>201.72310048525395</v>
          </cell>
          <cell r="GI158">
            <v>322.92830674231516</v>
          </cell>
          <cell r="GJ158">
            <v>151.54902541081955</v>
          </cell>
          <cell r="GK158">
            <v>214.40826380875535</v>
          </cell>
          <cell r="GL158">
            <v>166.71609648217168</v>
          </cell>
          <cell r="GQ158">
            <v>80.630049314731338</v>
          </cell>
          <cell r="IB158">
            <v>221.38886587783279</v>
          </cell>
          <cell r="IC158">
            <v>190.03580318088405</v>
          </cell>
          <cell r="ID158">
            <v>162.67003591634668</v>
          </cell>
          <cell r="IE158">
            <v>386.25521990805936</v>
          </cell>
          <cell r="IF158">
            <v>328.28725482062572</v>
          </cell>
          <cell r="IG158">
            <v>2592296.7144203451</v>
          </cell>
          <cell r="IH158">
            <v>574998.92045248079</v>
          </cell>
          <cell r="II158">
            <v>846577.4617141973</v>
          </cell>
          <cell r="IJ158">
            <v>732136.44817478361</v>
          </cell>
          <cell r="IK158">
            <v>742580.72481487819</v>
          </cell>
          <cell r="IL158">
            <v>-83308.519820362097</v>
          </cell>
          <cell r="IM158">
            <v>228.47806054956277</v>
          </cell>
          <cell r="IN158">
            <v>191.40178843595319</v>
          </cell>
          <cell r="IO158">
            <v>166.67431951303283</v>
          </cell>
          <cell r="IP158">
            <v>378.86343909399034</v>
          </cell>
          <cell r="IQ158">
            <v>334.31235280216725</v>
          </cell>
          <cell r="JB158">
            <v>994.01701364156474</v>
          </cell>
          <cell r="JC158">
            <v>867.18186905912262</v>
          </cell>
          <cell r="JD158">
            <v>788.40355630017166</v>
          </cell>
          <cell r="JE158">
            <v>1368.8191504536683</v>
          </cell>
          <cell r="JF158">
            <v>1494.3421554309973</v>
          </cell>
          <cell r="JG158">
            <v>1233.9887973287744</v>
          </cell>
          <cell r="KQ158">
            <v>80.630049314731338</v>
          </cell>
        </row>
        <row r="165">
          <cell r="GG165">
            <v>2016</v>
          </cell>
          <cell r="GH165">
            <v>-3.2759130499899647E-2</v>
          </cell>
        </row>
        <row r="166">
          <cell r="GG166">
            <v>2017</v>
          </cell>
          <cell r="GH166">
            <v>1.3228683839367816E-2</v>
          </cell>
        </row>
        <row r="167">
          <cell r="GG167">
            <v>2018</v>
          </cell>
          <cell r="GH167">
            <v>1.7836721768855313E-2</v>
          </cell>
        </row>
        <row r="168">
          <cell r="GG168">
            <v>2019</v>
          </cell>
          <cell r="GH168">
            <v>1.2207618682791299E-2</v>
          </cell>
        </row>
        <row r="169">
          <cell r="GG169">
            <v>2020</v>
          </cell>
          <cell r="GH169">
            <v>-3.2767506495341547E-2</v>
          </cell>
        </row>
        <row r="170">
          <cell r="GG170">
            <v>2021</v>
          </cell>
          <cell r="GH170">
            <v>4.7625989483594866E-2</v>
          </cell>
        </row>
        <row r="171">
          <cell r="GG171">
            <v>2022</v>
          </cell>
          <cell r="GH171">
            <v>3.0167179011841849E-2</v>
          </cell>
        </row>
        <row r="172">
          <cell r="GG172">
            <v>2023</v>
          </cell>
          <cell r="GH172">
            <v>3.2416517981320281E-2</v>
          </cell>
        </row>
        <row r="173">
          <cell r="GG173">
            <v>2024</v>
          </cell>
          <cell r="GH173">
            <v>3.3958547907858572E-2</v>
          </cell>
        </row>
        <row r="174">
          <cell r="GG174">
            <v>2025</v>
          </cell>
          <cell r="GH174">
            <v>2.1999606730333188E-2</v>
          </cell>
        </row>
        <row r="175">
          <cell r="GG175">
            <v>2026</v>
          </cell>
          <cell r="GH175">
            <v>1.4787158646593745E-2</v>
          </cell>
        </row>
        <row r="176">
          <cell r="GG176">
            <v>2027</v>
          </cell>
          <cell r="GH176">
            <v>1.5066011776976529E-2</v>
          </cell>
        </row>
        <row r="177">
          <cell r="GG177">
            <v>2028</v>
          </cell>
          <cell r="GH177">
            <v>1.382610013600849E-2</v>
          </cell>
        </row>
        <row r="261">
          <cell r="A261">
            <v>40969</v>
          </cell>
          <cell r="B261">
            <v>150.93672302587618</v>
          </cell>
          <cell r="C261">
            <v>112.99019859869961</v>
          </cell>
          <cell r="D261">
            <v>43303</v>
          </cell>
          <cell r="E261">
            <v>24767</v>
          </cell>
          <cell r="F261">
            <v>0.57194651640763916</v>
          </cell>
          <cell r="G261">
            <v>132.15269131947599</v>
          </cell>
          <cell r="H261">
            <v>5.8134833648182598</v>
          </cell>
          <cell r="J261">
            <v>8.7170519267383284</v>
          </cell>
          <cell r="K261">
            <v>7.4110502469635255</v>
          </cell>
          <cell r="L261">
            <v>10</v>
          </cell>
          <cell r="M261">
            <v>272814.12848649488</v>
          </cell>
          <cell r="N261">
            <v>38944.231937997502</v>
          </cell>
          <cell r="O261">
            <v>7.4962569578806759</v>
          </cell>
          <cell r="P261">
            <v>7.9998745609633719</v>
          </cell>
          <cell r="AII261">
            <v>2012</v>
          </cell>
        </row>
        <row r="262">
          <cell r="A262">
            <v>41000</v>
          </cell>
          <cell r="B262">
            <v>150.77795922559724</v>
          </cell>
          <cell r="C262">
            <v>112.88491536997573</v>
          </cell>
          <cell r="D262">
            <v>43353</v>
          </cell>
          <cell r="E262">
            <v>24797</v>
          </cell>
          <cell r="F262">
            <v>0.57197887112771895</v>
          </cell>
          <cell r="G262">
            <v>132.5309545476417</v>
          </cell>
          <cell r="H262">
            <v>5.6851285013321498</v>
          </cell>
          <cell r="J262">
            <v>8.4868539522116251</v>
          </cell>
          <cell r="K262">
            <v>7.3876202890856044</v>
          </cell>
          <cell r="L262">
            <v>10</v>
          </cell>
          <cell r="M262">
            <v>272335.01973173703</v>
          </cell>
          <cell r="N262">
            <v>39088.381746376202</v>
          </cell>
          <cell r="O262">
            <v>7.3802326305758781</v>
          </cell>
          <cell r="P262">
            <v>7.8169744760323674</v>
          </cell>
          <cell r="AII262">
            <v>2012</v>
          </cell>
        </row>
        <row r="263">
          <cell r="A263">
            <v>41030</v>
          </cell>
          <cell r="B263">
            <v>152.61338810996517</v>
          </cell>
          <cell r="C263">
            <v>113.02742124349922</v>
          </cell>
          <cell r="D263">
            <v>43451</v>
          </cell>
          <cell r="E263">
            <v>25033</v>
          </cell>
          <cell r="F263">
            <v>0.57612022738256885</v>
          </cell>
          <cell r="G263">
            <v>133.82237113332113</v>
          </cell>
          <cell r="H263">
            <v>5.4820083159371302</v>
          </cell>
          <cell r="J263">
            <v>8.0618600174959916</v>
          </cell>
          <cell r="K263">
            <v>7.3641903312076833</v>
          </cell>
          <cell r="L263">
            <v>10</v>
          </cell>
          <cell r="M263">
            <v>272653.57178677263</v>
          </cell>
          <cell r="N263">
            <v>39201.885992764903</v>
          </cell>
          <cell r="O263">
            <v>7.3893276145758024</v>
          </cell>
          <cell r="P263">
            <v>7.6882558896130053</v>
          </cell>
          <cell r="AII263">
            <v>2012</v>
          </cell>
        </row>
        <row r="264">
          <cell r="A264">
            <v>41061</v>
          </cell>
          <cell r="B264">
            <v>152.76714309892262</v>
          </cell>
          <cell r="C264">
            <v>113.37213958275412</v>
          </cell>
          <cell r="D264">
            <v>43520</v>
          </cell>
          <cell r="E264">
            <v>24898</v>
          </cell>
          <cell r="F264">
            <v>0.57210477941176474</v>
          </cell>
          <cell r="G264">
            <v>133.01241330701686</v>
          </cell>
          <cell r="H264">
            <v>5.6890302479849097</v>
          </cell>
          <cell r="J264">
            <v>8.4361537792265739</v>
          </cell>
          <cell r="K264">
            <v>7.3407603733297622</v>
          </cell>
          <cell r="L264">
            <v>10</v>
          </cell>
          <cell r="M264">
            <v>273382.98372631957</v>
          </cell>
          <cell r="N264">
            <v>39312.179372057901</v>
          </cell>
          <cell r="O264">
            <v>7.3957072444084559</v>
          </cell>
          <cell r="P264">
            <v>7.5899391815276829</v>
          </cell>
          <cell r="AII264">
            <v>2012</v>
          </cell>
        </row>
        <row r="265">
          <cell r="A265">
            <v>41091</v>
          </cell>
          <cell r="B265">
            <v>150.15918547586324</v>
          </cell>
          <cell r="C265">
            <v>112.96149489594565</v>
          </cell>
          <cell r="D265">
            <v>43546</v>
          </cell>
          <cell r="E265">
            <v>24731</v>
          </cell>
          <cell r="F265">
            <v>0.56792816791438938</v>
          </cell>
          <cell r="G265">
            <v>132.42847195847133</v>
          </cell>
          <cell r="H265">
            <v>5.2806179825045501</v>
          </cell>
          <cell r="J265">
            <v>8.5244145152679867</v>
          </cell>
          <cell r="K265">
            <v>7.3177204643594189</v>
          </cell>
          <cell r="L265">
            <v>10</v>
          </cell>
          <cell r="M265">
            <v>274874.99766877166</v>
          </cell>
          <cell r="N265">
            <v>39478.5092313528</v>
          </cell>
          <cell r="O265">
            <v>7.347391957011828</v>
          </cell>
          <cell r="P265">
            <v>7.5095801227903936</v>
          </cell>
          <cell r="AII265">
            <v>2012</v>
          </cell>
        </row>
        <row r="266">
          <cell r="A266">
            <v>41122</v>
          </cell>
          <cell r="B266">
            <v>151.95463959177582</v>
          </cell>
          <cell r="C266">
            <v>113.34498553312547</v>
          </cell>
          <cell r="D266">
            <v>43571</v>
          </cell>
          <cell r="E266">
            <v>24873</v>
          </cell>
          <cell r="F266">
            <v>0.57086135273461702</v>
          </cell>
          <cell r="G266">
            <v>132.62326182623622</v>
          </cell>
          <cell r="H266">
            <v>5.27679858146616</v>
          </cell>
          <cell r="J266">
            <v>9.1353304489135709</v>
          </cell>
          <cell r="K266">
            <v>7.2946805553890757</v>
          </cell>
          <cell r="L266">
            <v>10</v>
          </cell>
          <cell r="M266">
            <v>276409.11017277028</v>
          </cell>
          <cell r="N266">
            <v>39552.974810957297</v>
          </cell>
          <cell r="O266">
            <v>7.2739677308590771</v>
          </cell>
          <cell r="P266">
            <v>7.3647516118749206</v>
          </cell>
          <cell r="AII266">
            <v>2012</v>
          </cell>
        </row>
        <row r="267">
          <cell r="A267">
            <v>41153</v>
          </cell>
          <cell r="B267">
            <v>152.80619218853798</v>
          </cell>
          <cell r="C267">
            <v>113.07967979904552</v>
          </cell>
          <cell r="D267">
            <v>43588</v>
          </cell>
          <cell r="E267">
            <v>25127</v>
          </cell>
          <cell r="F267">
            <v>0.57646599981646329</v>
          </cell>
          <cell r="G267">
            <v>133.73808922577214</v>
          </cell>
          <cell r="H267">
            <v>5.3756018171170101</v>
          </cell>
          <cell r="J267">
            <v>8.9480381325835019</v>
          </cell>
          <cell r="K267">
            <v>7.2716406464187315</v>
          </cell>
          <cell r="L267">
            <v>10</v>
          </cell>
          <cell r="M267">
            <v>277237.83382875344</v>
          </cell>
          <cell r="N267">
            <v>39642.630469532698</v>
          </cell>
          <cell r="O267">
            <v>7.2098378656533013</v>
          </cell>
          <cell r="P267">
            <v>7.1364678545357325</v>
          </cell>
          <cell r="AII267">
            <v>2012</v>
          </cell>
        </row>
        <row r="268">
          <cell r="A268">
            <v>41183</v>
          </cell>
          <cell r="B268">
            <v>154.19490993558921</v>
          </cell>
          <cell r="C268">
            <v>113.59837375362953</v>
          </cell>
          <cell r="D268">
            <v>43568</v>
          </cell>
          <cell r="E268">
            <v>25324</v>
          </cell>
          <cell r="F268">
            <v>0.58125229526257804</v>
          </cell>
          <cell r="G268">
            <v>134.46713338094793</v>
          </cell>
          <cell r="H268">
            <v>5.3901320266234398</v>
          </cell>
          <cell r="J268">
            <v>8.8291347517176497</v>
          </cell>
          <cell r="K268">
            <v>7.2491547614429841</v>
          </cell>
          <cell r="L268">
            <v>10</v>
          </cell>
          <cell r="M268">
            <v>276848.624647594</v>
          </cell>
          <cell r="N268">
            <v>39723.954273239498</v>
          </cell>
          <cell r="O268">
            <v>7.2783744301445852</v>
          </cell>
          <cell r="P268">
            <v>6.9585428815319927</v>
          </cell>
          <cell r="AII268">
            <v>2012</v>
          </cell>
        </row>
        <row r="269">
          <cell r="A269">
            <v>41214</v>
          </cell>
          <cell r="B269">
            <v>155.07189478455888</v>
          </cell>
          <cell r="C269">
            <v>113.6310972770635</v>
          </cell>
          <cell r="D269">
            <v>43531</v>
          </cell>
          <cell r="E269">
            <v>25322</v>
          </cell>
          <cell r="F269">
            <v>0.581700397417932</v>
          </cell>
          <cell r="G269">
            <v>134.78412873077409</v>
          </cell>
          <cell r="H269">
            <v>5.3575225102125801</v>
          </cell>
          <cell r="J269">
            <v>8.630529254688458</v>
          </cell>
          <cell r="K269">
            <v>7.2266688764672367</v>
          </cell>
          <cell r="L269">
            <v>10</v>
          </cell>
          <cell r="M269">
            <v>277888.6366859565</v>
          </cell>
          <cell r="N269">
            <v>39815.595249935497</v>
          </cell>
          <cell r="O269">
            <v>7.2569162552417517</v>
          </cell>
          <cell r="P269">
            <v>6.8239579367610936</v>
          </cell>
          <cell r="AII269">
            <v>2012</v>
          </cell>
        </row>
        <row r="270">
          <cell r="A270">
            <v>41244</v>
          </cell>
          <cell r="B270">
            <v>154.33925845810035</v>
          </cell>
          <cell r="C270">
            <v>113.46513330024131</v>
          </cell>
          <cell r="D270">
            <v>43609</v>
          </cell>
          <cell r="E270">
            <v>25226</v>
          </cell>
          <cell r="F270">
            <v>0.57845857506478016</v>
          </cell>
          <cell r="G270">
            <v>134.76911770446921</v>
          </cell>
          <cell r="H270">
            <v>5.42766939546875</v>
          </cell>
          <cell r="J270">
            <v>8.8101651671037011</v>
          </cell>
          <cell r="K270">
            <v>7.2041829914914892</v>
          </cell>
          <cell r="L270">
            <v>10</v>
          </cell>
          <cell r="M270">
            <v>277633.96045180311</v>
          </cell>
          <cell r="N270">
            <v>39908.5661399686</v>
          </cell>
          <cell r="O270">
            <v>7.5350985037656359</v>
          </cell>
          <cell r="P270">
            <v>6.9141612379523654</v>
          </cell>
          <cell r="AII270">
            <v>2012</v>
          </cell>
        </row>
        <row r="271">
          <cell r="A271">
            <v>41275</v>
          </cell>
          <cell r="B271">
            <v>153.70367781790188</v>
          </cell>
          <cell r="C271">
            <v>112.99882227683517</v>
          </cell>
          <cell r="D271">
            <v>43606</v>
          </cell>
          <cell r="E271">
            <v>25131</v>
          </cell>
          <cell r="F271">
            <v>0.57631977250837041</v>
          </cell>
          <cell r="G271">
            <v>134.58051305383179</v>
          </cell>
          <cell r="H271">
            <v>5.5923295121863399</v>
          </cell>
          <cell r="J271">
            <v>8.5919148533815441</v>
          </cell>
          <cell r="K271">
            <v>7.1823312765637084</v>
          </cell>
          <cell r="L271">
            <v>10</v>
          </cell>
          <cell r="M271">
            <v>270780.67389762966</v>
          </cell>
          <cell r="N271">
            <v>39975.293888093198</v>
          </cell>
          <cell r="O271">
            <v>7.6195638860147135</v>
          </cell>
          <cell r="P271">
            <v>7.2669193397631453</v>
          </cell>
          <cell r="AII271">
            <v>2013</v>
          </cell>
        </row>
        <row r="272">
          <cell r="A272">
            <v>41306</v>
          </cell>
          <cell r="B272">
            <v>154.53878278145217</v>
          </cell>
          <cell r="C272">
            <v>113.72818277574603</v>
          </cell>
          <cell r="D272">
            <v>43645</v>
          </cell>
          <cell r="E272">
            <v>24983</v>
          </cell>
          <cell r="F272">
            <v>0.57241379310344831</v>
          </cell>
          <cell r="G272">
            <v>134.25076355436906</v>
          </cell>
          <cell r="H272">
            <v>5.4483845573031697</v>
          </cell>
          <cell r="J272">
            <v>8.478131538416422</v>
          </cell>
          <cell r="K272">
            <v>7.1604795616359276</v>
          </cell>
          <cell r="L272">
            <v>10</v>
          </cell>
          <cell r="M272">
            <v>271029.02915105259</v>
          </cell>
          <cell r="N272">
            <v>40054.505479856001</v>
          </cell>
          <cell r="O272">
            <v>7.6707803402195633</v>
          </cell>
          <cell r="P272">
            <v>7.7835220745117395</v>
          </cell>
          <cell r="AII272">
            <v>2013</v>
          </cell>
        </row>
        <row r="273">
          <cell r="A273">
            <v>41334</v>
          </cell>
          <cell r="B273">
            <v>154.15739740436669</v>
          </cell>
          <cell r="C273">
            <v>114.12689895470587</v>
          </cell>
          <cell r="D273">
            <v>43697</v>
          </cell>
          <cell r="E273">
            <v>24938</v>
          </cell>
          <cell r="F273">
            <v>0.57070279424216763</v>
          </cell>
          <cell r="G273">
            <v>133.89296416081692</v>
          </cell>
          <cell r="H273">
            <v>5.43433259710139</v>
          </cell>
          <cell r="J273">
            <v>8.4282656731138879</v>
          </cell>
          <cell r="K273">
            <v>7.1386278467081468</v>
          </cell>
          <cell r="L273">
            <v>10</v>
          </cell>
          <cell r="M273">
            <v>279390.00078131905</v>
          </cell>
          <cell r="N273">
            <v>40181.996852064898</v>
          </cell>
          <cell r="O273">
            <v>7.5541493724335051</v>
          </cell>
          <cell r="P273">
            <v>8.0632265206962312</v>
          </cell>
          <cell r="AII273">
            <v>2013</v>
          </cell>
        </row>
        <row r="274">
          <cell r="A274">
            <v>41365</v>
          </cell>
          <cell r="B274">
            <v>155.01685095471242</v>
          </cell>
          <cell r="C274">
            <v>114.66108773362458</v>
          </cell>
          <cell r="D274">
            <v>43834</v>
          </cell>
          <cell r="E274">
            <v>24960</v>
          </cell>
          <cell r="F274">
            <v>0.56942099739927909</v>
          </cell>
          <cell r="G274">
            <v>133.71935706869286</v>
          </cell>
          <cell r="H274">
            <v>5.4584411427088897</v>
          </cell>
          <cell r="J274">
            <v>8.4700344768955933</v>
          </cell>
          <cell r="K274">
            <v>7.1149185644720978</v>
          </cell>
          <cell r="L274">
            <v>10</v>
          </cell>
          <cell r="M274">
            <v>281543.40290938766</v>
          </cell>
          <cell r="N274">
            <v>40303.201955110402</v>
          </cell>
          <cell r="O274">
            <v>7.4780736952750892</v>
          </cell>
          <cell r="P274">
            <v>7.9307490265414398</v>
          </cell>
          <cell r="AII274">
            <v>2013</v>
          </cell>
        </row>
        <row r="275">
          <cell r="A275">
            <v>41395</v>
          </cell>
          <cell r="B275">
            <v>154.9947968592094</v>
          </cell>
          <cell r="C275">
            <v>114.62993291649217</v>
          </cell>
          <cell r="D275">
            <v>43838</v>
          </cell>
          <cell r="E275">
            <v>25066</v>
          </cell>
          <cell r="F275">
            <v>0.57178703408002185</v>
          </cell>
          <cell r="G275">
            <v>133.99131210193903</v>
          </cell>
          <cell r="H275">
            <v>5.5075954419901398</v>
          </cell>
          <cell r="J275">
            <v>8.1878362213744342</v>
          </cell>
          <cell r="K275">
            <v>7.0912092822360488</v>
          </cell>
          <cell r="L275">
            <v>10</v>
          </cell>
          <cell r="M275">
            <v>282054.06947343569</v>
          </cell>
          <cell r="N275">
            <v>40364.178073388</v>
          </cell>
          <cell r="O275">
            <v>7.3849391261019974</v>
          </cell>
          <cell r="P275">
            <v>7.6683832152144031</v>
          </cell>
          <cell r="AII275">
            <v>2013</v>
          </cell>
        </row>
        <row r="276">
          <cell r="A276">
            <v>41426</v>
          </cell>
          <cell r="B276">
            <v>155.20173773746518</v>
          </cell>
          <cell r="C276">
            <v>114.85496836180083</v>
          </cell>
          <cell r="D276">
            <v>43930</v>
          </cell>
          <cell r="E276">
            <v>25079</v>
          </cell>
          <cell r="F276">
            <v>0.57088549965854773</v>
          </cell>
          <cell r="G276">
            <v>133.77828886035712</v>
          </cell>
          <cell r="H276">
            <v>5.7863439834274697</v>
          </cell>
          <cell r="J276">
            <v>8.5102993358665451</v>
          </cell>
          <cell r="K276">
            <v>7.0674999999999999</v>
          </cell>
          <cell r="L276">
            <v>10</v>
          </cell>
          <cell r="M276">
            <v>284963.71450775879</v>
          </cell>
          <cell r="N276">
            <v>40473.166148025099</v>
          </cell>
          <cell r="O276">
            <v>7.3345695595059546</v>
          </cell>
          <cell r="P276">
            <v>7.5252946804828857</v>
          </cell>
          <cell r="AII276">
            <v>2013</v>
          </cell>
        </row>
        <row r="277">
          <cell r="A277">
            <v>41456</v>
          </cell>
          <cell r="B277">
            <v>155.0439116075712</v>
          </cell>
          <cell r="C277">
            <v>114.53194143745674</v>
          </cell>
          <cell r="D277">
            <v>43973</v>
          </cell>
          <cell r="E277">
            <v>25160</v>
          </cell>
          <cell r="F277">
            <v>0.57216928569804193</v>
          </cell>
          <cell r="G277">
            <v>134.43770104408216</v>
          </cell>
          <cell r="H277">
            <v>5.43636534067205</v>
          </cell>
          <cell r="J277">
            <v>8.4244543240001626</v>
          </cell>
          <cell r="K277">
            <v>7.0466666666666669</v>
          </cell>
          <cell r="L277">
            <v>10</v>
          </cell>
          <cell r="M277">
            <v>288323.68984352297</v>
          </cell>
          <cell r="N277">
            <v>40540.525608339303</v>
          </cell>
          <cell r="O277">
            <v>7.2132372591065312</v>
          </cell>
          <cell r="P277">
            <v>7.3808240903591837</v>
          </cell>
          <cell r="AII277">
            <v>2013</v>
          </cell>
        </row>
        <row r="278">
          <cell r="A278">
            <v>41487</v>
          </cell>
          <cell r="B278">
            <v>155.96389981993067</v>
          </cell>
          <cell r="C278">
            <v>114.63525034304595</v>
          </cell>
          <cell r="D278">
            <v>43971</v>
          </cell>
          <cell r="E278">
            <v>25170</v>
          </cell>
          <cell r="F278">
            <v>0.57242273316504055</v>
          </cell>
          <cell r="G278">
            <v>134.31635977582789</v>
          </cell>
          <cell r="H278">
            <v>5.2720600500232901</v>
          </cell>
          <cell r="J278">
            <v>8.3373614293307146</v>
          </cell>
          <cell r="K278">
            <v>7.0258333333333338</v>
          </cell>
          <cell r="L278">
            <v>10</v>
          </cell>
          <cell r="M278">
            <v>289975.87473826337</v>
          </cell>
          <cell r="N278">
            <v>40627.744786595998</v>
          </cell>
          <cell r="O278">
            <v>7.1334633470534925</v>
          </cell>
          <cell r="P278">
            <v>7.2006184455452598</v>
          </cell>
          <cell r="AII278">
            <v>2013</v>
          </cell>
        </row>
        <row r="279">
          <cell r="A279">
            <v>41518</v>
          </cell>
          <cell r="B279">
            <v>156.81361400775626</v>
          </cell>
          <cell r="C279">
            <v>116.12696833026861</v>
          </cell>
          <cell r="D279">
            <v>44099</v>
          </cell>
          <cell r="E279">
            <v>25176</v>
          </cell>
          <cell r="F279">
            <v>0.57089729925848653</v>
          </cell>
          <cell r="G279">
            <v>134.08493527783327</v>
          </cell>
          <cell r="H279">
            <v>5.3659318177287902</v>
          </cell>
          <cell r="J279">
            <v>7.9859397866225752</v>
          </cell>
          <cell r="K279">
            <v>7.0049999999999999</v>
          </cell>
          <cell r="L279">
            <v>10</v>
          </cell>
          <cell r="M279">
            <v>290845.39336541621</v>
          </cell>
          <cell r="N279">
            <v>40766.523658275801</v>
          </cell>
          <cell r="O279">
            <v>7.1023312081597183</v>
          </cell>
          <cell r="P279">
            <v>7.0317424812412321</v>
          </cell>
          <cell r="AII279">
            <v>2013</v>
          </cell>
        </row>
        <row r="280">
          <cell r="A280">
            <v>41548</v>
          </cell>
          <cell r="B280">
            <v>156.58997246986351</v>
          </cell>
          <cell r="C280">
            <v>115.55081727853967</v>
          </cell>
          <cell r="D280">
            <v>44098</v>
          </cell>
          <cell r="E280">
            <v>25203</v>
          </cell>
          <cell r="F280">
            <v>0.57152251802802845</v>
          </cell>
          <cell r="G280">
            <v>134.01613383412482</v>
          </cell>
          <cell r="H280">
            <v>5.25990777312769</v>
          </cell>
          <cell r="J280">
            <v>8.0279758585506293</v>
          </cell>
          <cell r="K280">
            <v>6.9833333333333334</v>
          </cell>
          <cell r="L280">
            <v>10</v>
          </cell>
          <cell r="M280">
            <v>291529.74400857481</v>
          </cell>
          <cell r="N280">
            <v>40893.651760732399</v>
          </cell>
          <cell r="O280">
            <v>7.0940882758236619</v>
          </cell>
          <cell r="P280">
            <v>6.7936469175747582</v>
          </cell>
          <cell r="AII280">
            <v>2013</v>
          </cell>
        </row>
        <row r="281">
          <cell r="A281">
            <v>41579</v>
          </cell>
          <cell r="B281">
            <v>158.46992429870085</v>
          </cell>
          <cell r="C281">
            <v>116.71566578995782</v>
          </cell>
          <cell r="D281">
            <v>44124</v>
          </cell>
          <cell r="E281">
            <v>25072</v>
          </cell>
          <cell r="F281">
            <v>0.56821684344121115</v>
          </cell>
          <cell r="G281">
            <v>133.88303049212843</v>
          </cell>
          <cell r="H281">
            <v>5.0207776120720302</v>
          </cell>
          <cell r="J281">
            <v>8.2476858632169368</v>
          </cell>
          <cell r="K281">
            <v>6.9616666666666669</v>
          </cell>
          <cell r="L281">
            <v>10</v>
          </cell>
          <cell r="M281">
            <v>293435.65420054778</v>
          </cell>
          <cell r="N281">
            <v>40965.719625186102</v>
          </cell>
          <cell r="O281">
            <v>7.0180639970515042</v>
          </cell>
          <cell r="P281">
            <v>6.5657847966282485</v>
          </cell>
          <cell r="AII281">
            <v>2013</v>
          </cell>
        </row>
        <row r="282">
          <cell r="A282">
            <v>41609</v>
          </cell>
          <cell r="B282">
            <v>158.43116861293495</v>
          </cell>
          <cell r="C282">
            <v>117.08016528936757</v>
          </cell>
          <cell r="D282">
            <v>44173</v>
          </cell>
          <cell r="E282">
            <v>25040</v>
          </cell>
          <cell r="F282">
            <v>0.56686211033889478</v>
          </cell>
          <cell r="G282">
            <v>134.14035937486784</v>
          </cell>
          <cell r="H282">
            <v>5.0782769196159201</v>
          </cell>
          <cell r="J282">
            <v>8.7195537582849028</v>
          </cell>
          <cell r="K282">
            <v>6.94</v>
          </cell>
          <cell r="L282">
            <v>10</v>
          </cell>
          <cell r="M282">
            <v>290731.8698400748</v>
          </cell>
          <cell r="N282">
            <v>41032.222725829903</v>
          </cell>
          <cell r="O282">
            <v>6.8880224881399554</v>
          </cell>
          <cell r="P282">
            <v>6.2560388930137041</v>
          </cell>
          <cell r="AII282">
            <v>2013</v>
          </cell>
        </row>
        <row r="283">
          <cell r="A283">
            <v>41640</v>
          </cell>
          <cell r="B283">
            <v>158.5210648411157</v>
          </cell>
          <cell r="C283">
            <v>116.8590995285751</v>
          </cell>
          <cell r="D283">
            <v>44120</v>
          </cell>
          <cell r="E283">
            <v>24926</v>
          </cell>
          <cell r="F283">
            <v>0.56495920217588391</v>
          </cell>
          <cell r="G283">
            <v>134.35225321645851</v>
          </cell>
          <cell r="H283">
            <v>4.8857445181289503</v>
          </cell>
          <cell r="J283">
            <v>8.6471614804170205</v>
          </cell>
          <cell r="K283">
            <v>6.9183333333333339</v>
          </cell>
          <cell r="L283">
            <v>10</v>
          </cell>
          <cell r="M283">
            <v>279270.94232466666</v>
          </cell>
          <cell r="N283">
            <v>41082.644517122797</v>
          </cell>
          <cell r="O283">
            <v>6.832076462417791</v>
          </cell>
          <cell r="P283">
            <v>6.4774566591674905</v>
          </cell>
          <cell r="AII283">
            <v>2014</v>
          </cell>
        </row>
        <row r="284">
          <cell r="A284">
            <v>41671</v>
          </cell>
          <cell r="B284">
            <v>159.27699635996595</v>
          </cell>
          <cell r="C284">
            <v>117.62142608455015</v>
          </cell>
          <cell r="D284">
            <v>44257</v>
          </cell>
          <cell r="E284">
            <v>24872</v>
          </cell>
          <cell r="F284">
            <v>0.56199019364168379</v>
          </cell>
          <cell r="G284">
            <v>134.27607464298569</v>
          </cell>
          <cell r="H284">
            <v>4.9138443775183198</v>
          </cell>
          <cell r="J284">
            <v>8.9997114051878047</v>
          </cell>
          <cell r="K284">
            <v>6.8966666666666674</v>
          </cell>
          <cell r="L284">
            <v>10</v>
          </cell>
          <cell r="M284">
            <v>281363.93592828151</v>
          </cell>
          <cell r="N284">
            <v>41244.248935960401</v>
          </cell>
          <cell r="O284">
            <v>6.7074824960170805</v>
          </cell>
          <cell r="P284">
            <v>6.8251097382539427</v>
          </cell>
          <cell r="AII284">
            <v>2014</v>
          </cell>
        </row>
        <row r="285">
          <cell r="A285">
            <v>41699</v>
          </cell>
          <cell r="B285">
            <v>159.3066996799817</v>
          </cell>
          <cell r="C285">
            <v>117.61555798035207</v>
          </cell>
          <cell r="D285">
            <v>44340</v>
          </cell>
          <cell r="E285">
            <v>24792</v>
          </cell>
          <cell r="F285">
            <v>0.55913396481732069</v>
          </cell>
          <cell r="G285">
            <v>134.20130776741394</v>
          </cell>
          <cell r="H285">
            <v>4.7795743145425602</v>
          </cell>
          <cell r="J285">
            <v>8.9873181050051603</v>
          </cell>
          <cell r="K285">
            <v>6.875</v>
          </cell>
          <cell r="L285">
            <v>10</v>
          </cell>
          <cell r="M285">
            <v>292324.26280353137</v>
          </cell>
          <cell r="N285">
            <v>41315.421669445102</v>
          </cell>
          <cell r="O285">
            <v>6.7211093915679365</v>
          </cell>
          <cell r="P285">
            <v>7.2426138726330418</v>
          </cell>
          <cell r="AII285">
            <v>2014</v>
          </cell>
        </row>
        <row r="286">
          <cell r="A286">
            <v>41730</v>
          </cell>
          <cell r="B286">
            <v>159.66618064902502</v>
          </cell>
          <cell r="C286">
            <v>117.68145291537404</v>
          </cell>
          <cell r="D286">
            <v>44438</v>
          </cell>
          <cell r="E286">
            <v>24763</v>
          </cell>
          <cell r="F286">
            <v>0.55724830100364553</v>
          </cell>
          <cell r="G286">
            <v>134.06999183653292</v>
          </cell>
          <cell r="H286">
            <v>4.5918157967482198</v>
          </cell>
          <cell r="J286">
            <v>8.9488195478482186</v>
          </cell>
          <cell r="K286">
            <v>6.8533333333333335</v>
          </cell>
          <cell r="L286">
            <v>10</v>
          </cell>
          <cell r="M286">
            <v>298424.17334609362</v>
          </cell>
          <cell r="N286">
            <v>41289.853173610703</v>
          </cell>
          <cell r="O286">
            <v>6.7295351580231593</v>
          </cell>
          <cell r="P286">
            <v>7.2183098591549255</v>
          </cell>
          <cell r="AII286">
            <v>2014</v>
          </cell>
        </row>
        <row r="287">
          <cell r="A287">
            <v>41760</v>
          </cell>
          <cell r="B287">
            <v>159.78783327002165</v>
          </cell>
          <cell r="C287">
            <v>118.09699343957374</v>
          </cell>
          <cell r="D287">
            <v>44454</v>
          </cell>
          <cell r="E287">
            <v>24761</v>
          </cell>
          <cell r="F287">
            <v>0.5570027444099519</v>
          </cell>
          <cell r="G287">
            <v>133.689416444811</v>
          </cell>
          <cell r="H287">
            <v>4.66862264973701</v>
          </cell>
          <cell r="J287">
            <v>8.6402750400122468</v>
          </cell>
          <cell r="K287">
            <v>6.831666666666667</v>
          </cell>
          <cell r="L287">
            <v>10</v>
          </cell>
          <cell r="M287">
            <v>296818.32570304978</v>
          </cell>
          <cell r="N287">
            <v>41327.124778138103</v>
          </cell>
          <cell r="O287">
            <v>6.7658552766749702</v>
          </cell>
          <cell r="P287">
            <v>7.0521119922317581</v>
          </cell>
          <cell r="AII287">
            <v>2014</v>
          </cell>
        </row>
        <row r="288">
          <cell r="A288">
            <v>41791</v>
          </cell>
          <cell r="B288">
            <v>158.88191985312321</v>
          </cell>
          <cell r="C288">
            <v>117.52251067663326</v>
          </cell>
          <cell r="D288">
            <v>44461</v>
          </cell>
          <cell r="E288">
            <v>24863</v>
          </cell>
          <cell r="F288">
            <v>0.55920919457502083</v>
          </cell>
          <cell r="G288">
            <v>134.21972553721221</v>
          </cell>
          <cell r="H288">
            <v>4.6381827138461098</v>
          </cell>
          <cell r="J288">
            <v>8.8075475276031323</v>
          </cell>
          <cell r="K288">
            <v>6.81</v>
          </cell>
          <cell r="L288">
            <v>10</v>
          </cell>
          <cell r="M288">
            <v>295672.51379563712</v>
          </cell>
          <cell r="N288">
            <v>41340.6231273909</v>
          </cell>
          <cell r="O288">
            <v>6.7443255084814968</v>
          </cell>
          <cell r="P288">
            <v>6.9317734064801577</v>
          </cell>
          <cell r="AII288">
            <v>2014</v>
          </cell>
        </row>
        <row r="289">
          <cell r="A289">
            <v>41821</v>
          </cell>
          <cell r="B289">
            <v>157.99964629868478</v>
          </cell>
          <cell r="C289">
            <v>117.39160829588897</v>
          </cell>
          <cell r="D289">
            <v>44469</v>
          </cell>
          <cell r="E289">
            <v>24783</v>
          </cell>
          <cell r="F289">
            <v>0.5573095864534845</v>
          </cell>
          <cell r="G289">
            <v>133.44076274270745</v>
          </cell>
          <cell r="H289">
            <v>4.7262339644890998</v>
          </cell>
          <cell r="J289">
            <v>8.8442389589453505</v>
          </cell>
          <cell r="K289">
            <v>6.7916666666666661</v>
          </cell>
          <cell r="L289">
            <v>10</v>
          </cell>
          <cell r="M289">
            <v>294840.65000495058</v>
          </cell>
          <cell r="N289">
            <v>41369.9617588209</v>
          </cell>
          <cell r="O289">
            <v>6.8170433653130802</v>
          </cell>
          <cell r="P289">
            <v>6.9859553400020253</v>
          </cell>
          <cell r="AII289">
            <v>2014</v>
          </cell>
        </row>
        <row r="290">
          <cell r="A290">
            <v>41852</v>
          </cell>
          <cell r="B290">
            <v>159.29445136917835</v>
          </cell>
          <cell r="C290">
            <v>117.7853870438413</v>
          </cell>
          <cell r="D290">
            <v>44521</v>
          </cell>
          <cell r="E290">
            <v>25008</v>
          </cell>
          <cell r="F290">
            <v>0.5617124503043508</v>
          </cell>
          <cell r="G290">
            <v>133.85018365237568</v>
          </cell>
          <cell r="H290">
            <v>4.9593384116605703</v>
          </cell>
          <cell r="J290">
            <v>8.9934779179046576</v>
          </cell>
          <cell r="K290">
            <v>6.7733333333333325</v>
          </cell>
          <cell r="L290">
            <v>10</v>
          </cell>
          <cell r="M290">
            <v>296284.71570904035</v>
          </cell>
          <cell r="N290">
            <v>41420.354202528499</v>
          </cell>
          <cell r="O290">
            <v>6.9295311969257316</v>
          </cell>
          <cell r="P290">
            <v>6.9821959056645682</v>
          </cell>
          <cell r="AII290">
            <v>2014</v>
          </cell>
        </row>
        <row r="291">
          <cell r="A291">
            <v>41883</v>
          </cell>
          <cell r="B291">
            <v>158.7703856908945</v>
          </cell>
          <cell r="C291">
            <v>117.59540033233218</v>
          </cell>
          <cell r="D291">
            <v>44587</v>
          </cell>
          <cell r="E291">
            <v>24935</v>
          </cell>
          <cell r="F291">
            <v>0.55924372574965797</v>
          </cell>
          <cell r="G291">
            <v>133.59972826077222</v>
          </cell>
          <cell r="H291">
            <v>4.7711028686576302</v>
          </cell>
          <cell r="J291">
            <v>8.6226796266156818</v>
          </cell>
          <cell r="K291">
            <v>6.7549999999999999</v>
          </cell>
          <cell r="L291">
            <v>10</v>
          </cell>
          <cell r="M291">
            <v>298254.59552832879</v>
          </cell>
          <cell r="N291">
            <v>41475.996066010703</v>
          </cell>
          <cell r="O291">
            <v>6.9549145883574859</v>
          </cell>
          <cell r="P291">
            <v>6.8656204960743423</v>
          </cell>
          <cell r="AII291">
            <v>2014</v>
          </cell>
        </row>
        <row r="292">
          <cell r="A292">
            <v>41913</v>
          </cell>
          <cell r="B292">
            <v>162.80696663848767</v>
          </cell>
          <cell r="C292">
            <v>120.03567253663394</v>
          </cell>
          <cell r="D292">
            <v>44605</v>
          </cell>
          <cell r="E292">
            <v>25074</v>
          </cell>
          <cell r="F292">
            <v>0.56213428987781644</v>
          </cell>
          <cell r="G292">
            <v>134.06058214946523</v>
          </cell>
          <cell r="H292">
            <v>4.6371079320671704</v>
          </cell>
          <cell r="J292">
            <v>8.3592960964295475</v>
          </cell>
          <cell r="K292">
            <v>6.7350000000000003</v>
          </cell>
          <cell r="L292">
            <v>10</v>
          </cell>
          <cell r="M292">
            <v>299866.76677441772</v>
          </cell>
          <cell r="N292">
            <v>41461.6908140628</v>
          </cell>
          <cell r="O292">
            <v>6.9917286172368032</v>
          </cell>
          <cell r="P292">
            <v>6.706255346988077</v>
          </cell>
          <cell r="AII292">
            <v>2014</v>
          </cell>
        </row>
        <row r="293">
          <cell r="A293">
            <v>41944</v>
          </cell>
          <cell r="B293">
            <v>163.38728509312031</v>
          </cell>
          <cell r="C293">
            <v>120.28009470386189</v>
          </cell>
          <cell r="D293">
            <v>44612</v>
          </cell>
          <cell r="E293">
            <v>25238</v>
          </cell>
          <cell r="F293">
            <v>0.56572222720344301</v>
          </cell>
          <cell r="G293">
            <v>134.55056664543943</v>
          </cell>
          <cell r="H293">
            <v>5.2145862091903901</v>
          </cell>
          <cell r="J293">
            <v>8.6045650489887766</v>
          </cell>
          <cell r="K293">
            <v>6.7150000000000007</v>
          </cell>
          <cell r="L293">
            <v>10</v>
          </cell>
          <cell r="M293">
            <v>299245.97174482967</v>
          </cell>
          <cell r="N293">
            <v>41475.258092165903</v>
          </cell>
          <cell r="O293">
            <v>7.0800279977789593</v>
          </cell>
          <cell r="P293">
            <v>6.5923787877264051</v>
          </cell>
          <cell r="AII293">
            <v>2014</v>
          </cell>
        </row>
        <row r="294">
          <cell r="A294">
            <v>41974</v>
          </cell>
          <cell r="B294">
            <v>159.87685871845386</v>
          </cell>
          <cell r="C294">
            <v>118.36187434426154</v>
          </cell>
          <cell r="D294">
            <v>44740</v>
          </cell>
          <cell r="E294">
            <v>24928</v>
          </cell>
          <cell r="F294">
            <v>0.55717478766204742</v>
          </cell>
          <cell r="G294">
            <v>133.51395158290163</v>
          </cell>
          <cell r="H294">
            <v>5.0727025291093399</v>
          </cell>
          <cell r="J294">
            <v>9.2222701737508466</v>
          </cell>
          <cell r="K294">
            <v>6.6950000000000003</v>
          </cell>
          <cell r="L294">
            <v>10</v>
          </cell>
          <cell r="M294">
            <v>296203.99601370993</v>
          </cell>
          <cell r="N294">
            <v>41430.396499593902</v>
          </cell>
          <cell r="O294">
            <v>7.2299273226425935</v>
          </cell>
          <cell r="P294">
            <v>6.5858756380883454</v>
          </cell>
          <cell r="AII294">
            <v>2014</v>
          </cell>
        </row>
        <row r="295">
          <cell r="A295">
            <v>42005</v>
          </cell>
          <cell r="B295">
            <v>159.8628960646663</v>
          </cell>
          <cell r="C295">
            <v>118.30625995959463</v>
          </cell>
          <cell r="D295">
            <v>44722</v>
          </cell>
          <cell r="E295">
            <v>24943</v>
          </cell>
          <cell r="F295">
            <v>0.5577344483699298</v>
          </cell>
          <cell r="G295">
            <v>133.67342719454999</v>
          </cell>
          <cell r="H295">
            <v>5.4168605965172398</v>
          </cell>
          <cell r="J295">
            <v>8.7786404633672266</v>
          </cell>
          <cell r="K295">
            <v>6.6766666666666667</v>
          </cell>
          <cell r="L295">
            <v>10</v>
          </cell>
          <cell r="M295">
            <v>284863.5717428659</v>
          </cell>
          <cell r="N295">
            <v>41351.584230666798</v>
          </cell>
          <cell r="O295">
            <v>7.2493553669172535</v>
          </cell>
          <cell r="P295">
            <v>6.8994940571795667</v>
          </cell>
          <cell r="AII295">
            <v>2015</v>
          </cell>
        </row>
        <row r="296">
          <cell r="A296">
            <v>42036</v>
          </cell>
          <cell r="B296">
            <v>157.00423176164617</v>
          </cell>
          <cell r="C296">
            <v>116.50346371230123</v>
          </cell>
          <cell r="D296">
            <v>44710</v>
          </cell>
          <cell r="E296">
            <v>24846</v>
          </cell>
          <cell r="F296">
            <v>0.55571460523372851</v>
          </cell>
          <cell r="G296">
            <v>133.30842103632534</v>
          </cell>
          <cell r="H296">
            <v>5.6420699965605996</v>
          </cell>
          <cell r="J296">
            <v>9.0014367538587372</v>
          </cell>
          <cell r="K296">
            <v>6.6583333333333332</v>
          </cell>
          <cell r="L296">
            <v>10</v>
          </cell>
          <cell r="M296">
            <v>283704.18870445428</v>
          </cell>
          <cell r="N296">
            <v>41276.189435712397</v>
          </cell>
          <cell r="O296">
            <v>7.3988986624578974</v>
          </cell>
          <cell r="P296">
            <v>7.5236931214811005</v>
          </cell>
          <cell r="AII296">
            <v>2015</v>
          </cell>
        </row>
        <row r="297">
          <cell r="A297">
            <v>42064</v>
          </cell>
          <cell r="B297">
            <v>153.61059466446846</v>
          </cell>
          <cell r="C297">
            <v>114.82490603791106</v>
          </cell>
          <cell r="D297">
            <v>44746</v>
          </cell>
          <cell r="E297">
            <v>24877</v>
          </cell>
          <cell r="F297">
            <v>0.55596030930139007</v>
          </cell>
          <cell r="G297">
            <v>133.02309808154774</v>
          </cell>
          <cell r="H297">
            <v>5.7908186342175698</v>
          </cell>
          <cell r="J297">
            <v>9.0198340218027191</v>
          </cell>
          <cell r="K297">
            <v>6.64</v>
          </cell>
          <cell r="L297">
            <v>10</v>
          </cell>
          <cell r="M297">
            <v>290211.88066446682</v>
          </cell>
          <cell r="N297">
            <v>41255.283303734002</v>
          </cell>
          <cell r="O297">
            <v>7.5156313865197166</v>
          </cell>
          <cell r="P297">
            <v>8.0444368894177387</v>
          </cell>
          <cell r="AII297">
            <v>2015</v>
          </cell>
        </row>
        <row r="298">
          <cell r="A298">
            <v>42095</v>
          </cell>
          <cell r="B298">
            <v>154.32122251892409</v>
          </cell>
          <cell r="C298">
            <v>114.73824753073679</v>
          </cell>
          <cell r="D298">
            <v>44751</v>
          </cell>
          <cell r="E298">
            <v>24994</v>
          </cell>
          <cell r="F298">
            <v>0.55851265893499591</v>
          </cell>
          <cell r="G298">
            <v>133.17328342092731</v>
          </cell>
          <cell r="H298">
            <v>6.1505757090434798</v>
          </cell>
          <cell r="J298">
            <v>9.5341122000712648</v>
          </cell>
          <cell r="K298">
            <v>6.6233333333333331</v>
          </cell>
          <cell r="L298">
            <v>10</v>
          </cell>
          <cell r="M298">
            <v>298066.50343146193</v>
          </cell>
          <cell r="N298">
            <v>41078.982453653203</v>
          </cell>
          <cell r="O298">
            <v>7.6173210688233794</v>
          </cell>
          <cell r="P298">
            <v>8.1264265850668256</v>
          </cell>
          <cell r="AII298">
            <v>2015</v>
          </cell>
        </row>
        <row r="299">
          <cell r="A299">
            <v>42125</v>
          </cell>
          <cell r="B299">
            <v>151.12554022963471</v>
          </cell>
          <cell r="C299">
            <v>112.4979875910511</v>
          </cell>
          <cell r="D299">
            <v>44846</v>
          </cell>
          <cell r="E299">
            <v>25093</v>
          </cell>
          <cell r="F299">
            <v>0.55953708245997413</v>
          </cell>
          <cell r="G299">
            <v>132.95051014358731</v>
          </cell>
          <cell r="H299">
            <v>6.3944985085750199</v>
          </cell>
          <cell r="J299">
            <v>9.7928236727382156</v>
          </cell>
          <cell r="K299">
            <v>6.6066666666666665</v>
          </cell>
          <cell r="L299">
            <v>10</v>
          </cell>
          <cell r="M299">
            <v>294793.12080881471</v>
          </cell>
          <cell r="N299">
            <v>40924.237186706298</v>
          </cell>
          <cell r="O299">
            <v>7.9543271559152089</v>
          </cell>
          <cell r="P299">
            <v>8.2548437842250966</v>
          </cell>
          <cell r="AII299">
            <v>2015</v>
          </cell>
        </row>
        <row r="300">
          <cell r="A300">
            <v>42156</v>
          </cell>
          <cell r="B300">
            <v>152.57707166035701</v>
          </cell>
          <cell r="C300">
            <v>113.92622967158188</v>
          </cell>
          <cell r="D300">
            <v>44916</v>
          </cell>
          <cell r="E300">
            <v>25119</v>
          </cell>
          <cell r="F300">
            <v>0.55924392198771045</v>
          </cell>
          <cell r="G300">
            <v>132.56570420498477</v>
          </cell>
          <cell r="H300">
            <v>6.6822126744467303</v>
          </cell>
          <cell r="J300">
            <v>10.558015980744296</v>
          </cell>
          <cell r="K300">
            <v>6.59</v>
          </cell>
          <cell r="L300">
            <v>10</v>
          </cell>
          <cell r="M300">
            <v>296611.3470046033</v>
          </cell>
          <cell r="N300">
            <v>40793.911230962498</v>
          </cell>
          <cell r="O300">
            <v>8.2439451624009568</v>
          </cell>
          <cell r="P300">
            <v>8.4340817501439282</v>
          </cell>
          <cell r="AII300">
            <v>2015</v>
          </cell>
        </row>
        <row r="301">
          <cell r="A301">
            <v>42186</v>
          </cell>
          <cell r="B301">
            <v>152.87102023542667</v>
          </cell>
          <cell r="C301">
            <v>114.50442548397398</v>
          </cell>
          <cell r="D301">
            <v>45050</v>
          </cell>
          <cell r="E301">
            <v>25273</v>
          </cell>
          <cell r="F301">
            <v>0.56099889012208659</v>
          </cell>
          <cell r="G301">
            <v>132.34691464105029</v>
          </cell>
          <cell r="H301">
            <v>7.1987266176027402</v>
          </cell>
          <cell r="J301">
            <v>10.919438295766849</v>
          </cell>
          <cell r="K301">
            <v>6.5783333333333331</v>
          </cell>
          <cell r="L301">
            <v>10</v>
          </cell>
          <cell r="M301">
            <v>295656.21588438522</v>
          </cell>
          <cell r="N301">
            <v>40646.236030091502</v>
          </cell>
          <cell r="O301">
            <v>8.4984194064896315</v>
          </cell>
          <cell r="P301">
            <v>8.6749445500633691</v>
          </cell>
          <cell r="AII301">
            <v>2015</v>
          </cell>
        </row>
        <row r="302">
          <cell r="A302">
            <v>42217</v>
          </cell>
          <cell r="B302">
            <v>150.94259893743671</v>
          </cell>
          <cell r="C302">
            <v>113.90246686001488</v>
          </cell>
          <cell r="D302">
            <v>45067</v>
          </cell>
          <cell r="E302">
            <v>25256</v>
          </cell>
          <cell r="F302">
            <v>0.56041005613863804</v>
          </cell>
          <cell r="G302">
            <v>131.55655297864089</v>
          </cell>
          <cell r="H302">
            <v>7.4081854376558001</v>
          </cell>
          <cell r="J302">
            <v>11.32024145775069</v>
          </cell>
          <cell r="K302">
            <v>6.5666666666666664</v>
          </cell>
          <cell r="L302">
            <v>10</v>
          </cell>
          <cell r="M302">
            <v>293289.86187258211</v>
          </cell>
          <cell r="N302">
            <v>40487.322280765002</v>
          </cell>
          <cell r="O302">
            <v>8.7958134084787698</v>
          </cell>
          <cell r="P302">
            <v>8.8533117101437853</v>
          </cell>
          <cell r="AII302">
            <v>2015</v>
          </cell>
        </row>
        <row r="303">
          <cell r="A303">
            <v>42248</v>
          </cell>
          <cell r="B303">
            <v>149.10410960735882</v>
          </cell>
          <cell r="C303">
            <v>112.27349625382266</v>
          </cell>
          <cell r="D303">
            <v>45030</v>
          </cell>
          <cell r="E303">
            <v>25205</v>
          </cell>
          <cell r="F303">
            <v>0.55973795247612701</v>
          </cell>
          <cell r="G303">
            <v>131.19605688584258</v>
          </cell>
          <cell r="H303">
            <v>7.4675410414201302</v>
          </cell>
          <cell r="J303">
            <v>11.737942698198299</v>
          </cell>
          <cell r="K303">
            <v>6.5549999999999997</v>
          </cell>
          <cell r="L303">
            <v>10</v>
          </cell>
          <cell r="M303">
            <v>292745.34921336273</v>
          </cell>
          <cell r="N303">
            <v>40308.085356364303</v>
          </cell>
          <cell r="O303">
            <v>9.140333150942503</v>
          </cell>
          <cell r="P303">
            <v>9.0307239970795479</v>
          </cell>
          <cell r="AII303">
            <v>2015</v>
          </cell>
        </row>
        <row r="304">
          <cell r="A304">
            <v>42278</v>
          </cell>
          <cell r="B304">
            <v>146.20686902808652</v>
          </cell>
          <cell r="C304">
            <v>111.29485499762943</v>
          </cell>
          <cell r="D304">
            <v>45138</v>
          </cell>
          <cell r="E304">
            <v>25040</v>
          </cell>
          <cell r="F304">
            <v>0.55474323186671981</v>
          </cell>
          <cell r="G304">
            <v>129.38684724877442</v>
          </cell>
          <cell r="H304">
            <v>7.8597173177547903</v>
          </cell>
          <cell r="J304">
            <v>12.054512890228363</v>
          </cell>
          <cell r="K304">
            <v>6.543333333333333</v>
          </cell>
          <cell r="L304">
            <v>10</v>
          </cell>
          <cell r="M304">
            <v>292383.05323970545</v>
          </cell>
          <cell r="N304">
            <v>40139.824696060503</v>
          </cell>
          <cell r="O304">
            <v>9.39508521308856</v>
          </cell>
          <cell r="P304">
            <v>9.1046831955922887</v>
          </cell>
          <cell r="AII304">
            <v>2015</v>
          </cell>
        </row>
        <row r="305">
          <cell r="A305">
            <v>42309</v>
          </cell>
          <cell r="B305">
            <v>143.52173290846116</v>
          </cell>
          <cell r="C305">
            <v>109.95987497217459</v>
          </cell>
          <cell r="D305">
            <v>45105</v>
          </cell>
          <cell r="E305">
            <v>25030</v>
          </cell>
          <cell r="F305">
            <v>0.55492739164172489</v>
          </cell>
          <cell r="G305">
            <v>129.69136724581506</v>
          </cell>
          <cell r="H305">
            <v>8.1058682905350903</v>
          </cell>
          <cell r="J305">
            <v>12.312620535429563</v>
          </cell>
          <cell r="K305">
            <v>6.5316666666666663</v>
          </cell>
          <cell r="L305">
            <v>10</v>
          </cell>
          <cell r="M305">
            <v>292225.20252316905</v>
          </cell>
          <cell r="N305">
            <v>40003.3983117549</v>
          </cell>
          <cell r="O305">
            <v>9.6574390952877351</v>
          </cell>
          <cell r="P305">
            <v>9.1430877980585574</v>
          </cell>
          <cell r="AII305">
            <v>2015</v>
          </cell>
        </row>
        <row r="306">
          <cell r="A306">
            <v>42339</v>
          </cell>
          <cell r="B306">
            <v>146.40293769139612</v>
          </cell>
          <cell r="C306">
            <v>111.21581824204615</v>
          </cell>
          <cell r="D306">
            <v>45225</v>
          </cell>
          <cell r="E306">
            <v>24946</v>
          </cell>
          <cell r="F306">
            <v>0.55159756771697066</v>
          </cell>
          <cell r="G306">
            <v>129.85725863679374</v>
          </cell>
          <cell r="H306">
            <v>8.1318078027853602</v>
          </cell>
          <cell r="J306">
            <v>12.697128784079714</v>
          </cell>
          <cell r="K306">
            <v>6.52</v>
          </cell>
          <cell r="L306">
            <v>10</v>
          </cell>
          <cell r="M306">
            <v>294290.56443483121</v>
          </cell>
          <cell r="N306">
            <v>39866.1480007313</v>
          </cell>
          <cell r="O306">
            <v>9.7305299063929933</v>
          </cell>
          <cell r="P306">
            <v>9.077843839823597</v>
          </cell>
          <cell r="AII306">
            <v>2015</v>
          </cell>
        </row>
        <row r="307">
          <cell r="A307">
            <v>42370</v>
          </cell>
          <cell r="B307">
            <v>143.75112305510302</v>
          </cell>
          <cell r="C307">
            <v>109.51979035913521</v>
          </cell>
          <cell r="D307">
            <v>45348</v>
          </cell>
          <cell r="E307">
            <v>24862</v>
          </cell>
          <cell r="F307">
            <v>0.54824909588074444</v>
          </cell>
          <cell r="G307">
            <v>130.00862586646059</v>
          </cell>
          <cell r="H307">
            <v>7.7929026359541602</v>
          </cell>
          <cell r="J307">
            <v>12.643411209063615</v>
          </cell>
          <cell r="K307">
            <v>6.5149999999999997</v>
          </cell>
          <cell r="L307">
            <v>10</v>
          </cell>
          <cell r="M307">
            <v>295920.17332687113</v>
          </cell>
          <cell r="N307">
            <v>39741.809889161697</v>
          </cell>
          <cell r="O307">
            <v>9.9647689456945123</v>
          </cell>
          <cell r="P307">
            <v>9.6204774796948112</v>
          </cell>
          <cell r="AII307">
            <v>2016</v>
          </cell>
        </row>
        <row r="308">
          <cell r="A308">
            <v>42401</v>
          </cell>
          <cell r="B308">
            <v>140.00316236521019</v>
          </cell>
          <cell r="C308">
            <v>108.76832104379717</v>
          </cell>
          <cell r="D308">
            <v>45337</v>
          </cell>
          <cell r="E308">
            <v>24570</v>
          </cell>
          <cell r="F308">
            <v>0.54194146061715598</v>
          </cell>
          <cell r="G308">
            <v>128.60317208025</v>
          </cell>
          <cell r="H308">
            <v>7.9780638014831098</v>
          </cell>
          <cell r="J308">
            <v>12.614707062058061</v>
          </cell>
          <cell r="K308">
            <v>6.51</v>
          </cell>
          <cell r="L308">
            <v>10</v>
          </cell>
          <cell r="M308">
            <v>294381.05829243595</v>
          </cell>
          <cell r="N308">
            <v>39568.667978023303</v>
          </cell>
          <cell r="O308">
            <v>10.213109199566329</v>
          </cell>
          <cell r="P308">
            <v>10.34916146262912</v>
          </cell>
          <cell r="AII308">
            <v>2016</v>
          </cell>
        </row>
        <row r="309">
          <cell r="A309">
            <v>42430</v>
          </cell>
          <cell r="B309">
            <v>139.9674296181789</v>
          </cell>
          <cell r="C309">
            <v>108.90855623632959</v>
          </cell>
          <cell r="G309">
            <v>128.40479639593335</v>
          </cell>
          <cell r="H309">
            <v>7.885939145560517</v>
          </cell>
          <cell r="J309">
            <v>13.079266763012431</v>
          </cell>
          <cell r="K309">
            <v>6.5049999999999999</v>
          </cell>
          <cell r="L309">
            <v>10</v>
          </cell>
          <cell r="M309">
            <v>293974.63137706224</v>
          </cell>
          <cell r="N309">
            <v>39419.1469312029</v>
          </cell>
          <cell r="O309">
            <v>10.523678067630515</v>
          </cell>
          <cell r="P309">
            <v>11.061868810667708</v>
          </cell>
          <cell r="AII309">
            <v>2016</v>
          </cell>
        </row>
        <row r="310">
          <cell r="A310">
            <v>42461</v>
          </cell>
          <cell r="B310">
            <v>139.93170599115027</v>
          </cell>
          <cell r="C310">
            <v>108.71373681230467</v>
          </cell>
          <cell r="G310">
            <v>128.60207174976776</v>
          </cell>
          <cell r="H310">
            <v>7.9243412432513427</v>
          </cell>
          <cell r="J310">
            <v>13.56036772311635</v>
          </cell>
          <cell r="K310">
            <v>6.503333333333333</v>
          </cell>
          <cell r="L310">
            <v>10</v>
          </cell>
          <cell r="M310">
            <v>287978.49894068151</v>
          </cell>
          <cell r="N310">
            <v>39270.534419002797</v>
          </cell>
          <cell r="O310">
            <v>10.835021240953168</v>
          </cell>
          <cell r="P310">
            <v>11.33686488391904</v>
          </cell>
          <cell r="AII310">
            <v>2016</v>
          </cell>
        </row>
        <row r="311">
          <cell r="A311">
            <v>42491</v>
          </cell>
          <cell r="B311">
            <v>139.89599148179659</v>
          </cell>
          <cell r="C311">
            <v>108.51866166996768</v>
          </cell>
          <cell r="G311">
            <v>128.80036732863783</v>
          </cell>
          <cell r="H311">
            <v>8.0649552423948769</v>
          </cell>
          <cell r="J311">
            <v>14.101259075340455</v>
          </cell>
          <cell r="K311">
            <v>6.501666666666666</v>
          </cell>
          <cell r="L311">
            <v>10</v>
          </cell>
          <cell r="M311">
            <v>287078.08752721566</v>
          </cell>
          <cell r="N311">
            <v>39169.332222808203</v>
          </cell>
          <cell r="O311">
            <v>10.996729598895305</v>
          </cell>
          <cell r="P311">
            <v>11.320109104773824</v>
          </cell>
          <cell r="AII311">
            <v>2016</v>
          </cell>
        </row>
        <row r="312">
          <cell r="A312">
            <v>42522</v>
          </cell>
          <cell r="B312">
            <v>139.86028608779077</v>
          </cell>
          <cell r="C312">
            <v>108.32323651297136</v>
          </cell>
          <cell r="G312">
            <v>128.99980234197542</v>
          </cell>
          <cell r="H312">
            <v>8.1865520827103744</v>
          </cell>
          <cell r="J312">
            <v>14.215708733019738</v>
          </cell>
          <cell r="K312">
            <v>6.5</v>
          </cell>
          <cell r="L312">
            <v>10</v>
          </cell>
          <cell r="M312">
            <v>284923.90474386688</v>
          </cell>
          <cell r="N312">
            <v>39066.320682550097</v>
          </cell>
          <cell r="O312">
            <v>11.255829331091849</v>
          </cell>
          <cell r="P312">
            <v>11.442635439353833</v>
          </cell>
          <cell r="AII312">
            <v>2016</v>
          </cell>
        </row>
        <row r="313">
          <cell r="A313">
            <v>42552</v>
          </cell>
          <cell r="B313">
            <v>139.82458980680633</v>
          </cell>
          <cell r="C313">
            <v>108.50051259673191</v>
          </cell>
          <cell r="G313">
            <v>128.75616243168579</v>
          </cell>
          <cell r="H313">
            <v>8.7444944094519528</v>
          </cell>
          <cell r="J313">
            <v>13.796216044845021</v>
          </cell>
          <cell r="K313">
            <v>6.5</v>
          </cell>
          <cell r="L313">
            <v>10</v>
          </cell>
          <cell r="M313">
            <v>285025.33322174521</v>
          </cell>
          <cell r="N313">
            <v>38979.980431839103</v>
          </cell>
          <cell r="O313">
            <v>11.535149666154808</v>
          </cell>
          <cell r="P313">
            <v>11.707264623084146</v>
          </cell>
          <cell r="AII313">
            <v>2016</v>
          </cell>
        </row>
        <row r="314">
          <cell r="A314">
            <v>42583</v>
          </cell>
          <cell r="B314">
            <v>139.78890263651738</v>
          </cell>
          <cell r="C314">
            <v>108.67776098480982</v>
          </cell>
          <cell r="G314">
            <v>128.51335850259775</v>
          </cell>
          <cell r="H314">
            <v>9.0897204083902778</v>
          </cell>
          <cell r="J314">
            <v>13.753087788611539</v>
          </cell>
          <cell r="K314">
            <v>6.5</v>
          </cell>
          <cell r="L314">
            <v>10</v>
          </cell>
          <cell r="M314">
            <v>286189.80638105242</v>
          </cell>
          <cell r="N314">
            <v>38880.085951775698</v>
          </cell>
          <cell r="O314">
            <v>11.807211582003452</v>
          </cell>
          <cell r="P314">
            <v>11.892721955418184</v>
          </cell>
          <cell r="AII314">
            <v>2016</v>
          </cell>
        </row>
        <row r="315">
          <cell r="A315">
            <v>42614</v>
          </cell>
          <cell r="B315">
            <v>139.75322457459859</v>
          </cell>
          <cell r="C315">
            <v>108.85544131105262</v>
          </cell>
          <cell r="G315">
            <v>128.27084466736565</v>
          </cell>
          <cell r="H315">
            <v>9.3152657808933661</v>
          </cell>
          <cell r="J315">
            <v>14.330266646385914</v>
          </cell>
          <cell r="K315">
            <v>6.5</v>
          </cell>
          <cell r="L315">
            <v>10</v>
          </cell>
          <cell r="M315">
            <v>284620.7270049646</v>
          </cell>
          <cell r="N315">
            <v>38771.534982778699</v>
          </cell>
          <cell r="O315">
            <v>12.030781425737015</v>
          </cell>
          <cell r="P315">
            <v>11.921198689913515</v>
          </cell>
          <cell r="AII315">
            <v>2016</v>
          </cell>
        </row>
        <row r="316">
          <cell r="A316">
            <v>42644</v>
          </cell>
          <cell r="B316">
            <v>139.71755561872527</v>
          </cell>
          <cell r="C316">
            <v>108.87577920640352</v>
          </cell>
          <cell r="G316">
            <v>128.21415157774518</v>
          </cell>
          <cell r="H316">
            <v>9.7478996895700387</v>
          </cell>
          <cell r="J316">
            <v>14.346191640745054</v>
          </cell>
          <cell r="K316">
            <v>6.5</v>
          </cell>
          <cell r="L316">
            <v>10</v>
          </cell>
          <cell r="M316">
            <v>284036.79032272869</v>
          </cell>
          <cell r="N316">
            <v>38682.983272826699</v>
          </cell>
          <cell r="O316">
            <v>12.245989819797797</v>
          </cell>
          <cell r="P316">
            <v>11.937139945918407</v>
          </cell>
          <cell r="AII316">
            <v>2016</v>
          </cell>
        </row>
        <row r="317">
          <cell r="A317">
            <v>42675</v>
          </cell>
          <cell r="B317">
            <v>139.68189576657329</v>
          </cell>
          <cell r="C317">
            <v>108.8962118024233</v>
          </cell>
          <cell r="G317">
            <v>128.15737656615011</v>
          </cell>
          <cell r="H317">
            <v>9.9537336345655643</v>
          </cell>
          <cell r="J317">
            <v>14.535197715104642</v>
          </cell>
          <cell r="K317">
            <v>6.5</v>
          </cell>
          <cell r="L317">
            <v>10</v>
          </cell>
          <cell r="M317">
            <v>284375.66959420411</v>
          </cell>
          <cell r="N317">
            <v>38565.879936068399</v>
          </cell>
          <cell r="O317">
            <v>12.507124371541122</v>
          </cell>
          <cell r="P317">
            <v>11.987073720796271</v>
          </cell>
          <cell r="AII317">
            <v>2016</v>
          </cell>
        </row>
        <row r="318">
          <cell r="A318">
            <v>42705</v>
          </cell>
          <cell r="B318">
            <v>139.64624501581912</v>
          </cell>
          <cell r="C318">
            <v>108.91687298427648</v>
          </cell>
          <cell r="G318">
            <v>128.10036235814439</v>
          </cell>
          <cell r="H318">
            <v>10.889396190713551</v>
          </cell>
          <cell r="J318">
            <v>14.683600477602443</v>
          </cell>
          <cell r="K318">
            <v>6.5</v>
          </cell>
          <cell r="L318">
            <v>10</v>
          </cell>
          <cell r="M318">
            <v>285897.43174575153</v>
          </cell>
          <cell r="N318">
            <v>38511.581558611098</v>
          </cell>
          <cell r="O318">
            <v>12.817189864480872</v>
          </cell>
          <cell r="P318">
            <v>12.153921091086218</v>
          </cell>
          <cell r="AII318">
            <v>2016</v>
          </cell>
        </row>
        <row r="319">
          <cell r="A319">
            <v>42736</v>
          </cell>
          <cell r="B319">
            <v>139.92680863569944</v>
          </cell>
          <cell r="C319">
            <v>109.13708565814686</v>
          </cell>
          <cell r="G319">
            <v>128.09873375676713</v>
          </cell>
          <cell r="H319">
            <v>11.118279749662074</v>
          </cell>
          <cell r="J319">
            <v>14.922288140311545</v>
          </cell>
          <cell r="K319">
            <v>6.5</v>
          </cell>
          <cell r="L319">
            <v>10</v>
          </cell>
          <cell r="M319">
            <v>286536.91350368218</v>
          </cell>
          <cell r="N319">
            <v>38444.760104591303</v>
          </cell>
          <cell r="O319">
            <v>13.020813893233763</v>
          </cell>
          <cell r="P319">
            <v>12.677207492094379</v>
          </cell>
          <cell r="AII319">
            <v>2017</v>
          </cell>
        </row>
        <row r="320">
          <cell r="A320">
            <v>42767</v>
          </cell>
          <cell r="B320">
            <v>140.2079359366497</v>
          </cell>
          <cell r="C320">
            <v>109.35774418484341</v>
          </cell>
          <cell r="G320">
            <v>128.09710445259054</v>
          </cell>
          <cell r="H320">
            <v>11.139744959589514</v>
          </cell>
          <cell r="J320">
            <v>15.134270553040363</v>
          </cell>
          <cell r="K320">
            <v>6.5</v>
          </cell>
          <cell r="L320">
            <v>10</v>
          </cell>
          <cell r="M320">
            <v>287861.99187412375</v>
          </cell>
          <cell r="N320">
            <v>38419.077838553603</v>
          </cell>
          <cell r="O320">
            <v>13.163269754328876</v>
          </cell>
          <cell r="P320">
            <v>13.280080850484911</v>
          </cell>
          <cell r="AII320">
            <v>2017</v>
          </cell>
        </row>
        <row r="321">
          <cell r="A321">
            <v>42795</v>
          </cell>
          <cell r="B321">
            <v>140.48962805116292</v>
          </cell>
          <cell r="C321">
            <v>109.57885012319271</v>
          </cell>
          <cell r="G321">
            <v>128.09547368009444</v>
          </cell>
          <cell r="H321">
            <v>10.771205856229049</v>
          </cell>
          <cell r="J321">
            <v>14.934852512219631</v>
          </cell>
          <cell r="K321">
            <v>6.5</v>
          </cell>
          <cell r="L321">
            <v>10</v>
          </cell>
          <cell r="M321">
            <v>289054.44994033081</v>
          </cell>
          <cell r="N321">
            <v>38325.880678852598</v>
          </cell>
          <cell r="O321">
            <v>13.3331980404378</v>
          </cell>
          <cell r="P321">
            <v>13.868018729823273</v>
          </cell>
          <cell r="AII321">
            <v>2017</v>
          </cell>
        </row>
        <row r="322">
          <cell r="A322">
            <v>42826</v>
          </cell>
          <cell r="B322">
            <v>140.77188611400743</v>
          </cell>
          <cell r="C322">
            <v>109.68569803771902</v>
          </cell>
          <cell r="G322">
            <v>128.22779852453579</v>
          </cell>
          <cell r="H322">
            <v>10.721477713186211</v>
          </cell>
          <cell r="J322">
            <v>14.866504401151781</v>
          </cell>
          <cell r="K322">
            <v>6.5</v>
          </cell>
          <cell r="L322">
            <v>10</v>
          </cell>
          <cell r="M322">
            <v>288108.85413653753</v>
          </cell>
          <cell r="N322">
            <v>38338.837308004098</v>
          </cell>
          <cell r="O322">
            <v>13.248527402112364</v>
          </cell>
          <cell r="P322">
            <v>13.715015677621645</v>
          </cell>
          <cell r="AII322">
            <v>2017</v>
          </cell>
        </row>
        <row r="323">
          <cell r="A323">
            <v>42856</v>
          </cell>
          <cell r="B323">
            <v>141.05471126223145</v>
          </cell>
          <cell r="C323">
            <v>109.79264869531511</v>
          </cell>
          <cell r="G323">
            <v>128.36026174866379</v>
          </cell>
          <cell r="H323">
            <v>10.771630789379804</v>
          </cell>
          <cell r="J323">
            <v>14.964104256088762</v>
          </cell>
          <cell r="K323">
            <v>6.5</v>
          </cell>
          <cell r="L323">
            <v>10</v>
          </cell>
          <cell r="M323">
            <v>288284.55315554596</v>
          </cell>
          <cell r="N323">
            <v>38351.045287280896</v>
          </cell>
          <cell r="O323">
            <v>13.074916141758731</v>
          </cell>
          <cell r="P323">
            <v>13.420277254504176</v>
          </cell>
          <cell r="AII323">
            <v>2017</v>
          </cell>
        </row>
        <row r="324">
          <cell r="A324">
            <v>42887</v>
          </cell>
          <cell r="B324">
            <v>141.33810463516764</v>
          </cell>
          <cell r="C324">
            <v>109.89993506177564</v>
          </cell>
          <cell r="G324">
            <v>128.49259123368421</v>
          </cell>
          <cell r="H324">
            <v>10.804447142764339</v>
          </cell>
          <cell r="J324">
            <v>15.175071496067527</v>
          </cell>
          <cell r="K324">
            <v>6.5</v>
          </cell>
          <cell r="L324">
            <v>10</v>
          </cell>
          <cell r="M324">
            <v>289197.66713278729</v>
          </cell>
          <cell r="N324">
            <v>38365.258859049303</v>
          </cell>
          <cell r="O324">
            <v>12.904818428812149</v>
          </cell>
          <cell r="P324">
            <v>13.101328631576914</v>
          </cell>
          <cell r="AII324">
            <v>2017</v>
          </cell>
        </row>
        <row r="325">
          <cell r="A325">
            <v>42917</v>
          </cell>
          <cell r="B325">
            <v>141.62206737443768</v>
          </cell>
          <cell r="C325">
            <v>109.9725449941331</v>
          </cell>
          <cell r="G325">
            <v>128.66573768474882</v>
          </cell>
          <cell r="H325">
            <v>10.92816927073047</v>
          </cell>
          <cell r="J325">
            <v>14.768439321547255</v>
          </cell>
          <cell r="K325">
            <v>6.5</v>
          </cell>
          <cell r="L325">
            <v>10</v>
          </cell>
          <cell r="M325">
            <v>291672.55969986808</v>
          </cell>
          <cell r="N325">
            <v>38417.416136612097</v>
          </cell>
          <cell r="O325">
            <v>12.740299978658587</v>
          </cell>
          <cell r="P325">
            <v>12.909087412990806</v>
          </cell>
          <cell r="AII325">
            <v>2017</v>
          </cell>
        </row>
        <row r="326">
          <cell r="A326">
            <v>42948</v>
          </cell>
          <cell r="B326">
            <v>141.9066006239569</v>
          </cell>
          <cell r="C326">
            <v>110.04535561887089</v>
          </cell>
          <cell r="G326">
            <v>128.83893865288675</v>
          </cell>
          <cell r="H326">
            <v>10.847015858459287</v>
          </cell>
          <cell r="J326">
            <v>14.36649535472635</v>
          </cell>
          <cell r="K326">
            <v>6.5</v>
          </cell>
          <cell r="L326">
            <v>10</v>
          </cell>
          <cell r="M326">
            <v>292709.27800665761</v>
          </cell>
          <cell r="N326">
            <v>38391.9706309334</v>
          </cell>
          <cell r="O326">
            <v>12.587236418565295</v>
          </cell>
          <cell r="P326">
            <v>12.677880878585201</v>
          </cell>
          <cell r="AII326">
            <v>2017</v>
          </cell>
        </row>
        <row r="327">
          <cell r="A327">
            <v>42979</v>
          </cell>
          <cell r="B327">
            <v>142.19170552993887</v>
          </cell>
          <cell r="C327">
            <v>110.11891915132809</v>
          </cell>
          <cell r="G327">
            <v>129.01154716315878</v>
          </cell>
          <cell r="H327">
            <v>10.64980231565894</v>
          </cell>
          <cell r="J327">
            <v>14.392720857639606</v>
          </cell>
          <cell r="K327">
            <v>6.5</v>
          </cell>
          <cell r="L327">
            <v>10</v>
          </cell>
          <cell r="M327">
            <v>294808.7318861098</v>
          </cell>
          <cell r="N327">
            <v>38366.004122007798</v>
          </cell>
          <cell r="O327">
            <v>12.591427158665381</v>
          </cell>
          <cell r="P327">
            <v>12.524919490875631</v>
          </cell>
          <cell r="AII327">
            <v>2017</v>
          </cell>
        </row>
        <row r="328">
          <cell r="A328">
            <v>43009</v>
          </cell>
          <cell r="B328">
            <v>142.47738324090002</v>
          </cell>
          <cell r="C328">
            <v>110.16727149191631</v>
          </cell>
          <cell r="G328">
            <v>129.21400774305786</v>
          </cell>
          <cell r="H328">
            <v>10.766607982600739</v>
          </cell>
          <cell r="J328">
            <v>14.768600077614058</v>
          </cell>
          <cell r="K328">
            <v>6.5</v>
          </cell>
          <cell r="L328">
            <v>10</v>
          </cell>
          <cell r="M328">
            <v>295289.21217210882</v>
          </cell>
          <cell r="N328">
            <v>38432.605881370502</v>
          </cell>
          <cell r="O328">
            <v>12.632838174309702</v>
          </cell>
          <cell r="P328">
            <v>12.305659799341351</v>
          </cell>
          <cell r="AII328">
            <v>2017</v>
          </cell>
        </row>
        <row r="329">
          <cell r="A329">
            <v>43040</v>
          </cell>
          <cell r="B329">
            <v>142.76363490766425</v>
          </cell>
          <cell r="C329">
            <v>110.21587668966801</v>
          </cell>
          <cell r="G329">
            <v>129.41651407064381</v>
          </cell>
          <cell r="H329">
            <v>10.660592724638073</v>
          </cell>
          <cell r="J329">
            <v>14.599889641501662</v>
          </cell>
          <cell r="K329">
            <v>6.5</v>
          </cell>
          <cell r="L329">
            <v>10</v>
          </cell>
          <cell r="M329">
            <v>296234.37124768062</v>
          </cell>
          <cell r="N329">
            <v>38422.065531356799</v>
          </cell>
          <cell r="O329">
            <v>12.666795507049622</v>
          </cell>
          <cell r="P329">
            <v>12.133711437655759</v>
          </cell>
          <cell r="AII329">
            <v>2017</v>
          </cell>
        </row>
        <row r="330">
          <cell r="A330">
            <v>43070</v>
          </cell>
          <cell r="B330">
            <v>143.05046168336762</v>
          </cell>
          <cell r="C330">
            <v>110.26550843806055</v>
          </cell>
          <cell r="G330">
            <v>129.61815624669308</v>
          </cell>
          <cell r="H330">
            <v>10.655819744343065</v>
          </cell>
          <cell r="J330">
            <v>14.882582282096024</v>
          </cell>
          <cell r="K330">
            <v>6.5</v>
          </cell>
          <cell r="L330">
            <v>10</v>
          </cell>
          <cell r="M330">
            <v>296153.50622070872</v>
          </cell>
          <cell r="N330">
            <v>38479.262266624399</v>
          </cell>
          <cell r="O330">
            <v>12.568324514088546</v>
          </cell>
          <cell r="P330">
            <v>11.896983244492843</v>
          </cell>
          <cell r="GD330">
            <v>4.0134748700160428E-2</v>
          </cell>
          <cell r="AII330">
            <v>2017</v>
          </cell>
        </row>
        <row r="331">
          <cell r="A331">
            <v>43101</v>
          </cell>
          <cell r="B331">
            <v>143.26214432623564</v>
          </cell>
          <cell r="C331">
            <v>110.17984940017561</v>
          </cell>
          <cell r="G331">
            <v>129.91088250411286</v>
          </cell>
          <cell r="H331">
            <v>10.64526688173869</v>
          </cell>
          <cell r="J331">
            <v>13.728110380344226</v>
          </cell>
          <cell r="K331">
            <v>6.5</v>
          </cell>
          <cell r="L331">
            <v>10</v>
          </cell>
          <cell r="M331">
            <v>296273.18652289262</v>
          </cell>
          <cell r="N331">
            <v>38531.749547881001</v>
          </cell>
          <cell r="O331">
            <v>12.565098875324232</v>
          </cell>
          <cell r="P331">
            <v>12.272340913214974</v>
          </cell>
          <cell r="AII331">
            <v>2018</v>
          </cell>
        </row>
        <row r="332">
          <cell r="A332">
            <v>43132</v>
          </cell>
          <cell r="B332">
            <v>143.47414021200248</v>
          </cell>
          <cell r="C332">
            <v>110.09464398079064</v>
          </cell>
          <cell r="G332">
            <v>130.20381206985718</v>
          </cell>
          <cell r="H332">
            <v>10.46761727077774</v>
          </cell>
          <cell r="J332">
            <v>13.5551563470224</v>
          </cell>
          <cell r="K332">
            <v>6.5</v>
          </cell>
          <cell r="L332">
            <v>10</v>
          </cell>
          <cell r="M332">
            <v>297621.40007477894</v>
          </cell>
          <cell r="N332">
            <v>38528.652510872598</v>
          </cell>
          <cell r="O332">
            <v>12.575143599389449</v>
          </cell>
          <cell r="P332">
            <v>12.705302001873765</v>
          </cell>
          <cell r="AII332">
            <v>2018</v>
          </cell>
        </row>
        <row r="333">
          <cell r="A333">
            <v>43160</v>
          </cell>
          <cell r="B333">
            <v>143.68644980419745</v>
          </cell>
          <cell r="C333">
            <v>110.01139645780444</v>
          </cell>
          <cell r="G333">
            <v>130.49515781977004</v>
          </cell>
          <cell r="H333">
            <v>9.8973375497519065</v>
          </cell>
          <cell r="J333">
            <v>13.378585137181609</v>
          </cell>
          <cell r="K333">
            <v>6.5</v>
          </cell>
          <cell r="L333">
            <v>10</v>
          </cell>
          <cell r="M333">
            <v>296543.99949503451</v>
          </cell>
          <cell r="N333">
            <v>38582.4886438217</v>
          </cell>
          <cell r="O333">
            <v>12.670784112390265</v>
          </cell>
          <cell r="P333">
            <v>13.24283300398087</v>
          </cell>
          <cell r="AII333">
            <v>2018</v>
          </cell>
        </row>
        <row r="334">
          <cell r="A334">
            <v>43191</v>
          </cell>
          <cell r="B334">
            <v>143.8990735670358</v>
          </cell>
          <cell r="C334">
            <v>109.98723987392661</v>
          </cell>
          <cell r="G334">
            <v>130.71696459055499</v>
          </cell>
          <cell r="H334">
            <v>9.7904458504012855</v>
          </cell>
          <cell r="J334">
            <v>13.857426297380226</v>
          </cell>
          <cell r="L334">
            <v>10</v>
          </cell>
          <cell r="M334">
            <v>298348.27318189648</v>
          </cell>
          <cell r="N334">
            <v>38643.412346155303</v>
          </cell>
          <cell r="O334">
            <v>12.508432536172908</v>
          </cell>
          <cell r="P334">
            <v>12.999149570485313</v>
          </cell>
          <cell r="AII334">
            <v>2018</v>
          </cell>
        </row>
        <row r="335">
          <cell r="A335">
            <v>43221</v>
          </cell>
          <cell r="B335">
            <v>144.1120119654197</v>
          </cell>
          <cell r="C335">
            <v>109.96350687184636</v>
          </cell>
          <cell r="G335">
            <v>130.93865030912031</v>
          </cell>
          <cell r="H335">
            <v>9.7847858497657434</v>
          </cell>
          <cell r="J335">
            <v>13.432527463253784</v>
          </cell>
          <cell r="L335">
            <v>10</v>
          </cell>
          <cell r="M335">
            <v>300241.52052292938</v>
          </cell>
          <cell r="N335">
            <v>38683.917993616298</v>
          </cell>
          <cell r="O335">
            <v>12.490886347726493</v>
          </cell>
          <cell r="P335">
            <v>12.827695661319005</v>
          </cell>
          <cell r="AII335">
            <v>2018</v>
          </cell>
        </row>
        <row r="336">
          <cell r="A336">
            <v>43252</v>
          </cell>
          <cell r="B336">
            <v>144.32526546493929</v>
          </cell>
          <cell r="C336">
            <v>109.94124768587427</v>
          </cell>
          <cell r="G336">
            <v>131.15895982539388</v>
          </cell>
          <cell r="H336">
            <v>9.7626299222688058</v>
          </cell>
          <cell r="J336">
            <v>13.79065663472695</v>
          </cell>
          <cell r="L336">
            <v>10</v>
          </cell>
          <cell r="M336">
            <v>301725.92726994172</v>
          </cell>
          <cell r="N336">
            <v>38706.5504941826</v>
          </cell>
          <cell r="O336">
            <v>12.436927710069634</v>
          </cell>
          <cell r="P336">
            <v>12.568588089092824</v>
          </cell>
          <cell r="AII336">
            <v>2018</v>
          </cell>
        </row>
        <row r="337">
          <cell r="A337">
            <v>43282</v>
          </cell>
          <cell r="B337">
            <v>144.53883453187368</v>
          </cell>
          <cell r="C337">
            <v>109.91527462150908</v>
          </cell>
          <cell r="G337">
            <v>131.38408453521515</v>
          </cell>
          <cell r="H337">
            <v>9.8579637485545319</v>
          </cell>
          <cell r="J337">
            <v>13.790104059742458</v>
          </cell>
          <cell r="L337">
            <v>10</v>
          </cell>
          <cell r="M337">
            <v>303109.68957466597</v>
          </cell>
          <cell r="N337">
            <v>38771.675986881797</v>
          </cell>
          <cell r="O337">
            <v>12.355642838878889</v>
          </cell>
          <cell r="P337">
            <v>12.443910943439363</v>
          </cell>
          <cell r="AII337">
            <v>2018</v>
          </cell>
        </row>
        <row r="338">
          <cell r="A338">
            <v>43313</v>
          </cell>
          <cell r="B338">
            <v>144.75271963319196</v>
          </cell>
          <cell r="C338">
            <v>109.88962516657325</v>
          </cell>
          <cell r="G338">
            <v>131.60921543217353</v>
          </cell>
          <cell r="H338">
            <v>9.746100176445827</v>
          </cell>
          <cell r="J338">
            <v>14.487996088649647</v>
          </cell>
          <cell r="L338">
            <v>10</v>
          </cell>
          <cell r="M338">
            <v>304622.78056319203</v>
          </cell>
          <cell r="N338">
            <v>38820.451026361901</v>
          </cell>
          <cell r="O338">
            <v>12.229565259132148</v>
          </cell>
          <cell r="P338">
            <v>12.265987861288153</v>
          </cell>
          <cell r="AII338">
            <v>2018</v>
          </cell>
        </row>
        <row r="339">
          <cell r="A339">
            <v>43344</v>
          </cell>
          <cell r="B339">
            <v>144.96692123655424</v>
          </cell>
          <cell r="C339">
            <v>109.86526167794742</v>
          </cell>
          <cell r="G339">
            <v>131.83319616295992</v>
          </cell>
          <cell r="H339">
            <v>9.5171156327341304</v>
          </cell>
          <cell r="J339">
            <v>14.282369341657763</v>
          </cell>
          <cell r="L339">
            <v>10</v>
          </cell>
          <cell r="M339">
            <v>304539.75154037477</v>
          </cell>
          <cell r="N339">
            <v>38882.438135784003</v>
          </cell>
          <cell r="O339">
            <v>12.104524011119633</v>
          </cell>
          <cell r="P339">
            <v>12.018101946527304</v>
          </cell>
          <cell r="AII339">
            <v>2018</v>
          </cell>
        </row>
        <row r="340">
          <cell r="A340">
            <v>43374</v>
          </cell>
          <cell r="B340">
            <v>145.18143981031264</v>
          </cell>
          <cell r="C340">
            <v>109.85593213672782</v>
          </cell>
          <cell r="G340">
            <v>132.03949229842587</v>
          </cell>
          <cell r="H340">
            <v>9.6391800942229438</v>
          </cell>
          <cell r="J340">
            <v>13.825109251135871</v>
          </cell>
          <cell r="L340">
            <v>10</v>
          </cell>
          <cell r="M340">
            <v>303511.57999916916</v>
          </cell>
          <cell r="N340">
            <v>38917.271268122502</v>
          </cell>
          <cell r="O340">
            <v>12.141540180412559</v>
          </cell>
          <cell r="P340">
            <v>11.861765428134262</v>
          </cell>
          <cell r="AII340">
            <v>2018</v>
          </cell>
        </row>
        <row r="341">
          <cell r="A341">
            <v>43405</v>
          </cell>
          <cell r="B341">
            <v>145.39627582351235</v>
          </cell>
          <cell r="C341">
            <v>109.8468959669263</v>
          </cell>
          <cell r="G341">
            <v>132.24575901175757</v>
          </cell>
          <cell r="H341">
            <v>9.535658474018371</v>
          </cell>
          <cell r="J341">
            <v>13.586088911883198</v>
          </cell>
          <cell r="K341">
            <v>2.1666666666666665</v>
          </cell>
          <cell r="L341">
            <v>10</v>
          </cell>
          <cell r="M341">
            <v>302945.53110406158</v>
          </cell>
          <cell r="N341">
            <v>38952.917360906999</v>
          </cell>
          <cell r="O341">
            <v>12.227993998855712</v>
          </cell>
          <cell r="P341">
            <v>11.709782987994078</v>
          </cell>
          <cell r="AII341">
            <v>2018</v>
          </cell>
        </row>
        <row r="342">
          <cell r="A342">
            <v>43435</v>
          </cell>
          <cell r="B342">
            <v>145.61142974589268</v>
          </cell>
          <cell r="C342">
            <v>109.83898174183274</v>
          </cell>
          <cell r="G342">
            <v>132.45099591504163</v>
          </cell>
          <cell r="H342">
            <v>9.5347572290447768</v>
          </cell>
          <cell r="J342">
            <v>13.595246478441513</v>
          </cell>
          <cell r="K342">
            <v>6.5</v>
          </cell>
          <cell r="L342">
            <v>10</v>
          </cell>
          <cell r="M342">
            <v>303424.8611682569</v>
          </cell>
          <cell r="N342">
            <v>38999.630981378599</v>
          </cell>
          <cell r="O342">
            <v>12.349067275362613</v>
          </cell>
          <cell r="P342">
            <v>11.716235476228675</v>
          </cell>
          <cell r="GD342">
            <v>5.0172400111482052E-2</v>
          </cell>
          <cell r="AII342">
            <v>2018</v>
          </cell>
        </row>
        <row r="343">
          <cell r="A343">
            <v>43466</v>
          </cell>
          <cell r="B343">
            <v>146.15439406545732</v>
          </cell>
          <cell r="C343">
            <v>109.96600444324514</v>
          </cell>
          <cell r="G343">
            <v>132.79132103679856</v>
          </cell>
          <cell r="H343">
            <v>9.4557455294918924</v>
          </cell>
          <cell r="J343">
            <v>13.326399850327864</v>
          </cell>
          <cell r="K343">
            <v>6.5</v>
          </cell>
          <cell r="L343">
            <v>10</v>
          </cell>
          <cell r="M343">
            <v>305041.14026984043</v>
          </cell>
          <cell r="N343">
            <v>39016.134918899901</v>
          </cell>
          <cell r="O343">
            <v>12.372315047304438</v>
          </cell>
          <cell r="P343">
            <v>12.167149639893903</v>
          </cell>
          <cell r="AII343">
            <v>2019</v>
          </cell>
        </row>
        <row r="344">
          <cell r="A344">
            <v>43497</v>
          </cell>
          <cell r="B344">
            <v>146.68810459759854</v>
          </cell>
          <cell r="C344">
            <v>110.24279392934167</v>
          </cell>
          <cell r="G344">
            <v>132.94161361932635</v>
          </cell>
          <cell r="H344">
            <v>9.3773885764119651</v>
          </cell>
          <cell r="J344">
            <v>13.17192633324391</v>
          </cell>
          <cell r="K344">
            <v>6.5</v>
          </cell>
          <cell r="L344">
            <v>10</v>
          </cell>
          <cell r="M344">
            <v>306995.1637704061</v>
          </cell>
          <cell r="N344">
            <v>39070.901798661798</v>
          </cell>
          <cell r="O344">
            <v>12.36891054458782</v>
          </cell>
          <cell r="P344">
            <v>12.551444213705876</v>
          </cell>
          <cell r="AII344">
            <v>2019</v>
          </cell>
        </row>
        <row r="345">
          <cell r="A345">
            <v>43525</v>
          </cell>
          <cell r="B345">
            <v>147.20985853600084</v>
          </cell>
          <cell r="C345">
            <v>110.99585455961241</v>
          </cell>
          <cell r="G345">
            <v>132.50931114116153</v>
          </cell>
          <cell r="H345">
            <v>9.2996809441155577</v>
          </cell>
          <cell r="J345">
            <v>13.292779747291561</v>
          </cell>
          <cell r="K345">
            <v>6.5</v>
          </cell>
          <cell r="L345">
            <v>10</v>
          </cell>
          <cell r="M345">
            <v>306422.26270474808</v>
          </cell>
          <cell r="N345">
            <v>39103.066863991298</v>
          </cell>
          <cell r="O345">
            <v>12.247854006973624</v>
          </cell>
          <cell r="P345">
            <v>12.846160360580772</v>
          </cell>
          <cell r="AII345">
            <v>2019</v>
          </cell>
        </row>
        <row r="346">
          <cell r="A346">
            <v>43556</v>
          </cell>
          <cell r="B346">
            <v>147.71616051500416</v>
          </cell>
          <cell r="C346">
            <v>111.22601923953867</v>
          </cell>
          <cell r="G346">
            <v>132.68990303938011</v>
          </cell>
          <cell r="H346">
            <v>9.2226172518743077</v>
          </cell>
          <cell r="J346">
            <v>13.256296519227917</v>
          </cell>
          <cell r="K346">
            <v>6.5</v>
          </cell>
          <cell r="L346">
            <v>10</v>
          </cell>
          <cell r="M346">
            <v>306293.07017577498</v>
          </cell>
          <cell r="N346">
            <v>39155.258447011103</v>
          </cell>
          <cell r="O346">
            <v>12.143238487938458</v>
          </cell>
          <cell r="P346">
            <v>12.613195342820182</v>
          </cell>
          <cell r="AII346">
            <v>2019</v>
          </cell>
        </row>
        <row r="347">
          <cell r="A347">
            <v>43586</v>
          </cell>
          <cell r="B347">
            <v>148.20236534004769</v>
          </cell>
          <cell r="C347">
            <v>111.31646118007083</v>
          </cell>
          <cell r="G347">
            <v>133.01848704228382</v>
          </cell>
          <cell r="H347">
            <v>9.1461921635483456</v>
          </cell>
          <cell r="J347">
            <v>13.03051398647318</v>
          </cell>
          <cell r="K347">
            <v>6.5</v>
          </cell>
          <cell r="L347">
            <v>10</v>
          </cell>
          <cell r="M347">
            <v>308082.80653803318</v>
          </cell>
          <cell r="N347">
            <v>39209.342082894203</v>
          </cell>
          <cell r="O347">
            <v>12.098356011920009</v>
          </cell>
          <cell r="P347">
            <v>12.395003130051297</v>
          </cell>
          <cell r="AII347">
            <v>2019</v>
          </cell>
        </row>
        <row r="348">
          <cell r="A348">
            <v>43617</v>
          </cell>
          <cell r="B348">
            <v>148.6620843245411</v>
          </cell>
          <cell r="C348">
            <v>111.40864128506723</v>
          </cell>
          <cell r="G348">
            <v>133.32070451318071</v>
          </cell>
          <cell r="H348">
            <v>9.0704003872168126</v>
          </cell>
          <cell r="J348">
            <v>13.000034533773396</v>
          </cell>
          <cell r="K348">
            <v>6.5</v>
          </cell>
          <cell r="L348">
            <v>10</v>
          </cell>
          <cell r="M348">
            <v>310356.18898956408</v>
          </cell>
          <cell r="N348">
            <v>39286.540322867397</v>
          </cell>
          <cell r="O348">
            <v>12.066213764840505</v>
          </cell>
          <cell r="P348">
            <v>12.140524400485209</v>
          </cell>
          <cell r="AII348">
            <v>2019</v>
          </cell>
        </row>
        <row r="349">
          <cell r="A349">
            <v>43647</v>
          </cell>
          <cell r="B349">
            <v>149.08613443556092</v>
          </cell>
          <cell r="C349">
            <v>111.32513108728837</v>
          </cell>
          <cell r="G349">
            <v>133.80128959515366</v>
          </cell>
          <cell r="H349">
            <v>8.9952366748114194</v>
          </cell>
          <cell r="J349">
            <v>12.970861430284053</v>
          </cell>
          <cell r="K349">
            <v>6.5</v>
          </cell>
          <cell r="L349">
            <v>10</v>
          </cell>
          <cell r="M349">
            <v>311022.10345924215</v>
          </cell>
          <cell r="N349">
            <v>39347.221837791098</v>
          </cell>
          <cell r="O349">
            <v>11.946940577377841</v>
          </cell>
          <cell r="P349">
            <v>11.950712173645373</v>
          </cell>
          <cell r="AII349">
            <v>2019</v>
          </cell>
        </row>
        <row r="350">
          <cell r="A350">
            <v>43678</v>
          </cell>
          <cell r="B350">
            <v>149.46052209164171</v>
          </cell>
          <cell r="C350">
            <v>111.46074847438926</v>
          </cell>
          <cell r="G350">
            <v>133.97408511767495</v>
          </cell>
          <cell r="H350">
            <v>8.9206958217530676</v>
          </cell>
          <cell r="J350">
            <v>12.941681816066941</v>
          </cell>
          <cell r="K350">
            <v>6.5</v>
          </cell>
          <cell r="L350">
            <v>10</v>
          </cell>
          <cell r="M350">
            <v>312270.22945768054</v>
          </cell>
          <cell r="N350">
            <v>39391.894807867</v>
          </cell>
          <cell r="O350">
            <v>11.989944011523923</v>
          </cell>
          <cell r="P350">
            <v>11.947042820407706</v>
          </cell>
          <cell r="AII350">
            <v>2019</v>
          </cell>
        </row>
        <row r="351">
          <cell r="A351">
            <v>43709</v>
          </cell>
          <cell r="B351">
            <v>149.76214321829468</v>
          </cell>
          <cell r="C351">
            <v>111.6881627397746</v>
          </cell>
          <cell r="G351">
            <v>133.97111125940702</v>
          </cell>
          <cell r="H351">
            <v>8.8467726665914501</v>
          </cell>
          <cell r="J351">
            <v>12.912495688942283</v>
          </cell>
          <cell r="K351">
            <v>6.5</v>
          </cell>
          <cell r="L351">
            <v>10</v>
          </cell>
          <cell r="M351">
            <v>311080.35311947955</v>
          </cell>
          <cell r="N351">
            <v>39453.658847991603</v>
          </cell>
          <cell r="O351">
            <v>12.005923136812036</v>
          </cell>
          <cell r="P351">
            <v>11.90124145627005</v>
          </cell>
          <cell r="AII351">
            <v>2019</v>
          </cell>
        </row>
        <row r="352">
          <cell r="A352">
            <v>43739</v>
          </cell>
          <cell r="B352">
            <v>149.94821355251469</v>
          </cell>
          <cell r="C352">
            <v>111.41198753502616</v>
          </cell>
          <cell r="G352">
            <v>134.47007102071399</v>
          </cell>
          <cell r="H352">
            <v>8.7734620906476692</v>
          </cell>
          <cell r="J352">
            <v>12.730104349112349</v>
          </cell>
          <cell r="K352">
            <v>6.5</v>
          </cell>
          <cell r="L352">
            <v>10</v>
          </cell>
          <cell r="M352">
            <v>310905.34431485587</v>
          </cell>
          <cell r="N352">
            <v>39485.636267129601</v>
          </cell>
          <cell r="O352">
            <v>11.998096827358074</v>
          </cell>
          <cell r="P352">
            <v>11.752198256251223</v>
          </cell>
          <cell r="AII352">
            <v>2019</v>
          </cell>
        </row>
        <row r="353">
          <cell r="A353">
            <v>43770</v>
          </cell>
          <cell r="B353">
            <v>149.92566094433693</v>
          </cell>
          <cell r="C353">
            <v>111.26023870017272</v>
          </cell>
          <cell r="G353">
            <v>134.63322371433227</v>
          </cell>
          <cell r="H353">
            <v>8.7007590176597986</v>
          </cell>
          <cell r="J353">
            <v>12.546578073613823</v>
          </cell>
          <cell r="K353">
            <v>6.5</v>
          </cell>
          <cell r="L353">
            <v>10</v>
          </cell>
          <cell r="M353">
            <v>312396.26316870016</v>
          </cell>
          <cell r="N353">
            <v>39530.332987991198</v>
          </cell>
          <cell r="O353">
            <v>11.801942648009122</v>
          </cell>
          <cell r="P353">
            <v>11.287773128777312</v>
          </cell>
          <cell r="AII353">
            <v>2019</v>
          </cell>
        </row>
        <row r="354">
          <cell r="A354">
            <v>43800</v>
          </cell>
          <cell r="B354">
            <v>149.92597411480259</v>
          </cell>
          <cell r="C354">
            <v>111.00151830007657</v>
          </cell>
          <cell r="G354">
            <v>134.94730636317135</v>
          </cell>
          <cell r="H354">
            <v>8.6286584134313813</v>
          </cell>
          <cell r="J354">
            <v>12.361906236127751</v>
          </cell>
          <cell r="K354">
            <v>6.5</v>
          </cell>
          <cell r="L354">
            <v>10</v>
          </cell>
          <cell r="M354">
            <v>313266.08739035379</v>
          </cell>
          <cell r="N354">
            <v>39623.803251269201</v>
          </cell>
          <cell r="O354">
            <v>11.626715666573183</v>
          </cell>
          <cell r="P354">
            <v>11.081010631365318</v>
          </cell>
          <cell r="AII354">
            <v>2019</v>
          </cell>
        </row>
        <row r="355">
          <cell r="A355">
            <v>43831</v>
          </cell>
          <cell r="B355">
            <v>150.4618999957051</v>
          </cell>
          <cell r="C355">
            <v>111.17057426090356</v>
          </cell>
          <cell r="G355">
            <v>135.22374289859806</v>
          </cell>
          <cell r="H355">
            <v>8.557155285482855</v>
          </cell>
          <cell r="J355">
            <v>12.424945680705502</v>
          </cell>
          <cell r="K355">
            <v>6.5</v>
          </cell>
          <cell r="L355">
            <v>10</v>
          </cell>
          <cell r="M355">
            <v>314579.81020904979</v>
          </cell>
          <cell r="N355">
            <v>39720.439299828402</v>
          </cell>
          <cell r="O355">
            <v>11.445680614431941</v>
          </cell>
          <cell r="P355">
            <v>11.354338486771598</v>
          </cell>
          <cell r="AII355">
            <v>2020</v>
          </cell>
        </row>
        <row r="356">
          <cell r="A356">
            <v>43862</v>
          </cell>
          <cell r="B356">
            <v>150.98888511637031</v>
          </cell>
          <cell r="C356">
            <v>111.44383924253009</v>
          </cell>
          <cell r="G356">
            <v>135.36462152449371</v>
          </cell>
          <cell r="H356">
            <v>8.486244682705852</v>
          </cell>
          <cell r="J356">
            <v>12.48826956528848</v>
          </cell>
          <cell r="K356">
            <v>6.5</v>
          </cell>
          <cell r="L356">
            <v>10</v>
          </cell>
          <cell r="M356">
            <v>315131.86321692227</v>
          </cell>
          <cell r="N356">
            <v>39846.455611678502</v>
          </cell>
          <cell r="O356">
            <v>11.504421761956717</v>
          </cell>
          <cell r="P356">
            <v>11.752094926502799</v>
          </cell>
          <cell r="AII356">
            <v>2020</v>
          </cell>
        </row>
        <row r="357">
          <cell r="A357">
            <v>43891</v>
          </cell>
          <cell r="B357">
            <v>151.50431082421358</v>
          </cell>
          <cell r="C357">
            <v>112.19907432815248</v>
          </cell>
          <cell r="G357">
            <v>134.91243362877159</v>
          </cell>
          <cell r="H357">
            <v>8.4159216950203639</v>
          </cell>
          <cell r="J357">
            <v>12.551879819360456</v>
          </cell>
          <cell r="K357">
            <v>6.5</v>
          </cell>
          <cell r="L357">
            <v>10</v>
          </cell>
          <cell r="M357">
            <v>311096.07312602043</v>
          </cell>
          <cell r="N357">
            <v>39530.105082783899</v>
          </cell>
          <cell r="O357">
            <v>11.757556171311567</v>
          </cell>
          <cell r="P357">
            <v>12.373074353255598</v>
          </cell>
          <cell r="AII357">
            <v>2020</v>
          </cell>
        </row>
        <row r="358">
          <cell r="A358">
            <v>43922</v>
          </cell>
          <cell r="B358">
            <v>152.00478272417564</v>
          </cell>
          <cell r="C358">
            <v>112.42640439631595</v>
          </cell>
          <cell r="G358">
            <v>135.08439799526721</v>
          </cell>
          <cell r="H358">
            <v>8.3461814530347631</v>
          </cell>
          <cell r="J358">
            <v>13.391395990608302</v>
          </cell>
          <cell r="K358">
            <v>6.5</v>
          </cell>
          <cell r="L358">
            <v>10</v>
          </cell>
          <cell r="M358">
            <v>300877.67085465253</v>
          </cell>
          <cell r="N358">
            <v>38525.5124455361</v>
          </cell>
          <cell r="O358">
            <v>12.255337988518612</v>
          </cell>
          <cell r="P358">
            <v>12.74008674101611</v>
          </cell>
          <cell r="AII358">
            <v>2020</v>
          </cell>
        </row>
        <row r="359">
          <cell r="A359">
            <v>43952</v>
          </cell>
          <cell r="B359">
            <v>152.48577807908282</v>
          </cell>
          <cell r="C359">
            <v>112.51337931763881</v>
          </cell>
          <cell r="G359">
            <v>135.4070982745117</v>
          </cell>
          <cell r="H359">
            <v>8.2770191277086145</v>
          </cell>
          <cell r="J359">
            <v>14.275387606632872</v>
          </cell>
          <cell r="K359">
            <v>6.5</v>
          </cell>
          <cell r="L359">
            <v>10</v>
          </cell>
          <cell r="M359">
            <v>286152.11307787261</v>
          </cell>
          <cell r="N359">
            <v>38156.773189486499</v>
          </cell>
          <cell r="O359">
            <v>12.852446437984288</v>
          </cell>
          <cell r="P359">
            <v>13.112224448897791</v>
          </cell>
          <cell r="AII359">
            <v>2020</v>
          </cell>
        </row>
        <row r="360">
          <cell r="A360">
            <v>43983</v>
          </cell>
          <cell r="B360">
            <v>152.94105843445692</v>
          </cell>
          <cell r="C360">
            <v>112.60322727642117</v>
          </cell>
          <cell r="G360">
            <v>135.70302028703273</v>
          </cell>
          <cell r="H360">
            <v>8.2084299300183119</v>
          </cell>
          <cell r="J360">
            <v>15.20748512873692</v>
          </cell>
          <cell r="K360">
            <v>6.5</v>
          </cell>
          <cell r="L360">
            <v>10</v>
          </cell>
          <cell r="M360">
            <v>273108.40189807123</v>
          </cell>
          <cell r="N360">
            <v>38111.558801794497</v>
          </cell>
          <cell r="O360">
            <v>13.586551198684004</v>
          </cell>
          <cell r="P360">
            <v>13.598001624194323</v>
          </cell>
          <cell r="AII360">
            <v>2020</v>
          </cell>
        </row>
        <row r="361">
          <cell r="A361">
            <v>44013</v>
          </cell>
          <cell r="B361">
            <v>153.36162689330655</v>
          </cell>
          <cell r="C361">
            <v>112.51693638102013</v>
          </cell>
          <cell r="G361">
            <v>136.18054516451687</v>
          </cell>
          <cell r="H361">
            <v>8.1404091106254626</v>
          </cell>
          <cell r="J361">
            <v>15.903807918978375</v>
          </cell>
          <cell r="K361">
            <v>6.5</v>
          </cell>
          <cell r="L361">
            <v>10</v>
          </cell>
          <cell r="M361">
            <v>268562.5171302614</v>
          </cell>
          <cell r="N361">
            <v>38222.3147561316</v>
          </cell>
          <cell r="O361">
            <v>14.155650778455209</v>
          </cell>
          <cell r="P361">
            <v>14.109059949747705</v>
          </cell>
          <cell r="AII361">
            <v>2020</v>
          </cell>
        </row>
        <row r="362">
          <cell r="A362">
            <v>44044</v>
          </cell>
          <cell r="B362">
            <v>153.73372048105978</v>
          </cell>
          <cell r="C362">
            <v>112.65399768029565</v>
          </cell>
          <cell r="G362">
            <v>136.34486612306176</v>
          </cell>
          <cell r="H362">
            <v>8.0729519595480319</v>
          </cell>
          <cell r="J362">
            <v>16.59920053219891</v>
          </cell>
          <cell r="K362">
            <v>6.5</v>
          </cell>
          <cell r="L362">
            <v>10</v>
          </cell>
          <cell r="M362">
            <v>270796.30138958845</v>
          </cell>
          <cell r="N362">
            <v>38344.485529960002</v>
          </cell>
          <cell r="O362">
            <v>14.856973511046368</v>
          </cell>
          <cell r="P362">
            <v>14.774837990671564</v>
          </cell>
          <cell r="AII362">
            <v>2020</v>
          </cell>
        </row>
        <row r="363">
          <cell r="A363">
            <v>44075</v>
          </cell>
          <cell r="B363">
            <v>154.03450830139681</v>
          </cell>
          <cell r="C363">
            <v>112.88638233671618</v>
          </cell>
          <cell r="G363">
            <v>136.33040699622026</v>
          </cell>
          <cell r="H363">
            <v>8.0060538058342026</v>
          </cell>
          <cell r="J363">
            <v>17.29366483100836</v>
          </cell>
          <cell r="K363">
            <v>6.5</v>
          </cell>
          <cell r="L363">
            <v>10</v>
          </cell>
          <cell r="M363">
            <v>278234.78401700658</v>
          </cell>
          <cell r="N363">
            <v>38541.433111227598</v>
          </cell>
          <cell r="O363">
            <v>15.023365731396209</v>
          </cell>
          <cell r="P363">
            <v>14.890296520701362</v>
          </cell>
          <cell r="AII363">
            <v>2020</v>
          </cell>
        </row>
        <row r="364">
          <cell r="A364">
            <v>44105</v>
          </cell>
          <cell r="B364">
            <v>154.22143666670937</v>
          </cell>
          <cell r="C364">
            <v>112.61334539932933</v>
          </cell>
          <cell r="G364">
            <v>136.82679189228335</v>
          </cell>
          <cell r="H364">
            <v>7.9397100172389505</v>
          </cell>
          <cell r="J364">
            <v>17.136164022539134</v>
          </cell>
          <cell r="K364">
            <v>6.5</v>
          </cell>
          <cell r="L364">
            <v>10</v>
          </cell>
          <cell r="M364">
            <v>281069.5610302104</v>
          </cell>
          <cell r="N364">
            <v>38856.618982454798</v>
          </cell>
          <cell r="O364">
            <v>14.798059226628069</v>
          </cell>
          <cell r="P364">
            <v>14.581038040103367</v>
          </cell>
          <cell r="AII364">
            <v>2020</v>
          </cell>
        </row>
        <row r="365">
          <cell r="A365">
            <v>44136</v>
          </cell>
          <cell r="B365">
            <v>154.20075344340935</v>
          </cell>
          <cell r="C365">
            <v>112.47103952533463</v>
          </cell>
          <cell r="G365">
            <v>136.98154071206059</v>
          </cell>
          <cell r="H365">
            <v>7.8739159999032875</v>
          </cell>
          <cell r="J365">
            <v>16.981423697449571</v>
          </cell>
          <cell r="K365">
            <v>6.5</v>
          </cell>
          <cell r="L365">
            <v>10</v>
          </cell>
          <cell r="M365">
            <v>285620.31353754812</v>
          </cell>
          <cell r="N365">
            <v>39161.280206461102</v>
          </cell>
          <cell r="O365">
            <v>14.858574013487457</v>
          </cell>
          <cell r="P365">
            <v>14.357929308417505</v>
          </cell>
          <cell r="AII365">
            <v>2020</v>
          </cell>
        </row>
        <row r="366">
          <cell r="A366">
            <v>44166</v>
          </cell>
          <cell r="B366">
            <v>154.20103877855226</v>
          </cell>
          <cell r="C366">
            <v>112.21861303233567</v>
          </cell>
          <cell r="G366">
            <v>137.28992340639098</v>
          </cell>
          <cell r="H366">
            <v>7.8086671980361695</v>
          </cell>
          <cell r="J366">
            <v>16.829371912592748</v>
          </cell>
          <cell r="K366">
            <v>6.5</v>
          </cell>
          <cell r="L366">
            <v>10</v>
          </cell>
          <cell r="M366">
            <v>282781.05852994032</v>
          </cell>
          <cell r="N366">
            <v>39426.806352924599</v>
          </cell>
          <cell r="O366">
            <v>14.703593272729986</v>
          </cell>
          <cell r="P366">
            <v>14.179875439062551</v>
          </cell>
          <cell r="AII366">
            <v>2020</v>
          </cell>
        </row>
        <row r="367">
          <cell r="A367">
            <v>44197</v>
          </cell>
          <cell r="B367">
            <v>154.73056195674079</v>
          </cell>
          <cell r="C367">
            <v>112.43014175287369</v>
          </cell>
          <cell r="G367">
            <v>137.50218666545021</v>
          </cell>
          <cell r="H367">
            <v>7.7439590935990399</v>
          </cell>
          <cell r="J367">
            <v>16.829371912592748</v>
          </cell>
          <cell r="K367">
            <v>6.5</v>
          </cell>
          <cell r="L367">
            <v>10</v>
          </cell>
          <cell r="M367">
            <v>281776.68370543304</v>
          </cell>
          <cell r="N367">
            <v>39684.205521267002</v>
          </cell>
          <cell r="O367">
            <v>14.560130698440609</v>
          </cell>
          <cell r="P367">
            <v>14.46085643107946</v>
          </cell>
          <cell r="AII367">
            <v>2021</v>
          </cell>
        </row>
        <row r="368">
          <cell r="A368">
            <v>44228</v>
          </cell>
          <cell r="B368">
            <v>155.25121421724594</v>
          </cell>
          <cell r="C368">
            <v>112.70005111786273</v>
          </cell>
          <cell r="G368">
            <v>137.63445026093905</v>
          </cell>
          <cell r="H368">
            <v>7.6797872059929855</v>
          </cell>
          <cell r="J368">
            <v>16.829371912592748</v>
          </cell>
          <cell r="K368">
            <v>6.5</v>
          </cell>
          <cell r="L368">
            <v>10</v>
          </cell>
          <cell r="M368">
            <v>281937.49584579194</v>
          </cell>
          <cell r="N368">
            <v>39994.606419752898</v>
          </cell>
          <cell r="O368">
            <v>14.358123127923307</v>
          </cell>
          <cell r="P368">
            <v>14.608137589637726</v>
          </cell>
          <cell r="AII368">
            <v>2021</v>
          </cell>
        </row>
        <row r="369">
          <cell r="A369">
            <v>44256</v>
          </cell>
          <cell r="B369">
            <v>155.76043407450589</v>
          </cell>
          <cell r="C369">
            <v>113.45765118046681</v>
          </cell>
          <cell r="G369">
            <v>137.16383539866072</v>
          </cell>
          <cell r="H369">
            <v>7.6161470917484833</v>
          </cell>
          <cell r="K369">
            <v>6.5</v>
          </cell>
          <cell r="L369">
            <v>10</v>
          </cell>
          <cell r="M369">
            <v>284789.09681503801</v>
          </cell>
          <cell r="N369">
            <v>40127.344437831402</v>
          </cell>
          <cell r="O369">
            <v>14.333979267956698</v>
          </cell>
          <cell r="P369">
            <v>14.908294980408254</v>
          </cell>
          <cell r="AII369">
            <v>2021</v>
          </cell>
        </row>
        <row r="370">
          <cell r="A370">
            <v>44287</v>
          </cell>
          <cell r="B370">
            <v>156.25489862451482</v>
          </cell>
          <cell r="C370">
            <v>113.68183292756193</v>
          </cell>
          <cell r="G370">
            <v>137.32791751257429</v>
          </cell>
          <cell r="H370">
            <v>7.5530343442177212</v>
          </cell>
          <cell r="K370">
            <v>6.5</v>
          </cell>
          <cell r="L370">
            <v>10</v>
          </cell>
          <cell r="M370">
            <v>287046.95401589799</v>
          </cell>
          <cell r="N370">
            <v>40202.215969429497</v>
          </cell>
          <cell r="O370">
            <v>14.418721280813262</v>
          </cell>
          <cell r="P370">
            <v>14.795694735304144</v>
          </cell>
          <cell r="AII370">
            <v>2021</v>
          </cell>
        </row>
        <row r="371">
          <cell r="A371">
            <v>44317</v>
          </cell>
          <cell r="B371">
            <v>156.73017611372651</v>
          </cell>
          <cell r="C371">
            <v>113.76468768843961</v>
          </cell>
          <cell r="G371">
            <v>137.64530510632426</v>
          </cell>
          <cell r="H371">
            <v>7.4904445932694701</v>
          </cell>
          <cell r="K371">
            <v>6.5</v>
          </cell>
          <cell r="L371">
            <v>10</v>
          </cell>
          <cell r="M371">
            <v>291107.81307508284</v>
          </cell>
          <cell r="N371">
            <v>40499.948976530897</v>
          </cell>
          <cell r="O371">
            <v>14.488303554698668</v>
          </cell>
          <cell r="P371">
            <v>14.727789815817982</v>
          </cell>
          <cell r="AII371">
            <v>2021</v>
          </cell>
        </row>
        <row r="372">
          <cell r="A372">
            <v>44348</v>
          </cell>
          <cell r="B372">
            <v>157.1801465179993</v>
          </cell>
          <cell r="C372">
            <v>113.85125154121431</v>
          </cell>
          <cell r="G372">
            <v>137.93552757212566</v>
          </cell>
          <cell r="H372">
            <v>7.4283735049864772</v>
          </cell>
          <cell r="K372">
            <v>6.5</v>
          </cell>
          <cell r="L372">
            <v>10</v>
          </cell>
          <cell r="M372">
            <v>292468.10743148677</v>
          </cell>
          <cell r="N372">
            <v>40804.918598899603</v>
          </cell>
          <cell r="O372">
            <v>14.180460530473892</v>
          </cell>
          <cell r="P372">
            <v>14.231979734397793</v>
          </cell>
          <cell r="AII372">
            <v>2021</v>
          </cell>
        </row>
        <row r="373">
          <cell r="A373">
            <v>44378</v>
          </cell>
          <cell r="B373">
            <v>157.59597163155667</v>
          </cell>
          <cell r="C373">
            <v>113.76081612590747</v>
          </cell>
          <cell r="G373">
            <v>138.41038388994167</v>
          </cell>
          <cell r="H373">
            <v>7.366816781365376</v>
          </cell>
          <cell r="K373">
            <v>6.5</v>
          </cell>
          <cell r="L373">
            <v>10</v>
          </cell>
          <cell r="M373">
            <v>294052.4307914963</v>
          </cell>
          <cell r="N373">
            <v>41095.684098877398</v>
          </cell>
          <cell r="O373">
            <v>13.692004235326284</v>
          </cell>
          <cell r="P373">
            <v>13.711419679651293</v>
          </cell>
          <cell r="AII373">
            <v>2021</v>
          </cell>
        </row>
        <row r="374">
          <cell r="A374">
            <v>44409</v>
          </cell>
          <cell r="B374">
            <v>157.96410912073725</v>
          </cell>
          <cell r="C374">
            <v>113.89770952326099</v>
          </cell>
          <cell r="G374">
            <v>138.56696093859995</v>
          </cell>
          <cell r="H374">
            <v>7.3057701600190761</v>
          </cell>
          <cell r="K374">
            <v>6.5</v>
          </cell>
          <cell r="L374">
            <v>10</v>
          </cell>
          <cell r="M374">
            <v>292936.2482472558</v>
          </cell>
          <cell r="N374">
            <v>41371.919628452197</v>
          </cell>
          <cell r="O374">
            <v>13.18378323443511</v>
          </cell>
          <cell r="P374">
            <v>13.138381992253711</v>
          </cell>
          <cell r="AII374">
            <v>2021</v>
          </cell>
        </row>
        <row r="375">
          <cell r="A375">
            <v>44440</v>
          </cell>
          <cell r="B375">
            <v>158.26204881671546</v>
          </cell>
          <cell r="C375">
            <v>114.13314822380177</v>
          </cell>
          <cell r="G375">
            <v>138.54193429378699</v>
          </cell>
          <cell r="H375">
            <v>7.2452294138816207</v>
          </cell>
          <cell r="K375">
            <v>6.5</v>
          </cell>
          <cell r="L375">
            <v>10</v>
          </cell>
          <cell r="M375">
            <v>290356.38180189853</v>
          </cell>
          <cell r="N375">
            <v>41595.297725001699</v>
          </cell>
          <cell r="O375">
            <v>12.715229467893918</v>
          </cell>
          <cell r="P375">
            <v>12.64117260171005</v>
          </cell>
          <cell r="AII375">
            <v>2021</v>
          </cell>
        </row>
        <row r="376">
          <cell r="A376">
            <v>44470</v>
          </cell>
          <cell r="B376">
            <v>158.44771991665053</v>
          </cell>
          <cell r="C376">
            <v>113.86091467800171</v>
          </cell>
          <cell r="G376">
            <v>139.03610275915284</v>
          </cell>
          <cell r="H376">
            <v>7.1851903509154953</v>
          </cell>
          <cell r="K376">
            <v>6.5</v>
          </cell>
          <cell r="L376">
            <v>10</v>
          </cell>
          <cell r="M376">
            <v>286964.63559990824</v>
          </cell>
          <cell r="N376">
            <v>41797.887370333003</v>
          </cell>
          <cell r="O376">
            <v>12.327381433325801</v>
          </cell>
          <cell r="P376">
            <v>12.077032489893702</v>
          </cell>
          <cell r="AII376">
            <v>2021</v>
          </cell>
        </row>
        <row r="377">
          <cell r="A377">
            <v>44501</v>
          </cell>
          <cell r="B377">
            <v>158.42795533283973</v>
          </cell>
          <cell r="C377">
            <v>113.72641641062995</v>
          </cell>
          <cell r="G377">
            <v>139.18316975277671</v>
          </cell>
          <cell r="H377">
            <v>7.1256488138213516</v>
          </cell>
          <cell r="K377">
            <v>6.5</v>
          </cell>
          <cell r="L377">
            <v>10</v>
          </cell>
          <cell r="M377">
            <v>285832.39154967212</v>
          </cell>
          <cell r="N377">
            <v>42045.614904218499</v>
          </cell>
          <cell r="O377">
            <v>12.015649968919018</v>
          </cell>
          <cell r="P377">
            <v>11.556449959938142</v>
          </cell>
          <cell r="AII377">
            <v>2021</v>
          </cell>
        </row>
        <row r="378">
          <cell r="A378">
            <v>44531</v>
          </cell>
          <cell r="B378">
            <v>158.42822726786517</v>
          </cell>
          <cell r="C378">
            <v>113.4793771451855</v>
          </cell>
          <cell r="G378">
            <v>139.48640438772787</v>
          </cell>
          <cell r="H378">
            <v>7.0666006797501471</v>
          </cell>
          <cell r="K378">
            <v>6.5</v>
          </cell>
          <cell r="L378">
            <v>10</v>
          </cell>
          <cell r="M378">
            <v>285030.20205837378</v>
          </cell>
          <cell r="N378">
            <v>42245.198374118001</v>
          </cell>
          <cell r="O378">
            <v>11.611697888497863</v>
          </cell>
          <cell r="P378">
            <v>11.146272202527886</v>
          </cell>
          <cell r="AII378">
            <v>2021</v>
          </cell>
        </row>
        <row r="379">
          <cell r="A379">
            <v>44562</v>
          </cell>
          <cell r="B379">
            <v>158.8673810940407</v>
          </cell>
          <cell r="C379">
            <v>113.67277935349387</v>
          </cell>
          <cell r="G379">
            <v>139.63507338180017</v>
          </cell>
          <cell r="H379">
            <v>7.0080418600176637</v>
          </cell>
          <cell r="K379">
            <v>6.5</v>
          </cell>
          <cell r="L379">
            <v>10</v>
          </cell>
          <cell r="M379">
            <v>287264.36454387708</v>
          </cell>
          <cell r="N379">
            <v>42426.839162452903</v>
          </cell>
          <cell r="O379">
            <v>11.2961789493779</v>
          </cell>
          <cell r="P379">
            <v>11.209944545759054</v>
          </cell>
          <cell r="AII379">
            <v>2022</v>
          </cell>
        </row>
        <row r="380">
          <cell r="A380">
            <v>44593</v>
          </cell>
          <cell r="B380">
            <v>159.29892458886951</v>
          </cell>
          <cell r="C380">
            <v>113.88011493106966</v>
          </cell>
          <cell r="G380">
            <v>139.75945784373238</v>
          </cell>
          <cell r="H380">
            <v>6.9499682998213936</v>
          </cell>
          <cell r="K380">
            <v>6.5</v>
          </cell>
          <cell r="L380">
            <v>10</v>
          </cell>
          <cell r="M380">
            <v>288531.44602648454</v>
          </cell>
          <cell r="N380">
            <v>42629.970527534497</v>
          </cell>
          <cell r="O380">
            <v>10.996103553412251</v>
          </cell>
          <cell r="P380">
            <v>11.202901658756726</v>
          </cell>
          <cell r="AII380">
            <v>2022</v>
          </cell>
        </row>
        <row r="381">
          <cell r="A381">
            <v>44621</v>
          </cell>
          <cell r="B381">
            <v>159.72082499052152</v>
          </cell>
          <cell r="C381">
            <v>114.58154978762222</v>
          </cell>
          <cell r="G381">
            <v>139.27177568552779</v>
          </cell>
          <cell r="H381">
            <v>6.8923759779597722</v>
          </cell>
          <cell r="K381">
            <v>6.5</v>
          </cell>
          <cell r="L381">
            <v>10</v>
          </cell>
          <cell r="M381">
            <v>293485.24899432017</v>
          </cell>
          <cell r="N381">
            <v>42804.513004677799</v>
          </cell>
          <cell r="O381">
            <v>10.631930450150984</v>
          </cell>
          <cell r="P381">
            <v>11.143960307393863</v>
          </cell>
          <cell r="AII381">
            <v>2022</v>
          </cell>
        </row>
        <row r="382">
          <cell r="A382">
            <v>44652</v>
          </cell>
          <cell r="B382">
            <v>160.13043705350097</v>
          </cell>
          <cell r="C382">
            <v>114.74614188290377</v>
          </cell>
          <cell r="G382">
            <v>139.42866109838516</v>
          </cell>
          <cell r="H382">
            <v>6.8352609065537386</v>
          </cell>
          <cell r="K382">
            <v>6.5</v>
          </cell>
          <cell r="L382">
            <v>10</v>
          </cell>
          <cell r="M382">
            <v>296780.3878848335</v>
          </cell>
          <cell r="N382">
            <v>42931.083100836797</v>
          </cell>
          <cell r="O382">
            <v>10.191420294260023</v>
          </cell>
          <cell r="P382">
            <v>10.521875376642164</v>
          </cell>
          <cell r="AII382">
            <v>2022</v>
          </cell>
        </row>
        <row r="383">
          <cell r="A383">
            <v>44682</v>
          </cell>
          <cell r="B383">
            <v>160.52421914050402</v>
          </cell>
          <cell r="C383">
            <v>114.7710040298516</v>
          </cell>
          <cell r="G383">
            <v>139.74125689878306</v>
          </cell>
          <cell r="H383">
            <v>6.7786191307706005</v>
          </cell>
          <cell r="K383">
            <v>6.5</v>
          </cell>
          <cell r="L383">
            <v>10</v>
          </cell>
          <cell r="M383">
            <v>302705.68828513246</v>
          </cell>
          <cell r="N383">
            <v>43230.180591593897</v>
          </cell>
          <cell r="O383">
            <v>9.6220316383830333</v>
          </cell>
          <cell r="P383">
            <v>9.8301386076359076</v>
          </cell>
          <cell r="AII383">
            <v>2022</v>
          </cell>
        </row>
        <row r="384">
          <cell r="A384">
            <v>44713</v>
          </cell>
          <cell r="B384">
            <v>160.89725757686722</v>
          </cell>
          <cell r="C384">
            <v>114.80352234910704</v>
          </cell>
          <cell r="G384">
            <v>140.02632433640193</v>
          </cell>
          <cell r="H384">
            <v>6.7224467285501879</v>
          </cell>
          <cell r="K384">
            <v>6.5</v>
          </cell>
          <cell r="L384">
            <v>10</v>
          </cell>
          <cell r="M384">
            <v>307566.0934873792</v>
          </cell>
          <cell r="N384">
            <v>43476.180500355003</v>
          </cell>
          <cell r="O384">
            <v>9.2493810902545484</v>
          </cell>
          <cell r="P384">
            <v>9.3032699886478003</v>
          </cell>
          <cell r="AII384">
            <v>2022</v>
          </cell>
        </row>
        <row r="385">
          <cell r="A385">
            <v>44743</v>
          </cell>
          <cell r="B385">
            <v>161.2424168941555</v>
          </cell>
          <cell r="C385">
            <v>114.66285423988916</v>
          </cell>
          <cell r="G385">
            <v>140.49886346671641</v>
          </cell>
          <cell r="H385">
            <v>6.6667398103332793</v>
          </cell>
          <cell r="K385">
            <v>6.5</v>
          </cell>
          <cell r="L385">
            <v>10</v>
          </cell>
          <cell r="M385">
            <v>311928.27038810833</v>
          </cell>
          <cell r="N385">
            <v>43669.4698163309</v>
          </cell>
          <cell r="O385">
            <v>9.0533856669467667</v>
          </cell>
          <cell r="P385">
            <v>9.1038066109002447</v>
          </cell>
          <cell r="AII385">
            <v>2022</v>
          </cell>
        </row>
        <row r="386">
          <cell r="A386">
            <v>44774</v>
          </cell>
          <cell r="B386">
            <v>161.54869146091377</v>
          </cell>
          <cell r="C386">
            <v>114.75853752475247</v>
          </cell>
          <cell r="G386">
            <v>140.64836880194099</v>
          </cell>
          <cell r="H386">
            <v>6.6114945187922718</v>
          </cell>
          <cell r="K386">
            <v>6.5</v>
          </cell>
          <cell r="L386">
            <v>10</v>
          </cell>
          <cell r="M386">
            <v>314512.14699742704</v>
          </cell>
          <cell r="N386">
            <v>43840.745731873998</v>
          </cell>
          <cell r="O386">
            <v>8.9137522658763189</v>
          </cell>
          <cell r="P386">
            <v>8.9167111291005074</v>
          </cell>
          <cell r="AII386">
            <v>2022</v>
          </cell>
        </row>
        <row r="387">
          <cell r="A387">
            <v>44805</v>
          </cell>
          <cell r="B387">
            <v>161.79763921499395</v>
          </cell>
          <cell r="C387">
            <v>114.96378113072056</v>
          </cell>
          <cell r="G387">
            <v>140.61362403196071</v>
          </cell>
          <cell r="H387">
            <v>6.5567070285640909</v>
          </cell>
          <cell r="K387">
            <v>6.5</v>
          </cell>
          <cell r="L387">
            <v>10</v>
          </cell>
          <cell r="M387">
            <v>316921.15563541331</v>
          </cell>
          <cell r="N387">
            <v>44009.667626864401</v>
          </cell>
          <cell r="O387">
            <v>8.7797189274347875</v>
          </cell>
          <cell r="P387">
            <v>8.7005306771882331</v>
          </cell>
          <cell r="AII387">
            <v>2022</v>
          </cell>
        </row>
        <row r="388">
          <cell r="A388">
            <v>44835</v>
          </cell>
          <cell r="B388">
            <v>161.95441598833142</v>
          </cell>
          <cell r="C388">
            <v>114.67371778503923</v>
          </cell>
          <cell r="G388">
            <v>141.10589628125672</v>
          </cell>
          <cell r="H388">
            <v>6.5023735459853116</v>
          </cell>
          <cell r="K388">
            <v>6.5</v>
          </cell>
          <cell r="L388">
            <v>10</v>
          </cell>
          <cell r="M388">
            <v>319306.05542658723</v>
          </cell>
          <cell r="N388">
            <v>44125.964320149302</v>
          </cell>
          <cell r="O388">
            <v>8.5670702516739574</v>
          </cell>
          <cell r="P388">
            <v>8.3020499797578307</v>
          </cell>
          <cell r="AII388">
            <v>2022</v>
          </cell>
        </row>
        <row r="389">
          <cell r="A389">
            <v>44866</v>
          </cell>
          <cell r="B389">
            <v>161.9402956027001</v>
          </cell>
          <cell r="C389">
            <v>114.61313341268539</v>
          </cell>
          <cell r="G389">
            <v>141.16817553759822</v>
          </cell>
          <cell r="H389">
            <v>6.5</v>
          </cell>
          <cell r="K389">
            <v>6.5</v>
          </cell>
          <cell r="L389">
            <v>10</v>
          </cell>
          <cell r="M389">
            <v>321773.74585287523</v>
          </cell>
          <cell r="N389">
            <v>44216.881959957398</v>
          </cell>
          <cell r="O389">
            <v>8.4857296326169127</v>
          </cell>
          <cell r="P389">
            <v>8.0611247394728576</v>
          </cell>
          <cell r="AII389">
            <v>2022</v>
          </cell>
        </row>
        <row r="390">
          <cell r="A390">
            <v>44896</v>
          </cell>
          <cell r="B390">
            <v>161.94048783724858</v>
          </cell>
          <cell r="C390">
            <v>114.43682036503002</v>
          </cell>
          <cell r="G390">
            <v>141.38584147464672</v>
          </cell>
          <cell r="H390">
            <v>6.5</v>
          </cell>
          <cell r="K390">
            <v>6.5</v>
          </cell>
          <cell r="L390">
            <v>10</v>
          </cell>
          <cell r="M390">
            <v>323694.69726986572</v>
          </cell>
          <cell r="N390">
            <v>44310.154699381201</v>
          </cell>
          <cell r="O390">
            <v>8.4320138698063314</v>
          </cell>
          <cell r="P390">
            <v>7.9413018102314155</v>
          </cell>
          <cell r="AII390">
            <v>2022</v>
          </cell>
        </row>
        <row r="391">
          <cell r="A391">
            <v>44927</v>
          </cell>
          <cell r="B391">
            <v>162.33343404533846</v>
          </cell>
          <cell r="C391">
            <v>114.70909846045483</v>
          </cell>
          <cell r="G391">
            <v>141.39249873231373</v>
          </cell>
          <cell r="H391">
            <v>6.5</v>
          </cell>
          <cell r="K391">
            <v>6.5</v>
          </cell>
          <cell r="L391">
            <v>10</v>
          </cell>
          <cell r="M391">
            <v>322729.18313114351</v>
          </cell>
          <cell r="N391">
            <v>44423.028061676901</v>
          </cell>
          <cell r="O391">
            <v>8.4731473418664489</v>
          </cell>
          <cell r="P391">
            <v>8.3572576674006527</v>
          </cell>
          <cell r="AII391">
            <v>2023</v>
          </cell>
        </row>
        <row r="392">
          <cell r="A392">
            <v>44958</v>
          </cell>
          <cell r="B392">
            <v>162.71957416463005</v>
          </cell>
          <cell r="C392">
            <v>114.95136688092809</v>
          </cell>
          <cell r="G392">
            <v>141.43012308321079</v>
          </cell>
          <cell r="H392">
            <v>6.5</v>
          </cell>
          <cell r="K392">
            <v>6.5</v>
          </cell>
          <cell r="L392">
            <v>10</v>
          </cell>
          <cell r="M392">
            <v>323074.83415438945</v>
          </cell>
          <cell r="N392">
            <v>44554.086210609603</v>
          </cell>
          <cell r="O392">
            <v>8.3890637306458853</v>
          </cell>
          <cell r="P392">
            <v>8.5927747657108746</v>
          </cell>
          <cell r="AII392">
            <v>2023</v>
          </cell>
        </row>
        <row r="393">
          <cell r="A393">
            <v>44986</v>
          </cell>
          <cell r="B393">
            <v>163.09714223450231</v>
          </cell>
          <cell r="C393">
            <v>115.69311453017298</v>
          </cell>
          <cell r="G393">
            <v>140.8494316431069</v>
          </cell>
          <cell r="H393">
            <v>6.5</v>
          </cell>
          <cell r="K393">
            <v>6.5</v>
          </cell>
          <cell r="L393">
            <v>10</v>
          </cell>
          <cell r="M393">
            <v>324010.45799534296</v>
          </cell>
          <cell r="N393">
            <v>44704.3896248526</v>
          </cell>
          <cell r="O393">
            <v>8.265096038587016</v>
          </cell>
          <cell r="P393">
            <v>8.7938316380282817</v>
          </cell>
          <cell r="AII393">
            <v>2023</v>
          </cell>
        </row>
        <row r="394">
          <cell r="A394">
            <v>45017</v>
          </cell>
          <cell r="B394">
            <v>163.46383363105338</v>
          </cell>
          <cell r="C394">
            <v>115.89380777795709</v>
          </cell>
          <cell r="G394">
            <v>140.92164623004388</v>
          </cell>
          <cell r="H394">
            <v>6.5</v>
          </cell>
          <cell r="K394">
            <v>6.5</v>
          </cell>
          <cell r="L394">
            <v>10</v>
          </cell>
          <cell r="M394">
            <v>325760.56567256531</v>
          </cell>
          <cell r="N394">
            <v>44848.679301335498</v>
          </cell>
          <cell r="O394">
            <v>8.1844488597186515</v>
          </cell>
          <cell r="P394">
            <v>8.4908566467837296</v>
          </cell>
          <cell r="AII394">
            <v>2023</v>
          </cell>
        </row>
        <row r="395">
          <cell r="A395">
            <v>45047</v>
          </cell>
          <cell r="B395">
            <v>163.81655265064038</v>
          </cell>
          <cell r="C395">
            <v>115.95452823706985</v>
          </cell>
          <cell r="G395">
            <v>141.15177025399319</v>
          </cell>
          <cell r="H395">
            <v>6.5</v>
          </cell>
          <cell r="K395">
            <v>6.5</v>
          </cell>
          <cell r="L395">
            <v>10</v>
          </cell>
          <cell r="M395">
            <v>325416.88948801806</v>
          </cell>
          <cell r="N395">
            <v>45006.161096317599</v>
          </cell>
          <cell r="O395">
            <v>8.13333788303623</v>
          </cell>
          <cell r="P395">
            <v>8.3329451767665041</v>
          </cell>
          <cell r="AII395">
            <v>2023</v>
          </cell>
        </row>
        <row r="396">
          <cell r="A396">
            <v>45078</v>
          </cell>
          <cell r="B396">
            <v>164.15098824886141</v>
          </cell>
          <cell r="C396">
            <v>116.02458138358519</v>
          </cell>
          <cell r="G396">
            <v>141.35453674045345</v>
          </cell>
          <cell r="H396">
            <v>6.5</v>
          </cell>
          <cell r="K396">
            <v>6.5</v>
          </cell>
          <cell r="L396">
            <v>10</v>
          </cell>
          <cell r="M396">
            <v>326588.36373550963</v>
          </cell>
          <cell r="N396">
            <v>45109.846912482099</v>
          </cell>
          <cell r="O396">
            <v>7.9465606942754619</v>
          </cell>
          <cell r="P396">
            <v>8.0394581477728053</v>
          </cell>
          <cell r="AII396">
            <v>2023</v>
          </cell>
        </row>
        <row r="397">
          <cell r="A397">
            <v>45108</v>
          </cell>
          <cell r="B397">
            <v>164.46085329787175</v>
          </cell>
          <cell r="C397">
            <v>115.9218285743804</v>
          </cell>
          <cell r="G397">
            <v>141.74690212852934</v>
          </cell>
          <cell r="H397">
            <v>6.5</v>
          </cell>
          <cell r="K397">
            <v>6.5</v>
          </cell>
          <cell r="L397">
            <v>10</v>
          </cell>
          <cell r="M397">
            <v>328849.46077571285</v>
          </cell>
          <cell r="N397">
            <v>45209.360969851703</v>
          </cell>
          <cell r="O397">
            <v>7.8156413350662142</v>
          </cell>
          <cell r="P397">
            <v>7.8996894265980666</v>
          </cell>
          <cell r="AII397">
            <v>2023</v>
          </cell>
        </row>
        <row r="398">
          <cell r="A398">
            <v>45139</v>
          </cell>
          <cell r="B398">
            <v>164.73640241968457</v>
          </cell>
          <cell r="C398">
            <v>116.06128351324661</v>
          </cell>
          <cell r="G398">
            <v>141.81379153195752</v>
          </cell>
          <cell r="H398">
            <v>6.5</v>
          </cell>
          <cell r="K398">
            <v>6.5</v>
          </cell>
          <cell r="L398">
            <v>10</v>
          </cell>
          <cell r="M398">
            <v>330684.00877718668</v>
          </cell>
          <cell r="N398">
            <v>45314.740991967701</v>
          </cell>
          <cell r="O398">
            <v>7.7508159570967239</v>
          </cell>
          <cell r="P398">
            <v>7.7832785823347077</v>
          </cell>
          <cell r="AII398">
            <v>2023</v>
          </cell>
        </row>
        <row r="399">
          <cell r="A399">
            <v>45170</v>
          </cell>
          <cell r="B399">
            <v>164.96120697433045</v>
          </cell>
          <cell r="C399">
            <v>116.3165820658396</v>
          </cell>
          <cell r="G399">
            <v>141.69562905826444</v>
          </cell>
          <cell r="H399">
            <v>6.5</v>
          </cell>
          <cell r="K399">
            <v>6.5</v>
          </cell>
          <cell r="L399">
            <v>10</v>
          </cell>
          <cell r="M399">
            <v>333563.89229538408</v>
          </cell>
          <cell r="N399">
            <v>45412.8708388124</v>
          </cell>
          <cell r="O399">
            <v>7.8038782506609898</v>
          </cell>
          <cell r="P399">
            <v>7.6890360042162094</v>
          </cell>
          <cell r="AII399">
            <v>2023</v>
          </cell>
        </row>
        <row r="400">
          <cell r="A400">
            <v>45200</v>
          </cell>
          <cell r="B400">
            <v>165.10397543014335</v>
          </cell>
          <cell r="C400">
            <v>116.07856624489976</v>
          </cell>
          <cell r="G400">
            <v>142.10905626750304</v>
          </cell>
          <cell r="H400">
            <v>6.5</v>
          </cell>
          <cell r="K400">
            <v>6.5</v>
          </cell>
          <cell r="L400">
            <v>10</v>
          </cell>
          <cell r="M400">
            <v>333981.77817590197</v>
          </cell>
          <cell r="N400">
            <v>45563.385686865098</v>
          </cell>
          <cell r="O400">
            <v>7.9416700339091424</v>
          </cell>
          <cell r="P400">
            <v>7.6144378370903043</v>
          </cell>
          <cell r="AII400">
            <v>2023</v>
          </cell>
        </row>
        <row r="401">
          <cell r="A401">
            <v>45231</v>
          </cell>
          <cell r="B401">
            <v>165.09294201519856</v>
          </cell>
          <cell r="C401">
            <v>116.02254924363788</v>
          </cell>
          <cell r="G401">
            <v>142.16816681290626</v>
          </cell>
          <cell r="H401">
            <v>6.5</v>
          </cell>
          <cell r="K401">
            <v>6.5</v>
          </cell>
          <cell r="L401">
            <v>10</v>
          </cell>
          <cell r="M401">
            <v>335918.79214641021</v>
          </cell>
          <cell r="N401">
            <v>45677.2822810984</v>
          </cell>
          <cell r="O401">
            <v>7.9916187356209427</v>
          </cell>
          <cell r="P401">
            <v>7.5448440805813588</v>
          </cell>
          <cell r="AII401">
            <v>2023</v>
          </cell>
        </row>
        <row r="402">
          <cell r="A402">
            <v>45261</v>
          </cell>
          <cell r="B402">
            <v>165.09309099201701</v>
          </cell>
          <cell r="C402">
            <v>115.84403699538964</v>
          </cell>
          <cell r="G402">
            <v>142.38737225731143</v>
          </cell>
          <cell r="H402">
            <v>6.5</v>
          </cell>
          <cell r="K402">
            <v>6.5</v>
          </cell>
          <cell r="L402">
            <v>10</v>
          </cell>
          <cell r="M402">
            <v>337769.15664063703</v>
          </cell>
          <cell r="N402">
            <v>45809.946718192303</v>
          </cell>
          <cell r="O402">
            <v>7.8945860581417389</v>
          </cell>
          <cell r="P402">
            <v>7.4092751178185701</v>
          </cell>
          <cell r="AII402">
            <v>2023</v>
          </cell>
        </row>
        <row r="403">
          <cell r="A403">
            <v>45292</v>
          </cell>
          <cell r="B403">
            <v>165.51199398394914</v>
          </cell>
          <cell r="C403">
            <v>116.17643831574108</v>
          </cell>
          <cell r="G403">
            <v>142.3402331894834</v>
          </cell>
          <cell r="H403">
            <v>6.5</v>
          </cell>
          <cell r="K403">
            <v>6.5</v>
          </cell>
          <cell r="L403">
            <v>10</v>
          </cell>
          <cell r="M403">
            <v>342966.57787370385</v>
          </cell>
          <cell r="N403">
            <v>46009.5235847406</v>
          </cell>
          <cell r="O403">
            <v>7.7130420786154508</v>
          </cell>
          <cell r="P403">
            <v>7.6153740184598417</v>
          </cell>
          <cell r="AII403">
            <v>2024</v>
          </cell>
        </row>
        <row r="404">
          <cell r="A404">
            <v>45323</v>
          </cell>
          <cell r="B404">
            <v>165.9237616721899</v>
          </cell>
          <cell r="C404">
            <v>116.43448581772245</v>
          </cell>
          <cell r="G404">
            <v>142.37810736155831</v>
          </cell>
          <cell r="H404">
            <v>6.5</v>
          </cell>
          <cell r="K404">
            <v>6.5</v>
          </cell>
          <cell r="L404">
            <v>10</v>
          </cell>
          <cell r="M404">
            <v>345425.59613293246</v>
          </cell>
          <cell r="N404">
            <v>46166.393648088997</v>
          </cell>
          <cell r="O404">
            <v>7.6065123927370308</v>
          </cell>
          <cell r="P404">
            <v>7.844903662303282</v>
          </cell>
          <cell r="AII404">
            <v>2024</v>
          </cell>
        </row>
        <row r="405">
          <cell r="A405">
            <v>45352</v>
          </cell>
          <cell r="B405">
            <v>166.32650359655076</v>
          </cell>
          <cell r="C405">
            <v>117.19830493560551</v>
          </cell>
          <cell r="G405">
            <v>141.79352127662764</v>
          </cell>
          <cell r="H405">
            <v>6.5</v>
          </cell>
          <cell r="K405">
            <v>6.5</v>
          </cell>
          <cell r="L405">
            <v>10</v>
          </cell>
          <cell r="M405">
            <v>346579.06345659529</v>
          </cell>
          <cell r="N405">
            <v>46365.7261089116</v>
          </cell>
          <cell r="O405">
            <v>7.3511050573233589</v>
          </cell>
          <cell r="P405">
            <v>7.9236579493870973</v>
          </cell>
          <cell r="AII405">
            <v>2024</v>
          </cell>
        </row>
        <row r="406">
          <cell r="A406">
            <v>45383</v>
          </cell>
          <cell r="B406">
            <v>166.7177525239043</v>
          </cell>
          <cell r="C406">
            <v>117.41379286936882</v>
          </cell>
          <cell r="G406">
            <v>141.86621754478514</v>
          </cell>
          <cell r="H406">
            <v>6.5</v>
          </cell>
          <cell r="K406">
            <v>6.5</v>
          </cell>
          <cell r="L406">
            <v>10</v>
          </cell>
          <cell r="M406">
            <v>349928.54690906481</v>
          </cell>
          <cell r="N406">
            <v>46536.122499740202</v>
          </cell>
          <cell r="O406">
            <v>7.1829497640642836</v>
          </cell>
          <cell r="P406">
            <v>7.5345355812801547</v>
          </cell>
          <cell r="AII406">
            <v>2024</v>
          </cell>
        </row>
        <row r="407">
          <cell r="A407">
            <v>45413</v>
          </cell>
          <cell r="B407">
            <v>167.09419440573805</v>
          </cell>
          <cell r="C407">
            <v>117.48705487382398</v>
          </cell>
          <cell r="G407">
            <v>142.09788168235039</v>
          </cell>
          <cell r="H407">
            <v>6.5</v>
          </cell>
          <cell r="K407">
            <v>6.5</v>
          </cell>
          <cell r="L407">
            <v>10</v>
          </cell>
          <cell r="M407">
            <v>353210.27570452093</v>
          </cell>
          <cell r="N407">
            <v>46676.713426608898</v>
          </cell>
          <cell r="O407">
            <v>6.9777887792295328</v>
          </cell>
          <cell r="P407">
            <v>7.1329068680462626</v>
          </cell>
          <cell r="AII407">
            <v>2024</v>
          </cell>
        </row>
        <row r="408">
          <cell r="A408">
            <v>45444</v>
          </cell>
          <cell r="B408">
            <v>167.45121458045332</v>
          </cell>
          <cell r="C408">
            <v>117.56919461080498</v>
          </cell>
          <cell r="G408">
            <v>142.30200490337668</v>
          </cell>
          <cell r="H408">
            <v>6.5</v>
          </cell>
          <cell r="K408">
            <v>6.5</v>
          </cell>
          <cell r="L408">
            <v>10</v>
          </cell>
          <cell r="M408">
            <v>356090.4575499252</v>
          </cell>
          <cell r="N408">
            <v>46827.349182106402</v>
          </cell>
          <cell r="O408">
            <v>6.8233848279573124</v>
          </cell>
          <cell r="P408">
            <v>6.8957319972204996</v>
          </cell>
          <cell r="AII408">
            <v>2024</v>
          </cell>
        </row>
        <row r="409">
          <cell r="A409">
            <v>45474</v>
          </cell>
          <cell r="B409">
            <v>167.78208422336778</v>
          </cell>
          <cell r="C409">
            <v>117.47542065821607</v>
          </cell>
          <cell r="G409">
            <v>142.69699785568588</v>
          </cell>
          <cell r="H409">
            <v>6.5</v>
          </cell>
          <cell r="K409">
            <v>6.5</v>
          </cell>
          <cell r="L409">
            <v>10</v>
          </cell>
          <cell r="M409">
            <v>355369.10845908843</v>
          </cell>
          <cell r="N409">
            <v>46974.960233837301</v>
          </cell>
          <cell r="O409">
            <v>6.7378774084815518</v>
          </cell>
          <cell r="P409">
            <v>6.7878057024876481</v>
          </cell>
          <cell r="AII409">
            <v>2024</v>
          </cell>
        </row>
        <row r="410">
          <cell r="A410">
            <v>45505</v>
          </cell>
          <cell r="B410">
            <v>168.07637559148094</v>
          </cell>
          <cell r="C410">
            <v>117.62596872047826</v>
          </cell>
          <cell r="G410">
            <v>142.76433322782123</v>
          </cell>
          <cell r="H410">
            <v>6.5</v>
          </cell>
          <cell r="K410">
            <v>6.5</v>
          </cell>
          <cell r="L410">
            <v>10</v>
          </cell>
          <cell r="M410">
            <v>357695.84421978606</v>
          </cell>
          <cell r="N410">
            <v>47103.676693040099</v>
          </cell>
          <cell r="O410">
            <v>6.616001539757443</v>
          </cell>
          <cell r="P410">
            <v>6.6304179531316842</v>
          </cell>
          <cell r="AII410">
            <v>2024</v>
          </cell>
        </row>
        <row r="411">
          <cell r="A411">
            <v>45536</v>
          </cell>
          <cell r="B411">
            <v>168.31651444678235</v>
          </cell>
          <cell r="C411">
            <v>117.89225910566518</v>
          </cell>
          <cell r="G411">
            <v>142.64537636830869</v>
          </cell>
          <cell r="H411">
            <v>6.5</v>
          </cell>
          <cell r="K411">
            <v>6.5</v>
          </cell>
          <cell r="L411">
            <v>10</v>
          </cell>
          <cell r="M411">
            <v>358194.09977076889</v>
          </cell>
          <cell r="N411">
            <v>47247.541804525797</v>
          </cell>
          <cell r="O411">
            <v>6.5322302024359509</v>
          </cell>
          <cell r="P411">
            <v>6.3628101426883577</v>
          </cell>
          <cell r="AII411">
            <v>2024</v>
          </cell>
        </row>
        <row r="412">
          <cell r="A412">
            <v>45566</v>
          </cell>
          <cell r="B412">
            <v>168.4690377694605</v>
          </cell>
          <cell r="C412">
            <v>117.65580556100616</v>
          </cell>
          <cell r="G412">
            <v>143.06157228819919</v>
          </cell>
          <cell r="H412">
            <v>6.5</v>
          </cell>
          <cell r="K412">
            <v>6.5</v>
          </cell>
          <cell r="L412">
            <v>10</v>
          </cell>
          <cell r="M412">
            <v>361045.1116205338</v>
          </cell>
          <cell r="N412">
            <v>47345.611195414</v>
          </cell>
          <cell r="O412">
            <v>6.5079866510629465</v>
          </cell>
          <cell r="P412">
            <v>6.1928474422815789</v>
          </cell>
          <cell r="AII412">
            <v>2024</v>
          </cell>
        </row>
        <row r="413">
          <cell r="A413">
            <v>45597</v>
          </cell>
          <cell r="B413">
            <v>168.45722939497855</v>
          </cell>
          <cell r="C413">
            <v>117.59864536612346</v>
          </cell>
          <cell r="G413">
            <v>143.12107665410423</v>
          </cell>
          <cell r="H413">
            <v>6.5</v>
          </cell>
          <cell r="K413">
            <v>6.5</v>
          </cell>
          <cell r="L413">
            <v>10</v>
          </cell>
          <cell r="M413">
            <v>362488.69181922643</v>
          </cell>
          <cell r="N413">
            <v>47460.763048611603</v>
          </cell>
          <cell r="O413">
            <v>6.5379394209832631</v>
          </cell>
          <cell r="P413">
            <v>6.1171198033847407</v>
          </cell>
          <cell r="AII413">
            <v>2024</v>
          </cell>
        </row>
        <row r="414">
          <cell r="A414">
            <v>45627</v>
          </cell>
          <cell r="B414">
            <v>168.45738886131073</v>
          </cell>
          <cell r="C414">
            <v>117.41771528510915</v>
          </cell>
          <cell r="G414">
            <v>143.34174898178546</v>
          </cell>
          <cell r="H414">
            <v>6.5</v>
          </cell>
          <cell r="K414">
            <v>6.5</v>
          </cell>
          <cell r="L414">
            <v>10</v>
          </cell>
          <cell r="M414">
            <v>364194.56253784121</v>
          </cell>
          <cell r="N414">
            <v>47520.324329718998</v>
          </cell>
          <cell r="O414">
            <v>6.6171921401066207</v>
          </cell>
          <cell r="P414">
            <v>6.1659436008676742</v>
          </cell>
          <cell r="AII414">
            <v>2024</v>
          </cell>
        </row>
        <row r="415">
          <cell r="A415">
            <v>45658</v>
          </cell>
          <cell r="B415">
            <v>168.86565384323384</v>
          </cell>
          <cell r="C415">
            <v>117.78475214177843</v>
          </cell>
          <cell r="G415">
            <v>143.24138569473001</v>
          </cell>
          <cell r="H415">
            <v>6.5</v>
          </cell>
          <cell r="K415">
            <v>6.5</v>
          </cell>
          <cell r="L415">
            <v>10</v>
          </cell>
          <cell r="M415">
            <v>362896.91669843165</v>
          </cell>
          <cell r="N415">
            <v>47696.570369319103</v>
          </cell>
          <cell r="O415">
            <v>6.6268011208782784</v>
          </cell>
          <cell r="P415">
            <v>6.5379588280143786</v>
          </cell>
          <cell r="AII415">
            <v>2025</v>
          </cell>
        </row>
        <row r="416">
          <cell r="A416">
            <v>45689</v>
          </cell>
          <cell r="B416">
            <v>169.26689360983369</v>
          </cell>
          <cell r="C416">
            <v>118.03321460764549</v>
          </cell>
          <cell r="G416">
            <v>143.27949726471459</v>
          </cell>
          <cell r="H416">
            <v>6.5</v>
          </cell>
          <cell r="K416">
            <v>6.5</v>
          </cell>
          <cell r="L416">
            <v>10</v>
          </cell>
          <cell r="M416">
            <v>365714.90071821812</v>
          </cell>
          <cell r="N416">
            <v>47903.072631472103</v>
          </cell>
          <cell r="O416">
            <v>6.5133531135623146</v>
          </cell>
          <cell r="P416">
            <v>6.7844625637859313</v>
          </cell>
          <cell r="AII416">
            <v>2025</v>
          </cell>
        </row>
        <row r="417">
          <cell r="A417">
            <v>45717</v>
          </cell>
          <cell r="B417">
            <v>169.65927769233915</v>
          </cell>
          <cell r="C417">
            <v>118.79458911037689</v>
          </cell>
          <cell r="G417">
            <v>142.69120781690182</v>
          </cell>
          <cell r="H417">
            <v>6.5</v>
          </cell>
          <cell r="K417">
            <v>6.5</v>
          </cell>
          <cell r="L417">
            <v>10</v>
          </cell>
          <cell r="M417">
            <v>368765.31849144126</v>
          </cell>
          <cell r="N417">
            <v>48034.4425925256</v>
          </cell>
          <cell r="O417">
            <v>6.4173993017106685</v>
          </cell>
          <cell r="P417">
            <v>7.000190567801301</v>
          </cell>
          <cell r="AII417">
            <v>2025</v>
          </cell>
        </row>
        <row r="418">
          <cell r="A418">
            <v>45748</v>
          </cell>
          <cell r="B418">
            <v>170.04041630602933</v>
          </cell>
          <cell r="C418">
            <v>119.00045200088528</v>
          </cell>
          <cell r="G418">
            <v>142.7643619472868</v>
          </cell>
          <cell r="H418">
            <v>6.5</v>
          </cell>
          <cell r="K418">
            <v>6.5</v>
          </cell>
          <cell r="L418">
            <v>10</v>
          </cell>
          <cell r="M418">
            <v>370446.22851016786</v>
          </cell>
          <cell r="N418">
            <v>48163.848615950898</v>
          </cell>
          <cell r="O418">
            <v>6.2333749896410717</v>
          </cell>
          <cell r="P418">
            <v>6.580113996200132</v>
          </cell>
          <cell r="AII418">
            <v>2025</v>
          </cell>
        </row>
        <row r="419">
          <cell r="A419">
            <v>45778</v>
          </cell>
          <cell r="B419">
            <v>170.40709796528591</v>
          </cell>
          <cell r="C419">
            <v>119.06264466215552</v>
          </cell>
          <cell r="G419">
            <v>142.99749035584438</v>
          </cell>
          <cell r="H419">
            <v>6.5</v>
          </cell>
          <cell r="K419">
            <v>6.5</v>
          </cell>
          <cell r="L419">
            <v>10</v>
          </cell>
          <cell r="M419">
            <v>373868.89097715309</v>
          </cell>
          <cell r="N419">
            <v>48296.738773401601</v>
          </cell>
          <cell r="O419">
            <v>6.0532086575971196</v>
          </cell>
          <cell r="P419">
            <v>6.167341186673414</v>
          </cell>
          <cell r="AII419">
            <v>2025</v>
          </cell>
        </row>
        <row r="420">
          <cell r="A420">
            <v>45809</v>
          </cell>
          <cell r="B420">
            <v>170.75484831024281</v>
          </cell>
          <cell r="C420">
            <v>119.13448183023557</v>
          </cell>
          <cell r="G420">
            <v>143.20290348172932</v>
          </cell>
          <cell r="H420">
            <v>6.5</v>
          </cell>
          <cell r="K420">
            <v>6.5</v>
          </cell>
          <cell r="L420">
            <v>10</v>
          </cell>
          <cell r="M420">
            <v>378198.14038728451</v>
          </cell>
          <cell r="O420">
            <v>6.3308109093548222</v>
          </cell>
          <cell r="P420">
            <v>6.3979354025470725</v>
          </cell>
          <cell r="AII420">
            <v>2025</v>
          </cell>
        </row>
        <row r="421">
          <cell r="A421">
            <v>45839</v>
          </cell>
          <cell r="B421">
            <v>171.07713871017111</v>
          </cell>
          <cell r="C421">
            <v>119.02895053476966</v>
          </cell>
          <cell r="G421">
            <v>143.6003947046454</v>
          </cell>
          <cell r="H421">
            <v>6.5</v>
          </cell>
          <cell r="K421">
            <v>6.5</v>
          </cell>
          <cell r="L421">
            <v>10</v>
          </cell>
          <cell r="M421">
            <v>377154.68194732006</v>
          </cell>
          <cell r="O421">
            <v>6.3122482136061091</v>
          </cell>
          <cell r="P421">
            <v>6.3590225559608191</v>
          </cell>
          <cell r="AII421">
            <v>2025</v>
          </cell>
        </row>
        <row r="422">
          <cell r="A422">
            <v>45870</v>
          </cell>
          <cell r="B422">
            <v>171.36384358775541</v>
          </cell>
          <cell r="C422">
            <v>119.17219627016124</v>
          </cell>
          <cell r="G422">
            <v>143.66815398066566</v>
          </cell>
          <cell r="H422">
            <v>6.5</v>
          </cell>
          <cell r="K422">
            <v>6.5</v>
          </cell>
          <cell r="L422">
            <v>10</v>
          </cell>
          <cell r="M422">
            <v>376107.29300605209</v>
          </cell>
          <cell r="O422">
            <v>6.2937258160713716</v>
          </cell>
          <cell r="P422">
            <v>6.307439983530883</v>
          </cell>
          <cell r="AII422">
            <v>2025</v>
          </cell>
        </row>
        <row r="423">
          <cell r="A423">
            <v>45901</v>
          </cell>
          <cell r="B423">
            <v>171.59788145502824</v>
          </cell>
          <cell r="C423">
            <v>119.43447358213712</v>
          </cell>
          <cell r="G423">
            <v>143.54844163637284</v>
          </cell>
          <cell r="H423">
            <v>6.5</v>
          </cell>
          <cell r="K423">
            <v>6.5</v>
          </cell>
          <cell r="L423">
            <v>10</v>
          </cell>
          <cell r="M423">
            <v>375085.58502806578</v>
          </cell>
          <cell r="O423">
            <v>6.2815483957503915</v>
          </cell>
          <cell r="P423">
            <v>6.1186300246068619</v>
          </cell>
          <cell r="AII423">
            <v>2025</v>
          </cell>
        </row>
        <row r="424">
          <cell r="A424">
            <v>45931</v>
          </cell>
          <cell r="B424">
            <v>171.74668630263741</v>
          </cell>
          <cell r="C424">
            <v>119.19028469856354</v>
          </cell>
          <cell r="G424">
            <v>143.96727003411266</v>
          </cell>
          <cell r="H424">
            <v>6.5</v>
          </cell>
          <cell r="K424">
            <v>6.5</v>
          </cell>
          <cell r="L424">
            <v>10</v>
          </cell>
          <cell r="M424">
            <v>376801.41500993725</v>
          </cell>
          <cell r="O424">
            <v>6.2631020676599425</v>
          </cell>
          <cell r="P424">
            <v>5.9598210168610857</v>
          </cell>
          <cell r="AII424">
            <v>2025</v>
          </cell>
        </row>
        <row r="425">
          <cell r="A425">
            <v>45962</v>
          </cell>
          <cell r="B425">
            <v>171.73543263803919</v>
          </cell>
          <cell r="C425">
            <v>119.13292516580216</v>
          </cell>
          <cell r="G425">
            <v>144.02714871836343</v>
          </cell>
          <cell r="H425">
            <v>6.5</v>
          </cell>
          <cell r="K425">
            <v>6.5</v>
          </cell>
          <cell r="L425">
            <v>10</v>
          </cell>
          <cell r="M425">
            <v>378520.40614917217</v>
          </cell>
          <cell r="O425">
            <v>6.2446956493539378</v>
          </cell>
          <cell r="P425">
            <v>5.8427508979623646</v>
          </cell>
          <cell r="AII425">
            <v>2025</v>
          </cell>
        </row>
        <row r="426">
          <cell r="A426">
            <v>45992</v>
          </cell>
          <cell r="B426">
            <v>171.73558443026675</v>
          </cell>
          <cell r="C426">
            <v>118.94962904751526</v>
          </cell>
          <cell r="G426">
            <v>144.24921568331268</v>
          </cell>
          <cell r="H426">
            <v>6.5</v>
          </cell>
          <cell r="K426">
            <v>6.5</v>
          </cell>
          <cell r="L426">
            <v>10</v>
          </cell>
          <cell r="M426">
            <v>379743.32867939852</v>
          </cell>
          <cell r="O426">
            <v>6.3920646901622247</v>
          </cell>
          <cell r="P426">
            <v>5.9561683472595872</v>
          </cell>
          <cell r="AII426">
            <v>2025</v>
          </cell>
        </row>
        <row r="427">
          <cell r="A427">
            <v>46023</v>
          </cell>
          <cell r="B427">
            <v>171.73573622249401</v>
          </cell>
          <cell r="C427">
            <v>118.766332929228</v>
          </cell>
          <cell r="G427">
            <v>144.47128264826199</v>
          </cell>
          <cell r="H427">
            <v>6.5</v>
          </cell>
          <cell r="K427">
            <v>4.3333333333333339</v>
          </cell>
          <cell r="L427">
            <v>10</v>
          </cell>
          <cell r="M427">
            <v>380078.84308452928</v>
          </cell>
          <cell r="O427">
            <v>6.5449783447295351</v>
          </cell>
          <cell r="P427">
            <v>6.4572330099467585</v>
          </cell>
          <cell r="AII427">
            <v>2026</v>
          </cell>
        </row>
        <row r="428">
          <cell r="A428">
            <v>46054</v>
          </cell>
          <cell r="B428">
            <v>171.73588801472201</v>
          </cell>
          <cell r="C428">
            <v>118.583036810941</v>
          </cell>
          <cell r="G428">
            <v>144.69334961321101</v>
          </cell>
          <cell r="H428">
            <v>6.5</v>
          </cell>
          <cell r="K428">
            <v>2.1666666666666674</v>
          </cell>
          <cell r="L428">
            <v>10</v>
          </cell>
          <cell r="M428">
            <v>380414.50331200525</v>
          </cell>
          <cell r="O428">
            <v>6.6972421018285271</v>
          </cell>
          <cell r="P428">
            <v>6.97600568067711</v>
          </cell>
          <cell r="AII428">
            <v>2026</v>
          </cell>
        </row>
        <row r="429">
          <cell r="A429">
            <v>46082</v>
          </cell>
          <cell r="B429">
            <v>171.73603980694901</v>
          </cell>
          <cell r="C429">
            <v>118.399740692655</v>
          </cell>
          <cell r="G429">
            <v>144.91541657816001</v>
          </cell>
          <cell r="H429">
            <v>6.5</v>
          </cell>
          <cell r="K429">
            <v>0</v>
          </cell>
          <cell r="L429">
            <v>10</v>
          </cell>
          <cell r="M429">
            <v>380750.30936182651</v>
          </cell>
          <cell r="O429">
            <v>6.8488600958617756</v>
          </cell>
          <cell r="P429">
            <v>7.4708341477928899</v>
          </cell>
          <cell r="AII429">
            <v>2026</v>
          </cell>
        </row>
        <row r="430">
          <cell r="A430">
            <v>46113</v>
          </cell>
          <cell r="B430">
            <v>171.736191599177</v>
          </cell>
          <cell r="C430">
            <v>118.216444574368</v>
          </cell>
          <cell r="G430">
            <v>145.13748354310999</v>
          </cell>
          <cell r="H430">
            <v>6.5</v>
          </cell>
          <cell r="K430">
            <v>0</v>
          </cell>
          <cell r="L430">
            <v>10</v>
          </cell>
          <cell r="M430">
            <v>384033.372216316</v>
          </cell>
          <cell r="O430">
            <v>6.8368306391210387</v>
          </cell>
          <cell r="P430">
            <v>7.2171375944640026</v>
          </cell>
          <cell r="AII430">
            <v>2026</v>
          </cell>
        </row>
        <row r="431">
          <cell r="A431">
            <v>46143</v>
          </cell>
          <cell r="B431">
            <v>171.736343391405</v>
          </cell>
          <cell r="C431">
            <v>118.03314845608099</v>
          </cell>
          <cell r="G431">
            <v>145.35955050805899</v>
          </cell>
          <cell r="H431">
            <v>6.5</v>
          </cell>
          <cell r="K431">
            <v>0</v>
          </cell>
          <cell r="L431">
            <v>10</v>
          </cell>
          <cell r="M431">
            <v>387324.06560652808</v>
          </cell>
          <cell r="O431">
            <v>6.824831359148531</v>
          </cell>
          <cell r="P431">
            <v>6.9535127424610357</v>
          </cell>
          <cell r="AII431">
            <v>2026</v>
          </cell>
        </row>
        <row r="432">
          <cell r="A432">
            <v>46174</v>
          </cell>
          <cell r="B432">
            <v>171.736495183632</v>
          </cell>
          <cell r="C432">
            <v>117.849852337794</v>
          </cell>
          <cell r="G432">
            <v>145.58161747300801</v>
          </cell>
          <cell r="H432">
            <v>6.5</v>
          </cell>
          <cell r="K432">
            <v>0</v>
          </cell>
          <cell r="L432">
            <v>10</v>
          </cell>
          <cell r="M432">
            <v>390622.3895324631</v>
          </cell>
          <cell r="O432">
            <v>6.8128621425355806</v>
          </cell>
          <cell r="P432">
            <v>6.8850977415850831</v>
          </cell>
          <cell r="AII432">
            <v>2026</v>
          </cell>
        </row>
        <row r="433">
          <cell r="A433">
            <v>46204</v>
          </cell>
          <cell r="B433">
            <v>171.73664697586</v>
          </cell>
          <cell r="C433">
            <v>117.666556219507</v>
          </cell>
          <cell r="G433">
            <v>145.803684437957</v>
          </cell>
          <cell r="H433">
            <v>6.5</v>
          </cell>
          <cell r="K433">
            <v>0</v>
          </cell>
          <cell r="L433">
            <v>10</v>
          </cell>
          <cell r="M433">
            <v>390362.49925620004</v>
          </cell>
          <cell r="O433">
            <v>6.8049866611310961</v>
          </cell>
          <cell r="P433">
            <v>6.855412240898521</v>
          </cell>
          <cell r="AII433">
            <v>2026</v>
          </cell>
        </row>
        <row r="434">
          <cell r="A434">
            <v>46235</v>
          </cell>
          <cell r="B434">
            <v>171.736798768087</v>
          </cell>
          <cell r="C434">
            <v>117.48326010122</v>
          </cell>
          <cell r="G434">
            <v>146.02575140290699</v>
          </cell>
          <cell r="H434">
            <v>6.5</v>
          </cell>
          <cell r="K434">
            <v>0</v>
          </cell>
          <cell r="L434">
            <v>10</v>
          </cell>
          <cell r="M434">
            <v>390100.78591009724</v>
          </cell>
          <cell r="O434">
            <v>6.7971292054252563</v>
          </cell>
          <cell r="P434">
            <v>6.8119402999805825</v>
          </cell>
          <cell r="AII434">
            <v>2026</v>
          </cell>
        </row>
        <row r="435">
          <cell r="A435">
            <v>46266</v>
          </cell>
          <cell r="B435">
            <v>171.73695056031499</v>
          </cell>
          <cell r="C435">
            <v>117.29996398293299</v>
          </cell>
          <cell r="G435">
            <v>146.24781836785601</v>
          </cell>
          <cell r="H435">
            <v>6.5</v>
          </cell>
          <cell r="K435">
            <v>0</v>
          </cell>
          <cell r="L435">
            <v>10</v>
          </cell>
          <cell r="M435">
            <v>389837.24949415459</v>
          </cell>
          <cell r="O435">
            <v>6.7892897136019652</v>
          </cell>
          <cell r="P435">
            <v>6.6132025529729308</v>
          </cell>
          <cell r="AII435">
            <v>2026</v>
          </cell>
        </row>
        <row r="436">
          <cell r="A436">
            <v>46296</v>
          </cell>
          <cell r="B436">
            <v>171.737102352542</v>
          </cell>
          <cell r="C436">
            <v>117.116667864646</v>
          </cell>
          <cell r="G436">
            <v>146.46988533280501</v>
          </cell>
          <cell r="H436">
            <v>6.5</v>
          </cell>
          <cell r="K436">
            <v>0</v>
          </cell>
          <cell r="L436">
            <v>10</v>
          </cell>
          <cell r="M436">
            <v>391840.54376421712</v>
          </cell>
          <cell r="O436">
            <v>6.8259589668535847</v>
          </cell>
          <cell r="P436">
            <v>6.4954224394565925</v>
          </cell>
          <cell r="AII436">
            <v>2026</v>
          </cell>
        </row>
        <row r="437">
          <cell r="A437">
            <v>46327</v>
          </cell>
          <cell r="B437">
            <v>171.73725414476999</v>
          </cell>
          <cell r="C437">
            <v>116.933371746359</v>
          </cell>
          <cell r="G437">
            <v>146.691952297754</v>
          </cell>
          <cell r="H437">
            <v>6.5</v>
          </cell>
          <cell r="K437">
            <v>0</v>
          </cell>
          <cell r="L437">
            <v>10</v>
          </cell>
          <cell r="M437">
            <v>393846.71859989414</v>
          </cell>
          <cell r="O437">
            <v>6.8625361062763073</v>
          </cell>
          <cell r="P437">
            <v>6.4208235675013707</v>
          </cell>
          <cell r="AII437">
            <v>2026</v>
          </cell>
        </row>
        <row r="438">
          <cell r="A438">
            <v>46357</v>
          </cell>
          <cell r="B438">
            <v>171.73740593699799</v>
          </cell>
          <cell r="C438">
            <v>116.750075628072</v>
          </cell>
          <cell r="G438">
            <v>146.91401926270399</v>
          </cell>
          <cell r="H438">
            <v>6.5</v>
          </cell>
          <cell r="K438">
            <v>0</v>
          </cell>
          <cell r="L438">
            <v>10</v>
          </cell>
          <cell r="M438">
            <v>395855.77400118572</v>
          </cell>
          <cell r="O438">
            <v>6.8990214785221387</v>
          </cell>
          <cell r="P438">
            <v>6.4285540508812851</v>
          </cell>
          <cell r="AII438">
            <v>2026</v>
          </cell>
        </row>
        <row r="439">
          <cell r="A439">
            <v>46388</v>
          </cell>
          <cell r="L439">
            <v>10</v>
          </cell>
          <cell r="M439">
            <v>395938.24395410263</v>
          </cell>
          <cell r="O439">
            <v>6.9321002568595302</v>
          </cell>
          <cell r="P439">
            <v>6.8391649672759174</v>
          </cell>
          <cell r="AII439">
            <v>2027</v>
          </cell>
        </row>
        <row r="440">
          <cell r="A440">
            <v>46419</v>
          </cell>
          <cell r="L440">
            <v>10</v>
          </cell>
          <cell r="M440">
            <v>396020.71390701953</v>
          </cell>
          <cell r="O440">
            <v>6.965432614493638</v>
          </cell>
          <cell r="P440">
            <v>7.2553592580764867</v>
          </cell>
          <cell r="AII440">
            <v>2027</v>
          </cell>
        </row>
        <row r="441">
          <cell r="A441">
            <v>46447</v>
          </cell>
          <cell r="L441">
            <v>10</v>
          </cell>
          <cell r="M441">
            <v>396103.18385993643</v>
          </cell>
          <cell r="O441">
            <v>6.9990214785221383</v>
          </cell>
          <cell r="P441">
            <v>7.634632322898943</v>
          </cell>
          <cell r="AII441">
            <v>2027</v>
          </cell>
        </row>
        <row r="442">
          <cell r="A442">
            <v>46478</v>
          </cell>
          <cell r="L442">
            <v>10</v>
          </cell>
          <cell r="M442">
            <v>396185.65381285339</v>
          </cell>
          <cell r="O442">
            <v>7.0323992266900337</v>
          </cell>
          <cell r="P442">
            <v>7.423584920738838</v>
          </cell>
          <cell r="AII442">
            <v>2027</v>
          </cell>
        </row>
        <row r="443">
          <cell r="A443">
            <v>46508</v>
          </cell>
          <cell r="L443">
            <v>10</v>
          </cell>
          <cell r="M443">
            <v>396268.12376577035</v>
          </cell>
          <cell r="O443">
            <v>7.0657325304528946</v>
          </cell>
          <cell r="P443">
            <v>7.1989560766898339</v>
          </cell>
          <cell r="AII443">
            <v>2027</v>
          </cell>
        </row>
        <row r="444">
          <cell r="A444">
            <v>46539</v>
          </cell>
          <cell r="L444">
            <v>10</v>
          </cell>
          <cell r="M444">
            <v>396350.59371868731</v>
          </cell>
          <cell r="O444">
            <v>7.0990214785221379</v>
          </cell>
          <cell r="P444">
            <v>7.1742911755213905</v>
          </cell>
          <cell r="AII444">
            <v>2027</v>
          </cell>
        </row>
        <row r="445">
          <cell r="A445">
            <v>46569</v>
          </cell>
          <cell r="L445">
            <v>10</v>
          </cell>
          <cell r="M445">
            <v>396433.06367160421</v>
          </cell>
          <cell r="O445">
            <v>7.1323992266900227</v>
          </cell>
          <cell r="P445">
            <v>7.1852509638128694</v>
          </cell>
          <cell r="AII445">
            <v>2027</v>
          </cell>
        </row>
        <row r="446">
          <cell r="A446">
            <v>46600</v>
          </cell>
          <cell r="L446">
            <v>10</v>
          </cell>
          <cell r="M446">
            <v>396515.53362452117</v>
          </cell>
          <cell r="O446">
            <v>7.1657325304528952</v>
          </cell>
          <cell r="P446">
            <v>7.181346819788752</v>
          </cell>
          <cell r="AII446">
            <v>2027</v>
          </cell>
        </row>
        <row r="447">
          <cell r="A447">
            <v>46631</v>
          </cell>
          <cell r="L447">
            <v>10</v>
          </cell>
          <cell r="M447">
            <v>396598.00357743812</v>
          </cell>
          <cell r="O447">
            <v>7.1990214785221385</v>
          </cell>
          <cell r="P447">
            <v>7.0123075062312346</v>
          </cell>
          <cell r="AII447">
            <v>2027</v>
          </cell>
        </row>
        <row r="448">
          <cell r="A448">
            <v>46661</v>
          </cell>
          <cell r="L448">
            <v>10</v>
          </cell>
          <cell r="M448">
            <v>396680.47353035503</v>
          </cell>
          <cell r="O448">
            <v>7.2323992266900339</v>
          </cell>
          <cell r="P448">
            <v>6.8821814570334503</v>
          </cell>
          <cell r="AII448">
            <v>2027</v>
          </cell>
        </row>
        <row r="449">
          <cell r="A449">
            <v>46692</v>
          </cell>
          <cell r="L449">
            <v>10</v>
          </cell>
          <cell r="M449">
            <v>396762.94348327199</v>
          </cell>
          <cell r="O449">
            <v>7.2657325304529063</v>
          </cell>
          <cell r="P449">
            <v>6.7980679364333882</v>
          </cell>
          <cell r="AII449">
            <v>2027</v>
          </cell>
        </row>
        <row r="450">
          <cell r="A450">
            <v>46722</v>
          </cell>
          <cell r="L450">
            <v>10</v>
          </cell>
          <cell r="M450">
            <v>396845.41343618894</v>
          </cell>
          <cell r="O450">
            <v>7.299021478522139</v>
          </cell>
          <cell r="P450">
            <v>6.8012767084868315</v>
          </cell>
          <cell r="AII450">
            <v>2027</v>
          </cell>
        </row>
        <row r="451">
          <cell r="A451">
            <v>46753</v>
          </cell>
          <cell r="L451">
            <v>10</v>
          </cell>
          <cell r="M451">
            <v>396927.8833891059</v>
          </cell>
          <cell r="O451">
            <v>7.3203832373495921</v>
          </cell>
          <cell r="P451">
            <v>7.2222424270875196</v>
          </cell>
          <cell r="AII451">
            <v>2028</v>
          </cell>
        </row>
        <row r="452">
          <cell r="A452">
            <v>46784</v>
          </cell>
          <cell r="L452">
            <v>10</v>
          </cell>
          <cell r="M452">
            <v>397010.35334202286</v>
          </cell>
          <cell r="O452">
            <v>7.3417165517578375</v>
          </cell>
          <cell r="P452">
            <v>7.6473055016184244</v>
          </cell>
          <cell r="AII452">
            <v>2028</v>
          </cell>
        </row>
        <row r="453">
          <cell r="A453">
            <v>46813</v>
          </cell>
          <cell r="L453">
            <v>10</v>
          </cell>
          <cell r="M453">
            <v>397092.82329493976</v>
          </cell>
          <cell r="O453">
            <v>7.3630214785221355</v>
          </cell>
          <cell r="P453">
            <v>8.0316887077183221</v>
          </cell>
          <cell r="AII453">
            <v>2028</v>
          </cell>
        </row>
        <row r="454">
          <cell r="A454">
            <v>46844</v>
          </cell>
          <cell r="L454">
            <v>10</v>
          </cell>
          <cell r="M454">
            <v>397175.29324785672</v>
          </cell>
          <cell r="O454">
            <v>7.3843832373495903</v>
          </cell>
          <cell r="P454">
            <v>7.7951484667838953</v>
          </cell>
          <cell r="AII454">
            <v>2028</v>
          </cell>
        </row>
        <row r="455">
          <cell r="A455">
            <v>46874</v>
          </cell>
          <cell r="L455">
            <v>10</v>
          </cell>
          <cell r="M455">
            <v>397257.76320077362</v>
          </cell>
          <cell r="O455">
            <v>7.4057165517578349</v>
          </cell>
          <cell r="P455">
            <v>7.5453504562678786</v>
          </cell>
          <cell r="AII455">
            <v>2028</v>
          </cell>
        </row>
        <row r="456">
          <cell r="A456">
            <v>46905</v>
          </cell>
          <cell r="L456">
            <v>10</v>
          </cell>
          <cell r="M456">
            <v>397340.23315369058</v>
          </cell>
          <cell r="O456">
            <v>7.4270214785221444</v>
          </cell>
          <cell r="P456">
            <v>7.5057689027955652</v>
          </cell>
          <cell r="AII456">
            <v>2028</v>
          </cell>
        </row>
        <row r="457">
          <cell r="A457">
            <v>46935</v>
          </cell>
          <cell r="L457">
            <v>10</v>
          </cell>
          <cell r="M457">
            <v>397422.70310660754</v>
          </cell>
          <cell r="O457">
            <v>7.4483832373495868</v>
          </cell>
          <cell r="P457">
            <v>7.5035764451803422</v>
          </cell>
          <cell r="AII457">
            <v>2028</v>
          </cell>
        </row>
        <row r="458">
          <cell r="A458">
            <v>46966</v>
          </cell>
          <cell r="L458">
            <v>10</v>
          </cell>
          <cell r="M458">
            <v>397505.1730595245</v>
          </cell>
          <cell r="O458">
            <v>7.4697165517578217</v>
          </cell>
          <cell r="P458">
            <v>7.4859932289852109</v>
          </cell>
          <cell r="AII458">
            <v>2028</v>
          </cell>
        </row>
        <row r="459">
          <cell r="A459">
            <v>46997</v>
          </cell>
          <cell r="L459">
            <v>10</v>
          </cell>
          <cell r="M459">
            <v>397587.6430124414</v>
          </cell>
          <cell r="O459">
            <v>7.4910214785221534</v>
          </cell>
          <cell r="P459">
            <v>7.2967341880974441</v>
          </cell>
          <cell r="AII459">
            <v>2028</v>
          </cell>
        </row>
        <row r="460">
          <cell r="A460">
            <v>47027</v>
          </cell>
          <cell r="L460">
            <v>10</v>
          </cell>
          <cell r="M460">
            <v>397670.11296535836</v>
          </cell>
          <cell r="O460">
            <v>7.5123832373495958</v>
          </cell>
          <cell r="P460">
            <v>7.1486076741200533</v>
          </cell>
          <cell r="AII460">
            <v>2028</v>
          </cell>
        </row>
        <row r="461">
          <cell r="A461">
            <v>47058</v>
          </cell>
          <cell r="L461">
            <v>10</v>
          </cell>
          <cell r="M461">
            <v>397752.58291827532</v>
          </cell>
          <cell r="O461">
            <v>7.5337165517578297</v>
          </cell>
          <cell r="P461">
            <v>7.0488029552458578</v>
          </cell>
          <cell r="AII461">
            <v>2028</v>
          </cell>
        </row>
        <row r="462">
          <cell r="A462">
            <v>47088</v>
          </cell>
          <cell r="L462">
            <v>10</v>
          </cell>
          <cell r="M462">
            <v>397835.05287119164</v>
          </cell>
          <cell r="O462">
            <v>7.5550214785221392</v>
          </cell>
          <cell r="P462">
            <v>7.0398192093543814</v>
          </cell>
          <cell r="AII462">
            <v>2028</v>
          </cell>
        </row>
        <row r="466">
          <cell r="J466">
            <v>14.814651574500381</v>
          </cell>
          <cell r="L466">
            <v>12.955765094844677</v>
          </cell>
          <cell r="M466">
            <v>15.080089369782856</v>
          </cell>
          <cell r="N466">
            <v>16.812380643307467</v>
          </cell>
        </row>
        <row r="472">
          <cell r="J472">
            <v>2017</v>
          </cell>
          <cell r="L472">
            <v>2019</v>
          </cell>
          <cell r="M472">
            <v>2020</v>
          </cell>
          <cell r="N472">
            <v>2021</v>
          </cell>
          <cell r="O472">
            <v>2022</v>
          </cell>
          <cell r="P472">
            <v>2023</v>
          </cell>
        </row>
        <row r="474">
          <cell r="J474">
            <v>14.814651574500381</v>
          </cell>
          <cell r="L474">
            <v>12.961798213707089</v>
          </cell>
          <cell r="M474">
            <v>15.090249725508301</v>
          </cell>
          <cell r="N474">
            <v>16.829371912592748</v>
          </cell>
        </row>
        <row r="475">
          <cell r="J475">
            <v>14.814651574500381</v>
          </cell>
          <cell r="L475">
            <v>12.960226716055638</v>
          </cell>
          <cell r="M475">
            <v>15.08629208310162</v>
          </cell>
          <cell r="N475">
            <v>16.822775833751425</v>
          </cell>
        </row>
        <row r="476">
          <cell r="J476">
            <v>14.882582282096024</v>
          </cell>
          <cell r="L476">
            <v>12.361906236127751</v>
          </cell>
          <cell r="M476">
            <v>16.829371912592748</v>
          </cell>
        </row>
        <row r="477">
          <cell r="J477">
            <v>14.882582282096024</v>
          </cell>
          <cell r="L477">
            <v>12.359246481062968</v>
          </cell>
          <cell r="M477">
            <v>16.822775833751436</v>
          </cell>
        </row>
        <row r="479">
          <cell r="J479">
            <v>12.875847575003908</v>
          </cell>
          <cell r="L479">
            <v>11.992234212175337</v>
          </cell>
          <cell r="M479">
            <v>14.06654380203814</v>
          </cell>
          <cell r="N479">
            <v>13.231929879760997</v>
          </cell>
          <cell r="O479">
            <v>9.2722656958653271</v>
          </cell>
          <cell r="P479">
            <v>7.9829002269589662</v>
          </cell>
        </row>
        <row r="480">
          <cell r="J480">
            <v>12.875847575003908</v>
          </cell>
          <cell r="L480">
            <v>11.992234212175337</v>
          </cell>
          <cell r="M480">
            <v>14.06654380203814</v>
          </cell>
          <cell r="N480">
            <v>13.231929879760997</v>
          </cell>
          <cell r="O480">
            <v>9.2722656958653271</v>
          </cell>
          <cell r="P480">
            <v>7.9829002269589662</v>
          </cell>
        </row>
        <row r="481">
          <cell r="J481">
            <v>12.568324514088546</v>
          </cell>
          <cell r="L481">
            <v>11.626715666573183</v>
          </cell>
          <cell r="M481">
            <v>14.703593272729986</v>
          </cell>
          <cell r="N481">
            <v>11.611697888497863</v>
          </cell>
          <cell r="O481">
            <v>8.4320138698063314</v>
          </cell>
          <cell r="P481">
            <v>7.8945860581417389</v>
          </cell>
        </row>
        <row r="482">
          <cell r="J482">
            <v>12.568013379800568</v>
          </cell>
          <cell r="L482">
            <v>11.626267437494043</v>
          </cell>
          <cell r="M482">
            <v>14.703051699266311</v>
          </cell>
          <cell r="N482">
            <v>11.610532853620459</v>
          </cell>
          <cell r="O482">
            <v>8.4321579302342862</v>
          </cell>
          <cell r="P482">
            <v>7.8956220956282746</v>
          </cell>
        </row>
        <row r="484">
          <cell r="L484">
            <v>2.8925015483111105E-2</v>
          </cell>
          <cell r="M484">
            <v>-7.7272299698048608E-2</v>
          </cell>
          <cell r="N484">
            <v>6.4821331073687816E-3</v>
          </cell>
          <cell r="O484">
            <v>7.7234101461997273E-2</v>
          </cell>
          <cell r="P484">
            <v>6.4642663974769921E-2</v>
          </cell>
        </row>
        <row r="485">
          <cell r="L485">
            <v>2.8981597828382055E-2</v>
          </cell>
          <cell r="M485">
            <v>-7.7427064671053647E-2</v>
          </cell>
          <cell r="N485">
            <v>6.7014590398277729E-3</v>
          </cell>
          <cell r="O485">
            <v>7.6972722756752265E-2</v>
          </cell>
          <cell r="P485">
            <v>6.4845213538170743E-2</v>
          </cell>
        </row>
        <row r="487">
          <cell r="L487">
            <v>6.3808622972767459E-3</v>
          </cell>
          <cell r="M487">
            <v>-7.7340804474856917E-3</v>
          </cell>
          <cell r="N487">
            <v>-4.0412512681659685E-2</v>
          </cell>
          <cell r="O487">
            <v>2.1104960655342619E-3</v>
          </cell>
          <cell r="P487">
            <v>5.0407137599148166E-2</v>
          </cell>
        </row>
        <row r="488">
          <cell r="L488">
            <v>6.4392272395958905E-3</v>
          </cell>
          <cell r="M488">
            <v>-7.9104787019848022E-3</v>
          </cell>
          <cell r="N488">
            <v>-4.0201974056776835E-2</v>
          </cell>
          <cell r="O488">
            <v>1.9037162179207368E-3</v>
          </cell>
          <cell r="P488">
            <v>5.0677785948822773E-2</v>
          </cell>
        </row>
        <row r="490">
          <cell r="L490">
            <v>1.8224281219065608E-2</v>
          </cell>
          <cell r="M490">
            <v>8.1482454317856057E-3</v>
          </cell>
          <cell r="N490">
            <v>1.8810022129437609E-2</v>
          </cell>
          <cell r="O490">
            <v>9.4926340474710269E-3</v>
          </cell>
          <cell r="P490">
            <v>1.8219142748783224E-2</v>
          </cell>
        </row>
        <row r="491">
          <cell r="L491">
            <v>1.8220310053322475E-2</v>
          </cell>
          <cell r="M491">
            <v>8.142225451056806E-3</v>
          </cell>
          <cell r="N491">
            <v>1.8779365205239484E-2</v>
          </cell>
          <cell r="O491">
            <v>9.4893315883666229E-3</v>
          </cell>
          <cell r="P491">
            <v>1.8210182368954886E-2</v>
          </cell>
        </row>
        <row r="493">
          <cell r="L493">
            <v>3.8695038843050478E-2</v>
          </cell>
          <cell r="M493">
            <v>-1.835994337329272E-2</v>
          </cell>
          <cell r="N493">
            <v>4.9831751587916751E-2</v>
          </cell>
          <cell r="O493">
            <v>-5.3200911460675737E-3</v>
          </cell>
          <cell r="P493">
            <v>2.3761058607528529E-2</v>
          </cell>
        </row>
        <row r="494">
          <cell r="L494">
            <v>3.887799497616018E-2</v>
          </cell>
          <cell r="M494">
            <v>-1.859140011460525E-2</v>
          </cell>
          <cell r="N494">
            <v>4.9928645522057558E-2</v>
          </cell>
          <cell r="O494">
            <v>-5.3317454027012046E-3</v>
          </cell>
          <cell r="P494">
            <v>2.3687894445350466E-2</v>
          </cell>
        </row>
        <row r="495">
          <cell r="L495">
            <v>3.8769413933295249E-2</v>
          </cell>
          <cell r="M495">
            <v>-1.4368705053521835E-2</v>
          </cell>
          <cell r="N495">
            <v>4.4937986261770702E-2</v>
          </cell>
          <cell r="O495">
            <v>-6.1636735132382103E-3</v>
          </cell>
          <cell r="P495">
            <v>2.2882683333333098E-2</v>
          </cell>
        </row>
        <row r="496">
          <cell r="L496">
            <v>3.8769413933295249E-2</v>
          </cell>
          <cell r="M496">
            <v>-1.4368705053521835E-2</v>
          </cell>
          <cell r="N496">
            <v>4.4937986261770702E-2</v>
          </cell>
          <cell r="O496">
            <v>-6.1636735132382103E-3</v>
          </cell>
          <cell r="P496">
            <v>2.2882683333333098E-2</v>
          </cell>
        </row>
        <row r="498">
          <cell r="J498">
            <v>2.8388079782017295E-2</v>
          </cell>
          <cell r="L498">
            <v>-1.1039093442554715E-2</v>
          </cell>
          <cell r="M498">
            <v>-4.6420508270364924E-2</v>
          </cell>
          <cell r="N498">
            <v>4.205264870454517E-2</v>
          </cell>
          <cell r="O498">
            <v>-6.8989361199491839E-3</v>
          </cell>
          <cell r="P498">
            <v>2.5193334430135828E-3</v>
          </cell>
        </row>
        <row r="499">
          <cell r="J499">
            <v>2.8375466134415772E-2</v>
          </cell>
          <cell r="L499">
            <v>-1.1034475284329659E-2</v>
          </cell>
          <cell r="M499">
            <v>-4.6426346576043387E-2</v>
          </cell>
          <cell r="N499">
            <v>4.2066716165929385E-2</v>
          </cell>
          <cell r="O499">
            <v>-6.8917725856388889E-3</v>
          </cell>
          <cell r="P499">
            <v>2.4910840921936739E-3</v>
          </cell>
        </row>
      </sheetData>
      <sheetData sheetId="4"/>
      <sheetData sheetId="5"/>
      <sheetData sheetId="6">
        <row r="1">
          <cell r="BW1" t="str">
            <v>Dados anuais</v>
          </cell>
        </row>
        <row r="3">
          <cell r="BX3" t="str">
            <v>Crescimento Zona do Euro - nominal</v>
          </cell>
          <cell r="BY3" t="str">
            <v>Crescimento Zona do Euro - real</v>
          </cell>
          <cell r="BZ3" t="str">
            <v>Juros Zona do Euro - eop</v>
          </cell>
          <cell r="CA3" t="str">
            <v>Crescimento Espanha - real</v>
          </cell>
          <cell r="CB3" t="str">
            <v>Inflação Espanha</v>
          </cell>
          <cell r="CC3" t="str">
            <v>Crescimento Portugal - real</v>
          </cell>
          <cell r="CD3" t="str">
            <v>Inflação Portugal</v>
          </cell>
          <cell r="CE3" t="str">
            <v>Inflação Zona do Euro</v>
          </cell>
        </row>
        <row r="7">
          <cell r="BW7">
            <v>1991</v>
          </cell>
        </row>
        <row r="8">
          <cell r="BW8">
            <v>1992</v>
          </cell>
        </row>
        <row r="9">
          <cell r="BW9">
            <v>1993</v>
          </cell>
        </row>
        <row r="10">
          <cell r="BW10">
            <v>1994</v>
          </cell>
        </row>
        <row r="11">
          <cell r="BW11">
            <v>1995</v>
          </cell>
        </row>
        <row r="12">
          <cell r="BW12">
            <v>1996</v>
          </cell>
          <cell r="BX12">
            <v>4.0899999999999999E-2</v>
          </cell>
          <cell r="BY12">
            <v>1.6315212978004645E-2</v>
          </cell>
        </row>
        <row r="13">
          <cell r="BW13">
            <v>1997</v>
          </cell>
          <cell r="BX13">
            <v>2.3E-2</v>
          </cell>
          <cell r="BY13">
            <v>2.7300089013671425E-2</v>
          </cell>
        </row>
        <row r="14">
          <cell r="BW14">
            <v>1998</v>
          </cell>
          <cell r="BX14">
            <v>3.78E-2</v>
          </cell>
          <cell r="BY14">
            <v>2.8514087945187061E-2</v>
          </cell>
        </row>
        <row r="15">
          <cell r="BW15">
            <v>1999</v>
          </cell>
          <cell r="BX15">
            <v>4.4499999999999998E-2</v>
          </cell>
          <cell r="BY15">
            <v>2.9098981601669571E-2</v>
          </cell>
          <cell r="BZ15">
            <v>0.03</v>
          </cell>
        </row>
        <row r="16">
          <cell r="BW16">
            <v>2000</v>
          </cell>
          <cell r="BX16">
            <v>5.3699999999999998E-2</v>
          </cell>
          <cell r="BY16">
            <v>4.040056045286522E-2</v>
          </cell>
          <cell r="BZ16">
            <v>4.7500000000000001E-2</v>
          </cell>
        </row>
        <row r="17">
          <cell r="BW17">
            <v>2001</v>
          </cell>
          <cell r="BX17">
            <v>4.4400000000000002E-2</v>
          </cell>
          <cell r="BY17">
            <v>2.1530130979725559E-2</v>
          </cell>
          <cell r="BZ17">
            <v>3.2500000000000001E-2</v>
          </cell>
          <cell r="CA17">
            <v>3.6700000000000003E-2</v>
          </cell>
          <cell r="CB17">
            <v>2.4899999999999999E-2</v>
          </cell>
          <cell r="CC17">
            <v>1.9699999999999999E-2</v>
          </cell>
          <cell r="CD17">
            <v>0.04</v>
          </cell>
          <cell r="CE17">
            <v>2.0489094999999999E-2</v>
          </cell>
        </row>
        <row r="18">
          <cell r="BW18">
            <v>2002</v>
          </cell>
          <cell r="BX18">
            <v>3.4799999999999998E-2</v>
          </cell>
          <cell r="BY18">
            <v>9.2883241600503208E-3</v>
          </cell>
          <cell r="BZ18">
            <v>2.75E-2</v>
          </cell>
          <cell r="CA18">
            <v>2.7099999999999999E-2</v>
          </cell>
          <cell r="CB18">
            <v>3.9300000000000002E-2</v>
          </cell>
          <cell r="CC18">
            <v>7.6E-3</v>
          </cell>
          <cell r="CD18">
            <v>0.04</v>
          </cell>
          <cell r="CE18">
            <v>2.2776339E-2</v>
          </cell>
        </row>
        <row r="19">
          <cell r="BW19">
            <v>2003</v>
          </cell>
          <cell r="BX19">
            <v>2.9600000000000001E-2</v>
          </cell>
          <cell r="BY19">
            <v>7.3253866217983798E-3</v>
          </cell>
          <cell r="BZ19">
            <v>0.02</v>
          </cell>
          <cell r="CA19">
            <v>3.09E-2</v>
          </cell>
          <cell r="CB19">
            <v>2.7099999999999999E-2</v>
          </cell>
          <cell r="CC19">
            <v>-9.1000000000000004E-3</v>
          </cell>
          <cell r="CD19">
            <v>2.5000000000000001E-2</v>
          </cell>
          <cell r="CE19">
            <v>1.9736147999999998E-2</v>
          </cell>
        </row>
        <row r="20">
          <cell r="BW20">
            <v>2004</v>
          </cell>
          <cell r="BX20">
            <v>3.9300000000000002E-2</v>
          </cell>
          <cell r="BY20">
            <v>2.0552480747075608E-2</v>
          </cell>
          <cell r="BZ20">
            <v>0.02</v>
          </cell>
          <cell r="CA20">
            <v>3.2599999999999997E-2</v>
          </cell>
          <cell r="CB20">
            <v>3.4200000000000001E-2</v>
          </cell>
          <cell r="CC20">
            <v>1.5599999999999999E-2</v>
          </cell>
          <cell r="CD20">
            <v>2.5000000000000001E-2</v>
          </cell>
          <cell r="CE20">
            <v>2.3597599E-2</v>
          </cell>
        </row>
        <row r="21">
          <cell r="BW21">
            <v>2005</v>
          </cell>
          <cell r="BX21">
            <v>3.7199999999999997E-2</v>
          </cell>
          <cell r="BY21">
            <v>1.8900865867996774E-2</v>
          </cell>
          <cell r="BZ21">
            <v>2.2499999999999999E-2</v>
          </cell>
          <cell r="CA21">
            <v>3.5799999999999998E-2</v>
          </cell>
          <cell r="CB21">
            <v>3.4799999999999998E-2</v>
          </cell>
          <cell r="CC21">
            <v>7.7999999999999996E-3</v>
          </cell>
          <cell r="CD21">
            <v>2.5000000000000001E-2</v>
          </cell>
          <cell r="CE21">
            <v>2.2244692E-2</v>
          </cell>
        </row>
        <row r="22">
          <cell r="BW22">
            <v>2006</v>
          </cell>
          <cell r="BX22">
            <v>5.2499999999999998E-2</v>
          </cell>
          <cell r="BY22">
            <v>3.4243419224867511E-2</v>
          </cell>
          <cell r="BZ22">
            <v>3.5000000000000003E-2</v>
          </cell>
          <cell r="CA22">
            <v>4.0800000000000003E-2</v>
          </cell>
          <cell r="CB22">
            <v>2.6100000000000002E-2</v>
          </cell>
          <cell r="CC22">
            <v>1.4500000000000001E-2</v>
          </cell>
          <cell r="CD22">
            <v>2.5000000000000001E-2</v>
          </cell>
          <cell r="CE22">
            <v>1.9188922000000001E-2</v>
          </cell>
        </row>
        <row r="23">
          <cell r="BW23">
            <v>2007</v>
          </cell>
          <cell r="BX23">
            <v>5.4300000000000001E-2</v>
          </cell>
          <cell r="BY23">
            <v>2.9790601619179347E-2</v>
          </cell>
          <cell r="BZ23">
            <v>0.04</v>
          </cell>
          <cell r="CA23">
            <v>3.4799999999999998E-2</v>
          </cell>
          <cell r="CB23">
            <v>3.9399999999999998E-2</v>
          </cell>
          <cell r="CC23">
            <v>2.3699999999999999E-2</v>
          </cell>
          <cell r="CD23">
            <v>2.5999999999999999E-2</v>
          </cell>
          <cell r="CE23">
            <v>3.0667702000000002E-2</v>
          </cell>
        </row>
        <row r="24">
          <cell r="BW24">
            <v>2008</v>
          </cell>
          <cell r="BX24">
            <v>2.24E-2</v>
          </cell>
          <cell r="BY24">
            <v>3.0796340402945432E-3</v>
          </cell>
          <cell r="BZ24">
            <v>2.5000000000000001E-2</v>
          </cell>
          <cell r="CA24">
            <v>8.8999999999999999E-3</v>
          </cell>
          <cell r="CB24">
            <v>2.4500000000000001E-2</v>
          </cell>
          <cell r="CC24">
            <v>-1E-4</v>
          </cell>
          <cell r="CD24">
            <v>1.6E-2</v>
          </cell>
          <cell r="CE24">
            <v>1.5819209000000001E-2</v>
          </cell>
        </row>
        <row r="25">
          <cell r="BW25">
            <v>2009</v>
          </cell>
          <cell r="BX25">
            <v>-3.4099999999999998E-2</v>
          </cell>
          <cell r="BY25">
            <v>-4.424557632430659E-2</v>
          </cell>
          <cell r="BZ25">
            <v>0.01</v>
          </cell>
          <cell r="CA25">
            <v>-3.7400000000000003E-2</v>
          </cell>
          <cell r="CB25">
            <v>2.3999999999999998E-3</v>
          </cell>
          <cell r="CC25">
            <v>-2.9100000000000001E-2</v>
          </cell>
          <cell r="CD25">
            <v>-8.0000000000000002E-3</v>
          </cell>
          <cell r="CE25">
            <v>9.2695590000000001E-3</v>
          </cell>
        </row>
        <row r="26">
          <cell r="BW26">
            <v>2010</v>
          </cell>
          <cell r="BX26">
            <v>2.8000000000000001E-2</v>
          </cell>
          <cell r="BY26">
            <v>1.9935497573544403E-2</v>
          </cell>
          <cell r="BZ26">
            <v>0.01</v>
          </cell>
          <cell r="CA26">
            <v>-3.2000000000000002E-3</v>
          </cell>
          <cell r="CB26">
            <v>2.5100000000000001E-2</v>
          </cell>
          <cell r="CC26">
            <v>1.9400000000000001E-2</v>
          </cell>
          <cell r="CD26">
            <v>2.3E-2</v>
          </cell>
          <cell r="CE26">
            <v>2.2134460000000002E-2</v>
          </cell>
        </row>
        <row r="27">
          <cell r="BW27">
            <v>2011</v>
          </cell>
          <cell r="BX27">
            <v>2.7099999999999999E-2</v>
          </cell>
          <cell r="BY27">
            <v>1.7854609349165607E-2</v>
          </cell>
          <cell r="BZ27">
            <v>0.01</v>
          </cell>
          <cell r="CA27">
            <v>4.1999999999999997E-3</v>
          </cell>
          <cell r="CB27">
            <v>2.7099999999999999E-2</v>
          </cell>
          <cell r="CC27">
            <v>-1.55E-2</v>
          </cell>
          <cell r="CD27">
            <v>3.6999999999999998E-2</v>
          </cell>
          <cell r="CE27">
            <v>2.7495731999999998E-2</v>
          </cell>
        </row>
        <row r="28">
          <cell r="BW28">
            <v>2012</v>
          </cell>
          <cell r="BX28">
            <v>7.7000000000000002E-3</v>
          </cell>
          <cell r="BY28">
            <v>-9.0034319796190587E-3</v>
          </cell>
          <cell r="BZ28">
            <v>7.4999999999999997E-3</v>
          </cell>
          <cell r="CA28">
            <v>-1.37E-2</v>
          </cell>
          <cell r="CB28">
            <v>0.03</v>
          </cell>
          <cell r="CC28">
            <v>-3.2500000000000001E-2</v>
          </cell>
          <cell r="CD28">
            <v>1.9E-2</v>
          </cell>
          <cell r="CE28">
            <v>2.2200000000000001E-2</v>
          </cell>
        </row>
        <row r="29">
          <cell r="BW29">
            <v>2013</v>
          </cell>
          <cell r="BX29">
            <v>1.24E-2</v>
          </cell>
          <cell r="BY29">
            <v>-1.2633113397274576E-3</v>
          </cell>
          <cell r="BZ29">
            <v>2.5000000000000001E-3</v>
          </cell>
          <cell r="CA29">
            <v>-1.4999999999999999E-2</v>
          </cell>
          <cell r="CB29">
            <v>5.0000000000000001E-3</v>
          </cell>
          <cell r="CC29">
            <v>-1.6E-2</v>
          </cell>
          <cell r="CD29">
            <v>5.0000000000000001E-3</v>
          </cell>
          <cell r="CE29">
            <v>8.5000000000000006E-3</v>
          </cell>
        </row>
        <row r="30">
          <cell r="BW30">
            <v>2014</v>
          </cell>
          <cell r="BX30">
            <v>1.2999999999999999E-2</v>
          </cell>
          <cell r="BY30">
            <v>1.447077935609653E-2</v>
          </cell>
          <cell r="BZ30">
            <v>5.0000000000000001E-4</v>
          </cell>
          <cell r="CA30">
            <v>1.4E-2</v>
          </cell>
          <cell r="CB30">
            <v>-1.0999999999999999E-2</v>
          </cell>
          <cell r="CC30">
            <v>8.9999999999999993E-3</v>
          </cell>
          <cell r="CD30">
            <v>-3.0000000000000001E-3</v>
          </cell>
          <cell r="CE30">
            <v>-1.6981320547397871E-3</v>
          </cell>
        </row>
        <row r="31">
          <cell r="BW31">
            <v>2015</v>
          </cell>
          <cell r="BX31">
            <v>2.2342450678237036E-2</v>
          </cell>
          <cell r="BY31">
            <v>2.0041069849739968E-2</v>
          </cell>
          <cell r="BZ31">
            <v>5.0000000000000001E-4</v>
          </cell>
          <cell r="CA31">
            <v>3.4355175108703229E-2</v>
          </cell>
          <cell r="CB31">
            <v>-1.1999999999999999E-3</v>
          </cell>
          <cell r="CC31">
            <v>1.8220305065148823E-2</v>
          </cell>
          <cell r="CD31">
            <v>5.0000000000000001E-3</v>
          </cell>
          <cell r="CE31">
            <v>2.3013808284970683E-3</v>
          </cell>
        </row>
        <row r="32">
          <cell r="BW32">
            <v>2016</v>
          </cell>
          <cell r="BX32">
            <v>2.9313229184593004E-2</v>
          </cell>
          <cell r="BY32">
            <v>1.7932576294506175E-2</v>
          </cell>
          <cell r="BZ32">
            <v>0</v>
          </cell>
          <cell r="CA32">
            <v>3.2759264793783549E-2</v>
          </cell>
          <cell r="CB32">
            <v>1.0999999999999999E-2</v>
          </cell>
          <cell r="CC32">
            <v>1.6194459293732866E-2</v>
          </cell>
          <cell r="CD32">
            <v>8.9999999999999993E-3</v>
          </cell>
          <cell r="CE32">
            <v>1.1380652890086829E-2</v>
          </cell>
        </row>
        <row r="33">
          <cell r="BW33">
            <v>2017</v>
          </cell>
          <cell r="BX33">
            <v>4.0917815107520017E-2</v>
          </cell>
          <cell r="BY33">
            <v>2.7394964451118886E-2</v>
          </cell>
          <cell r="BZ33">
            <v>0</v>
          </cell>
          <cell r="CA33">
            <v>3.0499296434423728E-2</v>
          </cell>
          <cell r="CB33">
            <v>1.4E-2</v>
          </cell>
          <cell r="CC33">
            <v>2.6741139579981033E-2</v>
          </cell>
          <cell r="CD33">
            <v>1.6E-2</v>
          </cell>
          <cell r="CE33">
            <v>1.3522850656401131E-2</v>
          </cell>
        </row>
        <row r="34">
          <cell r="BW34">
            <v>2018</v>
          </cell>
          <cell r="BX34">
            <v>3.3372717852740527E-2</v>
          </cell>
          <cell r="BY34">
            <v>1.7372717852740527E-2</v>
          </cell>
          <cell r="BZ34">
            <v>0</v>
          </cell>
          <cell r="CA34">
            <v>2.5294003091352879E-2</v>
          </cell>
          <cell r="CB34">
            <v>1.2E-2</v>
          </cell>
          <cell r="CC34">
            <v>2.6741139579981033E-2</v>
          </cell>
          <cell r="CD34">
            <v>6.0000000000000001E-3</v>
          </cell>
          <cell r="CE34">
            <v>1.6E-2</v>
          </cell>
        </row>
        <row r="35">
          <cell r="BW35">
            <v>2019</v>
          </cell>
          <cell r="BX35">
            <v>2.9404445692250744E-2</v>
          </cell>
          <cell r="BY35">
            <v>1.6404445692250746E-2</v>
          </cell>
          <cell r="BZ35">
            <v>0</v>
          </cell>
          <cell r="CA35">
            <v>2.5294003091352879E-2</v>
          </cell>
          <cell r="CB35">
            <v>1.2E-2</v>
          </cell>
          <cell r="CC35">
            <v>2.6741139579981001E-2</v>
          </cell>
          <cell r="CD35">
            <v>6.0000000000000001E-3</v>
          </cell>
          <cell r="CE35">
            <v>1.2999999999999999E-2</v>
          </cell>
        </row>
        <row r="36">
          <cell r="BW36">
            <v>2020</v>
          </cell>
          <cell r="BX36">
            <v>-6.4567929714847705E-2</v>
          </cell>
          <cell r="BY36">
            <v>-6.1567929714847702E-2</v>
          </cell>
          <cell r="BZ36">
            <v>0</v>
          </cell>
          <cell r="CA36">
            <v>9.4999999999999998E-3</v>
          </cell>
          <cell r="CB36">
            <v>0.02</v>
          </cell>
          <cell r="CC36">
            <v>8.9999999999999993E-3</v>
          </cell>
          <cell r="CD36">
            <v>1.7999999999999999E-2</v>
          </cell>
          <cell r="CE36">
            <v>-3.0000000000000001E-3</v>
          </cell>
        </row>
        <row r="37">
          <cell r="BW37">
            <v>2021</v>
          </cell>
          <cell r="BX37">
            <v>0.11271051646404269</v>
          </cell>
          <cell r="BY37">
            <v>6.2710516464042687E-2</v>
          </cell>
          <cell r="BZ37">
            <v>-5.0000000000000001E-3</v>
          </cell>
          <cell r="CE37">
            <v>0.05</v>
          </cell>
        </row>
        <row r="38">
          <cell r="BW38">
            <v>2022</v>
          </cell>
          <cell r="BX38">
            <v>0.12820778208928033</v>
          </cell>
          <cell r="BY38">
            <v>3.6207782089280327E-2</v>
          </cell>
          <cell r="BZ38">
            <v>0.02</v>
          </cell>
          <cell r="CE38">
            <v>9.1999999999999998E-2</v>
          </cell>
        </row>
        <row r="39">
          <cell r="BW39">
            <v>2023</v>
          </cell>
          <cell r="BX39">
            <v>3.3000000000000002E-2</v>
          </cell>
          <cell r="BY39">
            <v>4.0000000000000001E-3</v>
          </cell>
          <cell r="BZ39">
            <v>0.04</v>
          </cell>
          <cell r="CE39">
            <v>2.9000000000000001E-2</v>
          </cell>
        </row>
        <row r="40">
          <cell r="BW40">
            <v>2024</v>
          </cell>
          <cell r="BX40">
            <v>3.2016464237487365E-2</v>
          </cell>
          <cell r="BY40">
            <v>8.016464237487364E-3</v>
          </cell>
          <cell r="BZ40">
            <v>0.03</v>
          </cell>
          <cell r="CE40">
            <v>2.4E-2</v>
          </cell>
        </row>
        <row r="41">
          <cell r="BW41">
            <v>2025</v>
          </cell>
          <cell r="BX41">
            <v>2.8384331180375293E-2</v>
          </cell>
          <cell r="BY41">
            <v>8.3843311803752929E-3</v>
          </cell>
          <cell r="BZ41">
            <v>0.02</v>
          </cell>
          <cell r="CE41">
            <v>0.02</v>
          </cell>
        </row>
        <row r="42">
          <cell r="BW42">
            <v>2026</v>
          </cell>
          <cell r="BX42">
            <v>3.1551359514899943E-2</v>
          </cell>
          <cell r="BY42">
            <v>1.1551359514899939E-2</v>
          </cell>
          <cell r="BZ42">
            <v>0.02</v>
          </cell>
          <cell r="CE42">
            <v>0.02</v>
          </cell>
        </row>
        <row r="43">
          <cell r="BW43">
            <v>2027</v>
          </cell>
          <cell r="BX43">
            <v>3.2934377587439542E-2</v>
          </cell>
          <cell r="BY43">
            <v>1.2934377587439538E-2</v>
          </cell>
          <cell r="BZ43">
            <v>0.02</v>
          </cell>
          <cell r="CE43">
            <v>0.02</v>
          </cell>
        </row>
        <row r="44">
          <cell r="BW44">
            <v>2028</v>
          </cell>
          <cell r="BX44">
            <v>3.3000000000000002E-2</v>
          </cell>
          <cell r="BY44">
            <v>1.2999999999999999E-2</v>
          </cell>
          <cell r="BZ44">
            <v>0.02</v>
          </cell>
          <cell r="CE44">
            <v>0.02</v>
          </cell>
        </row>
      </sheetData>
      <sheetData sheetId="7">
        <row r="1">
          <cell r="B1" t="str">
            <v>Dados mensais</v>
          </cell>
          <cell r="CC1" t="str">
            <v>MMM3</v>
          </cell>
          <cell r="FB1" t="str">
            <v>Anual</v>
          </cell>
        </row>
        <row r="3">
          <cell r="B3" t="str">
            <v>Selic Decidida</v>
          </cell>
          <cell r="C3" t="str">
            <v>Selic Efetiva (Bacen 4189)</v>
          </cell>
          <cell r="D3" t="str">
            <v>Selic efetiva mensal (Bacen 4390)</v>
          </cell>
          <cell r="E3" t="str">
            <v>CDI % aa (Bacen 4392)</v>
          </cell>
          <cell r="F3" t="str">
            <v>TJLP</v>
          </cell>
          <cell r="G3" t="str">
            <v>Swap 360</v>
          </cell>
          <cell r="H3" t="str">
            <v>TR (% a. m.)</v>
          </cell>
          <cell r="CD3" t="str">
            <v>Selic Decidida</v>
          </cell>
          <cell r="CE3" t="str">
            <v>Selic Efetiva (Bacen 4189)</v>
          </cell>
          <cell r="CF3" t="str">
            <v>Selic efetiva mensal (Bacen 4390)</v>
          </cell>
          <cell r="CG3" t="str">
            <v>CDI % aa (Bacen 4392)</v>
          </cell>
          <cell r="CH3" t="str">
            <v>TJLP</v>
          </cell>
          <cell r="CI3" t="str">
            <v>Swap 360</v>
          </cell>
          <cell r="CJ3" t="str">
            <v>TR (% a. m.)</v>
          </cell>
          <cell r="FC3" t="str">
            <v>Selic Decidida</v>
          </cell>
          <cell r="FD3" t="str">
            <v>TR (%a.a.)</v>
          </cell>
          <cell r="FE3" t="str">
            <v>TJLP</v>
          </cell>
          <cell r="GW3" t="str">
            <v>1+Juro real ex-ante 12m</v>
          </cell>
        </row>
        <row r="4">
          <cell r="A4" t="str">
            <v>Responsável</v>
          </cell>
        </row>
        <row r="5">
          <cell r="A5" t="str">
            <v>Último dado</v>
          </cell>
          <cell r="FC5" t="str">
            <v>Automático</v>
          </cell>
          <cell r="FD5" t="str">
            <v>Automático</v>
          </cell>
          <cell r="FE5" t="str">
            <v>Automático</v>
          </cell>
          <cell r="GW5" t="str">
            <v>Automático</v>
          </cell>
        </row>
        <row r="6">
          <cell r="A6" t="str">
            <v>Ticker</v>
          </cell>
        </row>
        <row r="7">
          <cell r="A7">
            <v>33239</v>
          </cell>
          <cell r="C7">
            <v>789.54</v>
          </cell>
          <cell r="CC7">
            <v>33239</v>
          </cell>
          <cell r="FB7">
            <v>33573</v>
          </cell>
        </row>
        <row r="8">
          <cell r="A8">
            <v>33270</v>
          </cell>
          <cell r="C8">
            <v>152.84</v>
          </cell>
          <cell r="H8">
            <v>8.5985329642857149</v>
          </cell>
          <cell r="CC8">
            <v>33270</v>
          </cell>
          <cell r="FB8">
            <v>33939</v>
          </cell>
        </row>
        <row r="9">
          <cell r="A9">
            <v>33298</v>
          </cell>
          <cell r="C9">
            <v>213.32</v>
          </cell>
          <cell r="H9">
            <v>8.4950360588235299</v>
          </cell>
          <cell r="CC9">
            <v>33298</v>
          </cell>
          <cell r="FB9">
            <v>34304</v>
          </cell>
        </row>
        <row r="10">
          <cell r="A10">
            <v>33329</v>
          </cell>
          <cell r="C10">
            <v>187.86</v>
          </cell>
          <cell r="H10">
            <v>8.5870820333333331</v>
          </cell>
          <cell r="CC10">
            <v>33329</v>
          </cell>
          <cell r="CJ10">
            <v>8.5602170188141926</v>
          </cell>
          <cell r="FB10">
            <v>34669</v>
          </cell>
        </row>
        <row r="11">
          <cell r="A11">
            <v>33359</v>
          </cell>
          <cell r="C11">
            <v>199.11</v>
          </cell>
          <cell r="H11">
            <v>9.4469159374999983</v>
          </cell>
          <cell r="CC11">
            <v>33359</v>
          </cell>
          <cell r="CJ11">
            <v>8.8430113432189525</v>
          </cell>
          <cell r="FB11">
            <v>35034</v>
          </cell>
        </row>
        <row r="12">
          <cell r="A12">
            <v>33390</v>
          </cell>
          <cell r="C12">
            <v>244.7</v>
          </cell>
          <cell r="H12">
            <v>9.6554568333333339</v>
          </cell>
          <cell r="CC12">
            <v>33390</v>
          </cell>
          <cell r="CJ12">
            <v>9.2298182680555545</v>
          </cell>
          <cell r="FB12">
            <v>35400</v>
          </cell>
        </row>
        <row r="13">
          <cell r="A13">
            <v>33420</v>
          </cell>
          <cell r="C13">
            <v>259.58</v>
          </cell>
          <cell r="H13">
            <v>10.751432031249999</v>
          </cell>
          <cell r="CC13">
            <v>33420</v>
          </cell>
          <cell r="CJ13">
            <v>9.9512682673611099</v>
          </cell>
          <cell r="FB13">
            <v>35765</v>
          </cell>
          <cell r="FC13">
            <v>25.86066411303521</v>
          </cell>
          <cell r="FD13">
            <v>9.2852589887729291</v>
          </cell>
          <cell r="FE13" t="e">
            <v>#DIV/0!</v>
          </cell>
        </row>
        <row r="14">
          <cell r="A14">
            <v>33451</v>
          </cell>
          <cell r="C14">
            <v>434.08</v>
          </cell>
          <cell r="H14">
            <v>14.767357483870967</v>
          </cell>
          <cell r="CC14">
            <v>33451</v>
          </cell>
          <cell r="CJ14">
            <v>11.724748782818102</v>
          </cell>
          <cell r="FB14">
            <v>36130</v>
          </cell>
          <cell r="FC14">
            <v>24.041666666666668</v>
          </cell>
          <cell r="FD14">
            <v>7.5066406619906019</v>
          </cell>
          <cell r="FE14" t="e">
            <v>#DIV/0!</v>
          </cell>
          <cell r="GW14">
            <v>1.1656717801919561</v>
          </cell>
        </row>
        <row r="15">
          <cell r="A15">
            <v>33482</v>
          </cell>
          <cell r="C15">
            <v>772.19</v>
          </cell>
          <cell r="H15">
            <v>17.627576066666666</v>
          </cell>
          <cell r="CC15">
            <v>33482</v>
          </cell>
          <cell r="CJ15">
            <v>14.382121860595879</v>
          </cell>
          <cell r="FB15">
            <v>36495</v>
          </cell>
          <cell r="FC15">
            <v>24.041666666666668</v>
          </cell>
          <cell r="FD15">
            <v>5.1477427357233214</v>
          </cell>
          <cell r="FE15" t="e">
            <v>#DIV/0!</v>
          </cell>
          <cell r="GW15">
            <v>1.1545577672672991</v>
          </cell>
        </row>
        <row r="16">
          <cell r="A16">
            <v>33512</v>
          </cell>
          <cell r="C16">
            <v>1152.6300000000001</v>
          </cell>
          <cell r="H16">
            <v>24.984954218750001</v>
          </cell>
          <cell r="CC16">
            <v>33512</v>
          </cell>
          <cell r="CJ16">
            <v>19.126629256429212</v>
          </cell>
          <cell r="FB16">
            <v>36861</v>
          </cell>
          <cell r="FC16">
            <v>17.479166666666668</v>
          </cell>
          <cell r="FD16">
            <v>2.0273798692992213</v>
          </cell>
          <cell r="FE16">
            <v>10.75</v>
          </cell>
          <cell r="GW16">
            <v>1.106124006908954</v>
          </cell>
        </row>
        <row r="17">
          <cell r="A17">
            <v>33543</v>
          </cell>
          <cell r="C17">
            <v>3343.72</v>
          </cell>
          <cell r="H17">
            <v>30.182567099999996</v>
          </cell>
          <cell r="CC17">
            <v>33543</v>
          </cell>
          <cell r="CJ17">
            <v>24.265032461805557</v>
          </cell>
          <cell r="FB17">
            <v>37226</v>
          </cell>
          <cell r="FC17">
            <v>17.625</v>
          </cell>
          <cell r="FD17">
            <v>2.3188417230279206</v>
          </cell>
          <cell r="FE17">
            <v>9.5</v>
          </cell>
          <cell r="GW17">
            <v>1.0934357915068826</v>
          </cell>
        </row>
        <row r="18">
          <cell r="A18">
            <v>33573</v>
          </cell>
          <cell r="C18">
            <v>2494.2600000000002</v>
          </cell>
          <cell r="H18">
            <v>25.6001383125</v>
          </cell>
          <cell r="CC18">
            <v>33573</v>
          </cell>
          <cell r="CJ18">
            <v>26.922553210416666</v>
          </cell>
          <cell r="FB18">
            <v>37591</v>
          </cell>
          <cell r="FC18">
            <v>19.479166666666668</v>
          </cell>
          <cell r="FD18">
            <v>2.8557957402073733</v>
          </cell>
          <cell r="FE18">
            <v>9.875</v>
          </cell>
          <cell r="GW18">
            <v>1.1239498997387798</v>
          </cell>
        </row>
        <row r="19">
          <cell r="A19">
            <v>33604</v>
          </cell>
          <cell r="C19">
            <v>1758.1</v>
          </cell>
          <cell r="H19">
            <v>26.765661999999995</v>
          </cell>
          <cell r="CC19">
            <v>33604</v>
          </cell>
          <cell r="CJ19">
            <v>27.516122470833327</v>
          </cell>
          <cell r="FB19">
            <v>37956</v>
          </cell>
          <cell r="FC19">
            <v>23.083333333333332</v>
          </cell>
          <cell r="FD19">
            <v>4.3743615223186048</v>
          </cell>
          <cell r="FE19">
            <v>11.5</v>
          </cell>
          <cell r="GW19">
            <v>1.1348873787096589</v>
          </cell>
        </row>
        <row r="20">
          <cell r="A20">
            <v>33635</v>
          </cell>
          <cell r="C20">
            <v>2316.8000000000002</v>
          </cell>
          <cell r="H20">
            <v>23.564099793103448</v>
          </cell>
          <cell r="CC20">
            <v>33635</v>
          </cell>
          <cell r="CJ20">
            <v>25.309966701867818</v>
          </cell>
          <cell r="FB20">
            <v>38322</v>
          </cell>
          <cell r="FC20">
            <v>16.4375</v>
          </cell>
          <cell r="FD20">
            <v>1.8404634555651058</v>
          </cell>
          <cell r="FE20">
            <v>9.8125</v>
          </cell>
          <cell r="GW20">
            <v>1.1104668330463989</v>
          </cell>
        </row>
        <row r="21">
          <cell r="A21">
            <v>33664</v>
          </cell>
          <cell r="C21">
            <v>2246.4499999999998</v>
          </cell>
          <cell r="H21">
            <v>24.341844939393944</v>
          </cell>
          <cell r="CC21">
            <v>33664</v>
          </cell>
          <cell r="CJ21">
            <v>24.890535577499133</v>
          </cell>
          <cell r="FB21">
            <v>38687</v>
          </cell>
          <cell r="FC21">
            <v>19.145833333333332</v>
          </cell>
          <cell r="FD21">
            <v>2.8166247525300441</v>
          </cell>
          <cell r="FE21">
            <v>9.75</v>
          </cell>
          <cell r="GW21">
            <v>1.1192504733463722</v>
          </cell>
        </row>
        <row r="22">
          <cell r="A22">
            <v>33695</v>
          </cell>
          <cell r="C22">
            <v>1391.36</v>
          </cell>
          <cell r="H22">
            <v>19.518541599999999</v>
          </cell>
          <cell r="CC22">
            <v>33695</v>
          </cell>
          <cell r="CJ22">
            <v>22.47482877749913</v>
          </cell>
          <cell r="FB22">
            <v>39052</v>
          </cell>
          <cell r="FC22">
            <v>15.0625</v>
          </cell>
          <cell r="FD22">
            <v>1.9565905201838798</v>
          </cell>
          <cell r="FE22">
            <v>7.8749999999999973</v>
          </cell>
          <cell r="GW22">
            <v>1.1188224032993199</v>
          </cell>
        </row>
        <row r="23">
          <cell r="A23">
            <v>33725</v>
          </cell>
          <cell r="C23">
            <v>1257.7</v>
          </cell>
          <cell r="H23">
            <v>21.583995124999998</v>
          </cell>
          <cell r="CC23">
            <v>33725</v>
          </cell>
          <cell r="CJ23">
            <v>21.814793888131316</v>
          </cell>
          <cell r="FB23">
            <v>39417</v>
          </cell>
          <cell r="FC23">
            <v>11.979166666666666</v>
          </cell>
          <cell r="FD23">
            <v>1.3368156135922113</v>
          </cell>
          <cell r="FE23">
            <v>6.375</v>
          </cell>
          <cell r="GW23">
            <v>1.0870535790713833</v>
          </cell>
        </row>
        <row r="24">
          <cell r="A24">
            <v>33756</v>
          </cell>
          <cell r="C24">
            <v>1257.73</v>
          </cell>
          <cell r="H24">
            <v>21.004210466666667</v>
          </cell>
          <cell r="CC24">
            <v>33756</v>
          </cell>
          <cell r="CJ24">
            <v>20.702249063888885</v>
          </cell>
          <cell r="FB24">
            <v>39783</v>
          </cell>
          <cell r="FC24">
            <v>12.541666666666666</v>
          </cell>
          <cell r="FD24">
            <v>1.6493072417585193</v>
          </cell>
          <cell r="FE24">
            <v>6.25</v>
          </cell>
          <cell r="GW24">
            <v>1.0715769578045833</v>
          </cell>
        </row>
        <row r="25">
          <cell r="A25">
            <v>33786</v>
          </cell>
          <cell r="C25">
            <v>1181.26</v>
          </cell>
          <cell r="H25">
            <v>23.488146</v>
          </cell>
          <cell r="CC25">
            <v>33786</v>
          </cell>
          <cell r="CJ25">
            <v>22.025450530555556</v>
          </cell>
          <cell r="FB25">
            <v>40148</v>
          </cell>
          <cell r="FC25">
            <v>9.9166666666666661</v>
          </cell>
          <cell r="FD25">
            <v>0.64247118251332791</v>
          </cell>
          <cell r="FE25">
            <v>6.125</v>
          </cell>
          <cell r="GW25">
            <v>1.0658136135674743</v>
          </cell>
        </row>
        <row r="26">
          <cell r="A26">
            <v>33817</v>
          </cell>
          <cell r="C26">
            <v>1447.92</v>
          </cell>
          <cell r="H26">
            <v>24.732586000000001</v>
          </cell>
          <cell r="CC26">
            <v>33817</v>
          </cell>
          <cell r="CJ26">
            <v>23.074980822222219</v>
          </cell>
          <cell r="FB26">
            <v>40513</v>
          </cell>
          <cell r="FC26">
            <v>10</v>
          </cell>
          <cell r="FD26">
            <v>0.67069226139649407</v>
          </cell>
          <cell r="FE26">
            <v>6</v>
          </cell>
          <cell r="GW26">
            <v>1.0460064974427852</v>
          </cell>
        </row>
        <row r="27">
          <cell r="A27">
            <v>33848</v>
          </cell>
          <cell r="C27">
            <v>1773.52</v>
          </cell>
          <cell r="H27">
            <v>24.914942066666665</v>
          </cell>
          <cell r="CC27">
            <v>33848</v>
          </cell>
          <cell r="CJ27">
            <v>24.378558022222222</v>
          </cell>
          <cell r="FB27">
            <v>40878</v>
          </cell>
          <cell r="FC27">
            <v>11.708333333333334</v>
          </cell>
          <cell r="FD27">
            <v>1.2656709851924641</v>
          </cell>
          <cell r="FE27">
            <v>6</v>
          </cell>
          <cell r="GW27">
            <v>1.0567987485405417</v>
          </cell>
        </row>
        <row r="28">
          <cell r="A28">
            <v>33878</v>
          </cell>
          <cell r="C28">
            <v>1867.18</v>
          </cell>
          <cell r="H28">
            <v>24.562463968750002</v>
          </cell>
          <cell r="CC28">
            <v>33878</v>
          </cell>
          <cell r="CJ28">
            <v>24.736664011805555</v>
          </cell>
          <cell r="FB28">
            <v>41244</v>
          </cell>
          <cell r="FC28">
            <v>8.4583333333333339</v>
          </cell>
          <cell r="FD28">
            <v>0.23433395578420468</v>
          </cell>
          <cell r="FE28">
            <v>5.75</v>
          </cell>
          <cell r="GW28">
            <v>1.042732960930741</v>
          </cell>
        </row>
        <row r="29">
          <cell r="A29">
            <v>33909</v>
          </cell>
          <cell r="C29">
            <v>1814.31</v>
          </cell>
          <cell r="H29">
            <v>23.716945800000008</v>
          </cell>
          <cell r="CC29">
            <v>33909</v>
          </cell>
          <cell r="CJ29">
            <v>24.398117278472224</v>
          </cell>
          <cell r="FB29">
            <v>41609</v>
          </cell>
          <cell r="FC29">
            <v>8.4375</v>
          </cell>
          <cell r="FD29">
            <v>0.22354733870967741</v>
          </cell>
          <cell r="FE29">
            <v>5</v>
          </cell>
          <cell r="GW29">
            <v>1.0211934955195134</v>
          </cell>
        </row>
        <row r="30">
          <cell r="A30">
            <v>33939</v>
          </cell>
          <cell r="C30">
            <v>1724.71</v>
          </cell>
          <cell r="H30">
            <v>24.392560937500008</v>
          </cell>
          <cell r="CC30">
            <v>33939</v>
          </cell>
          <cell r="CJ30">
            <v>24.223990235416675</v>
          </cell>
          <cell r="FB30">
            <v>41974</v>
          </cell>
          <cell r="FC30">
            <v>11.020833333333334</v>
          </cell>
          <cell r="FD30">
            <v>0.86196342295789297</v>
          </cell>
          <cell r="FE30">
            <v>5</v>
          </cell>
          <cell r="GW30">
            <v>1.0396157232902483</v>
          </cell>
        </row>
        <row r="31">
          <cell r="A31">
            <v>33970</v>
          </cell>
          <cell r="C31">
            <v>2259.56</v>
          </cell>
          <cell r="H31">
            <v>30.686381387096766</v>
          </cell>
          <cell r="CC31">
            <v>33970</v>
          </cell>
          <cell r="CJ31">
            <v>26.265296041532263</v>
          </cell>
          <cell r="FB31">
            <v>42339</v>
          </cell>
          <cell r="FC31">
            <v>13.583333333333334</v>
          </cell>
          <cell r="FD31">
            <v>1.7743537894754673</v>
          </cell>
          <cell r="FE31">
            <v>6.25</v>
          </cell>
          <cell r="GW31">
            <v>1.0586741531398927</v>
          </cell>
        </row>
        <row r="32">
          <cell r="A32">
            <v>34001</v>
          </cell>
          <cell r="C32">
            <v>3397.11</v>
          </cell>
          <cell r="H32">
            <v>23.084666357142858</v>
          </cell>
          <cell r="CC32">
            <v>34001</v>
          </cell>
          <cell r="CJ32">
            <v>26.054536227246544</v>
          </cell>
          <cell r="FB32">
            <v>42705</v>
          </cell>
          <cell r="FC32">
            <v>14.166666666666666</v>
          </cell>
          <cell r="FD32">
            <v>2.06279118435467</v>
          </cell>
          <cell r="FE32">
            <v>7.5</v>
          </cell>
          <cell r="GW32">
            <v>1.0753456871149238</v>
          </cell>
        </row>
        <row r="33">
          <cell r="A33">
            <v>34029</v>
          </cell>
          <cell r="C33">
            <v>1441.34</v>
          </cell>
          <cell r="H33">
            <v>25.649651235294122</v>
          </cell>
          <cell r="CC33">
            <v>34029</v>
          </cell>
          <cell r="CJ33">
            <v>26.473566326511246</v>
          </cell>
          <cell r="FB33">
            <v>43070</v>
          </cell>
          <cell r="FC33">
            <v>9.9166666666666661</v>
          </cell>
          <cell r="FD33">
            <v>0.50625552729962953</v>
          </cell>
          <cell r="FE33">
            <v>7.125</v>
          </cell>
          <cell r="GW33">
            <v>1.0688891440762971</v>
          </cell>
        </row>
        <row r="34">
          <cell r="A34">
            <v>34060</v>
          </cell>
          <cell r="C34">
            <v>2771.27</v>
          </cell>
          <cell r="H34">
            <v>29.015333833333333</v>
          </cell>
          <cell r="CC34">
            <v>34060</v>
          </cell>
          <cell r="CJ34">
            <v>25.91655047525677</v>
          </cell>
          <cell r="FB34">
            <v>43435</v>
          </cell>
          <cell r="FC34">
            <v>6.5625</v>
          </cell>
          <cell r="FD34">
            <v>0</v>
          </cell>
          <cell r="FE34">
            <v>6.722500000000001</v>
          </cell>
          <cell r="GW34">
            <v>1.0309856232981192</v>
          </cell>
        </row>
        <row r="35">
          <cell r="A35">
            <v>34090</v>
          </cell>
          <cell r="C35">
            <v>2430.2800000000002</v>
          </cell>
          <cell r="H35">
            <v>29.517628500000001</v>
          </cell>
          <cell r="CC35">
            <v>34090</v>
          </cell>
          <cell r="CJ35">
            <v>28.060871189542485</v>
          </cell>
          <cell r="FB35">
            <v>43800</v>
          </cell>
          <cell r="FC35">
            <v>5.958333333333333</v>
          </cell>
          <cell r="FD35">
            <v>0</v>
          </cell>
          <cell r="FE35">
            <v>6.2025000000000006</v>
          </cell>
          <cell r="GW35">
            <v>1.0242156484682703</v>
          </cell>
        </row>
        <row r="36">
          <cell r="A36">
            <v>34121</v>
          </cell>
          <cell r="C36">
            <v>2676.49</v>
          </cell>
          <cell r="H36">
            <v>29.119000000000003</v>
          </cell>
          <cell r="CC36">
            <v>34121</v>
          </cell>
          <cell r="CJ36">
            <v>29.217320777777775</v>
          </cell>
          <cell r="FB36">
            <v>44166</v>
          </cell>
          <cell r="FC36">
            <v>2.8125</v>
          </cell>
          <cell r="FD36">
            <v>0</v>
          </cell>
          <cell r="FE36">
            <v>4.8724999999999987</v>
          </cell>
          <cell r="GW36">
            <v>1.0060069798375491</v>
          </cell>
        </row>
        <row r="37">
          <cell r="A37">
            <v>34151</v>
          </cell>
          <cell r="C37">
            <v>2461.37</v>
          </cell>
          <cell r="H37">
            <v>31.525937499999994</v>
          </cell>
          <cell r="CC37">
            <v>34151</v>
          </cell>
          <cell r="CJ37">
            <v>30.054188666666665</v>
          </cell>
          <cell r="FB37">
            <v>44531</v>
          </cell>
          <cell r="FC37">
            <v>4.8125</v>
          </cell>
          <cell r="FD37">
            <v>5.679374999999999E-2</v>
          </cell>
          <cell r="FE37">
            <v>4.8</v>
          </cell>
          <cell r="GW37">
            <v>0.99401800793719164</v>
          </cell>
        </row>
        <row r="38">
          <cell r="A38">
            <v>34182</v>
          </cell>
          <cell r="C38">
            <v>2916.19</v>
          </cell>
          <cell r="H38">
            <v>33.389354838709686</v>
          </cell>
          <cell r="CC38">
            <v>34182</v>
          </cell>
          <cell r="CJ38">
            <v>31.344764112903231</v>
          </cell>
          <cell r="FB38">
            <v>44896</v>
          </cell>
          <cell r="FC38">
            <v>12.625</v>
          </cell>
          <cell r="FD38">
            <v>1.7175118370493356</v>
          </cell>
          <cell r="FE38">
            <v>6.7774999999999999</v>
          </cell>
          <cell r="GW38">
            <v>1.0457678144553553</v>
          </cell>
        </row>
        <row r="39">
          <cell r="A39">
            <v>34213</v>
          </cell>
          <cell r="C39">
            <v>4359.96</v>
          </cell>
          <cell r="H39">
            <v>35.998333333333335</v>
          </cell>
          <cell r="CC39">
            <v>34213</v>
          </cell>
          <cell r="CJ39">
            <v>33.637875224014337</v>
          </cell>
          <cell r="FB39">
            <v>45261</v>
          </cell>
          <cell r="FC39">
            <v>13.25</v>
          </cell>
          <cell r="FD39">
            <v>1.6763326822422517</v>
          </cell>
          <cell r="FE39">
            <v>6.7774999999999999</v>
          </cell>
          <cell r="GW39">
            <v>1.0803768351581202</v>
          </cell>
        </row>
        <row r="40">
          <cell r="A40">
            <v>34243</v>
          </cell>
          <cell r="C40">
            <v>5902.32</v>
          </cell>
          <cell r="H40">
            <v>36.850625000000001</v>
          </cell>
          <cell r="CC40">
            <v>34243</v>
          </cell>
          <cell r="CJ40">
            <v>35.412771057347676</v>
          </cell>
          <cell r="FB40">
            <v>45627</v>
          </cell>
          <cell r="FC40">
            <v>10.916666666666666</v>
          </cell>
          <cell r="FD40">
            <v>0.85406600253004417</v>
          </cell>
          <cell r="FE40">
            <v>6.7774999999999999</v>
          </cell>
          <cell r="GW40">
            <v>1.0742146735698099</v>
          </cell>
        </row>
        <row r="41">
          <cell r="A41">
            <v>34274</v>
          </cell>
          <cell r="C41">
            <v>5892.16</v>
          </cell>
          <cell r="H41">
            <v>35.152999999999999</v>
          </cell>
          <cell r="CC41">
            <v>34274</v>
          </cell>
          <cell r="CJ41">
            <v>36.00065277777778</v>
          </cell>
          <cell r="FB41">
            <v>45992</v>
          </cell>
          <cell r="FC41">
            <v>14.5625</v>
          </cell>
          <cell r="FD41">
            <v>2.0339115689098217</v>
          </cell>
          <cell r="FE41">
            <v>6.7774999999999999</v>
          </cell>
          <cell r="GW41">
            <v>1.0834813568683053</v>
          </cell>
        </row>
        <row r="42">
          <cell r="A42">
            <v>34304</v>
          </cell>
          <cell r="C42">
            <v>4010.32</v>
          </cell>
          <cell r="H42">
            <v>39.448749999999997</v>
          </cell>
          <cell r="CC42">
            <v>34304</v>
          </cell>
          <cell r="CJ42">
            <v>37.150791666666663</v>
          </cell>
          <cell r="FB42">
            <v>46357</v>
          </cell>
          <cell r="FC42">
            <v>13.458333333333334</v>
          </cell>
          <cell r="FD42">
            <v>1.7667919904332696</v>
          </cell>
          <cell r="FE42">
            <v>6.7774999999999999</v>
          </cell>
          <cell r="GW42">
            <v>1.0944502472441717</v>
          </cell>
        </row>
        <row r="43">
          <cell r="A43">
            <v>34335</v>
          </cell>
          <cell r="C43">
            <v>7065.02</v>
          </cell>
          <cell r="H43">
            <v>45.243870967741948</v>
          </cell>
          <cell r="CC43">
            <v>34335</v>
          </cell>
          <cell r="CJ43">
            <v>39.948540322580648</v>
          </cell>
          <cell r="FB43">
            <v>46722</v>
          </cell>
          <cell r="FC43">
            <v>11.770833333333334</v>
          </cell>
          <cell r="FD43">
            <v>1.116303147250836</v>
          </cell>
          <cell r="FE43">
            <v>6.7774999999999999</v>
          </cell>
          <cell r="GW43">
            <v>1.0763568487975264</v>
          </cell>
        </row>
        <row r="44">
          <cell r="A44">
            <v>34366</v>
          </cell>
          <cell r="C44">
            <v>13442.03</v>
          </cell>
          <cell r="H44">
            <v>37.693214285714284</v>
          </cell>
          <cell r="CC44">
            <v>34366</v>
          </cell>
          <cell r="CJ44">
            <v>40.795278417818743</v>
          </cell>
          <cell r="FB44">
            <v>47088</v>
          </cell>
          <cell r="FC44">
            <v>10.354166666666666</v>
          </cell>
          <cell r="FD44">
            <v>0.69470100230414755</v>
          </cell>
          <cell r="FE44">
            <v>6.7774999999999999</v>
          </cell>
          <cell r="GW44">
            <v>1.0622346802800349</v>
          </cell>
        </row>
        <row r="45">
          <cell r="A45">
            <v>34394</v>
          </cell>
          <cell r="C45">
            <v>7784.35</v>
          </cell>
          <cell r="H45">
            <v>43.225588235294111</v>
          </cell>
          <cell r="CC45">
            <v>34394</v>
          </cell>
          <cell r="CJ45">
            <v>42.054224496250114</v>
          </cell>
        </row>
        <row r="46">
          <cell r="A46">
            <v>34425</v>
          </cell>
          <cell r="C46">
            <v>15710.86</v>
          </cell>
          <cell r="H46">
            <v>46.417666666666648</v>
          </cell>
          <cell r="CC46">
            <v>34425</v>
          </cell>
          <cell r="CJ46">
            <v>42.44548972922501</v>
          </cell>
        </row>
        <row r="47">
          <cell r="A47">
            <v>34455</v>
          </cell>
          <cell r="C47">
            <v>8784.0300000000007</v>
          </cell>
          <cell r="H47">
            <v>47.100032187500013</v>
          </cell>
          <cell r="CC47">
            <v>34455</v>
          </cell>
          <cell r="CJ47">
            <v>45.581095696486926</v>
          </cell>
        </row>
        <row r="48">
          <cell r="A48">
            <v>34486</v>
          </cell>
          <cell r="C48">
            <v>13532.65</v>
          </cell>
          <cell r="H48">
            <v>26.640515100000012</v>
          </cell>
          <cell r="CC48">
            <v>34486</v>
          </cell>
          <cell r="CJ48">
            <v>40.052737984722228</v>
          </cell>
        </row>
        <row r="49">
          <cell r="A49">
            <v>34516</v>
          </cell>
          <cell r="C49">
            <v>122</v>
          </cell>
          <cell r="H49">
            <v>3.6559791250000004</v>
          </cell>
          <cell r="CC49">
            <v>34516</v>
          </cell>
          <cell r="CJ49">
            <v>25.798842137500007</v>
          </cell>
        </row>
        <row r="50">
          <cell r="A50">
            <v>34547</v>
          </cell>
          <cell r="C50">
            <v>56.46</v>
          </cell>
          <cell r="H50">
            <v>2.1841483870967742</v>
          </cell>
          <cell r="CC50">
            <v>34547</v>
          </cell>
          <cell r="CJ50">
            <v>10.826880870698929</v>
          </cell>
        </row>
        <row r="51">
          <cell r="A51">
            <v>34578</v>
          </cell>
          <cell r="C51">
            <v>57.06</v>
          </cell>
          <cell r="H51">
            <v>2.4905033333333337</v>
          </cell>
          <cell r="CC51">
            <v>34578</v>
          </cell>
          <cell r="CJ51">
            <v>2.7768769484767026</v>
          </cell>
        </row>
        <row r="52">
          <cell r="A52">
            <v>34608</v>
          </cell>
          <cell r="C52">
            <v>56.57</v>
          </cell>
          <cell r="H52">
            <v>2.7041031250000005</v>
          </cell>
          <cell r="CC52">
            <v>34608</v>
          </cell>
          <cell r="CJ52">
            <v>2.4595849484767025</v>
          </cell>
        </row>
        <row r="53">
          <cell r="A53">
            <v>34639</v>
          </cell>
          <cell r="C53">
            <v>65.36</v>
          </cell>
          <cell r="H53">
            <v>3.0113733333333323</v>
          </cell>
          <cell r="CC53">
            <v>34639</v>
          </cell>
          <cell r="CJ53">
            <v>2.7353265972222225</v>
          </cell>
        </row>
        <row r="54">
          <cell r="A54">
            <v>34669</v>
          </cell>
          <cell r="C54">
            <v>53.25</v>
          </cell>
          <cell r="H54">
            <v>2.3407000000000009</v>
          </cell>
          <cell r="CC54">
            <v>34669</v>
          </cell>
          <cell r="CJ54">
            <v>2.6853921527777778</v>
          </cell>
        </row>
        <row r="55">
          <cell r="A55">
            <v>34700</v>
          </cell>
          <cell r="C55">
            <v>46.25</v>
          </cell>
          <cell r="H55">
            <v>2.4104064516129027</v>
          </cell>
          <cell r="CC55">
            <v>34700</v>
          </cell>
          <cell r="CJ55">
            <v>2.5874932616487452</v>
          </cell>
        </row>
        <row r="56">
          <cell r="A56">
            <v>34731</v>
          </cell>
          <cell r="C56">
            <v>56.54</v>
          </cell>
          <cell r="H56">
            <v>1.6076535714285713</v>
          </cell>
          <cell r="CC56">
            <v>34731</v>
          </cell>
          <cell r="CJ56">
            <v>2.1195866743471581</v>
          </cell>
        </row>
        <row r="57">
          <cell r="A57">
            <v>34759</v>
          </cell>
          <cell r="C57">
            <v>57.98</v>
          </cell>
          <cell r="H57">
            <v>3.4048999999999996</v>
          </cell>
          <cell r="CC57">
            <v>34759</v>
          </cell>
          <cell r="CJ57">
            <v>2.474320007680491</v>
          </cell>
        </row>
        <row r="58">
          <cell r="A58">
            <v>34790</v>
          </cell>
          <cell r="C58">
            <v>85.47</v>
          </cell>
          <cell r="H58">
            <v>3.2631666666666654</v>
          </cell>
          <cell r="CC58">
            <v>34790</v>
          </cell>
          <cell r="CJ58">
            <v>2.7585734126984121</v>
          </cell>
        </row>
        <row r="59">
          <cell r="A59">
            <v>34820</v>
          </cell>
          <cell r="C59">
            <v>61.05</v>
          </cell>
          <cell r="H59">
            <v>3.1032187499999999</v>
          </cell>
          <cell r="CC59">
            <v>34820</v>
          </cell>
          <cell r="CJ59">
            <v>3.257095138888888</v>
          </cell>
        </row>
        <row r="60">
          <cell r="A60">
            <v>34851</v>
          </cell>
          <cell r="C60">
            <v>60.84</v>
          </cell>
          <cell r="H60">
            <v>2.9493266666666669</v>
          </cell>
          <cell r="CC60">
            <v>34851</v>
          </cell>
          <cell r="CJ60">
            <v>3.1052373611111102</v>
          </cell>
        </row>
        <row r="61">
          <cell r="A61">
            <v>34881</v>
          </cell>
          <cell r="C61">
            <v>60.53</v>
          </cell>
          <cell r="H61">
            <v>2.9430656249999996</v>
          </cell>
          <cell r="CC61">
            <v>34881</v>
          </cell>
          <cell r="CJ61">
            <v>2.9985370138888889</v>
          </cell>
        </row>
        <row r="62">
          <cell r="A62">
            <v>34912</v>
          </cell>
          <cell r="C62">
            <v>51.11</v>
          </cell>
          <cell r="H62">
            <v>2.2664903225806454</v>
          </cell>
          <cell r="CC62">
            <v>34912</v>
          </cell>
          <cell r="CJ62">
            <v>2.7196275380824377</v>
          </cell>
        </row>
        <row r="63">
          <cell r="A63">
            <v>34943</v>
          </cell>
          <cell r="C63">
            <v>51</v>
          </cell>
          <cell r="H63">
            <v>1.8062033333333332</v>
          </cell>
          <cell r="CC63">
            <v>34943</v>
          </cell>
          <cell r="CJ63">
            <v>2.3385864269713261</v>
          </cell>
        </row>
        <row r="64">
          <cell r="A64">
            <v>34973</v>
          </cell>
          <cell r="C64">
            <v>44.11</v>
          </cell>
          <cell r="H64">
            <v>1.5588437499999999</v>
          </cell>
          <cell r="CC64">
            <v>34973</v>
          </cell>
          <cell r="CJ64">
            <v>1.8771791353046592</v>
          </cell>
        </row>
        <row r="65">
          <cell r="A65">
            <v>35004</v>
          </cell>
          <cell r="C65">
            <v>42.93</v>
          </cell>
          <cell r="H65">
            <v>1.4844133333333334</v>
          </cell>
          <cell r="CC65">
            <v>35004</v>
          </cell>
          <cell r="CJ65">
            <v>1.6164868055555555</v>
          </cell>
        </row>
        <row r="66">
          <cell r="A66">
            <v>35034</v>
          </cell>
          <cell r="C66">
            <v>41.22</v>
          </cell>
          <cell r="H66">
            <v>1.222715625</v>
          </cell>
          <cell r="CC66">
            <v>35034</v>
          </cell>
          <cell r="CJ66">
            <v>1.4219909027777777</v>
          </cell>
        </row>
        <row r="67">
          <cell r="A67">
            <v>35065</v>
          </cell>
          <cell r="C67">
            <v>33.83</v>
          </cell>
          <cell r="H67">
            <v>1.2405774193548385</v>
          </cell>
          <cell r="CC67">
            <v>35065</v>
          </cell>
          <cell r="CE67">
            <v>39.326666666666668</v>
          </cell>
          <cell r="CJ67">
            <v>1.3159021258960573</v>
          </cell>
        </row>
        <row r="68">
          <cell r="A68">
            <v>35096</v>
          </cell>
          <cell r="C68">
            <v>36.11</v>
          </cell>
          <cell r="H68">
            <v>0.84175517241379316</v>
          </cell>
          <cell r="CC68">
            <v>35096</v>
          </cell>
          <cell r="CE68">
            <v>37.053333333333335</v>
          </cell>
          <cell r="CJ68">
            <v>1.1016827389228772</v>
          </cell>
        </row>
        <row r="69">
          <cell r="A69">
            <v>35125</v>
          </cell>
          <cell r="C69">
            <v>30.16</v>
          </cell>
          <cell r="H69">
            <v>0.77866666666666662</v>
          </cell>
          <cell r="CC69">
            <v>35125</v>
          </cell>
          <cell r="CE69">
            <v>33.366666666666667</v>
          </cell>
          <cell r="CJ69">
            <v>0.95366641947843267</v>
          </cell>
        </row>
        <row r="70">
          <cell r="A70">
            <v>35156</v>
          </cell>
          <cell r="C70">
            <v>29.42</v>
          </cell>
          <cell r="H70">
            <v>0.58598666666666666</v>
          </cell>
          <cell r="CC70">
            <v>35156</v>
          </cell>
          <cell r="CE70">
            <v>31.896666666666665</v>
          </cell>
          <cell r="CJ70">
            <v>0.73546950191570881</v>
          </cell>
        </row>
        <row r="71">
          <cell r="A71">
            <v>35186</v>
          </cell>
          <cell r="C71">
            <v>25.64</v>
          </cell>
          <cell r="H71">
            <v>0.67113124999999996</v>
          </cell>
          <cell r="CC71">
            <v>35186</v>
          </cell>
          <cell r="CE71">
            <v>28.406666666666666</v>
          </cell>
          <cell r="CJ71">
            <v>0.67859486111111111</v>
          </cell>
        </row>
        <row r="72">
          <cell r="A72">
            <v>35217</v>
          </cell>
          <cell r="B72">
            <v>25.340149415222601</v>
          </cell>
          <cell r="C72">
            <v>29.65</v>
          </cell>
          <cell r="H72">
            <v>0.56936999999999993</v>
          </cell>
          <cell r="CC72">
            <v>35217</v>
          </cell>
          <cell r="CE72">
            <v>28.236666666666668</v>
          </cell>
          <cell r="CJ72">
            <v>0.60882930555555548</v>
          </cell>
        </row>
        <row r="73">
          <cell r="A73">
            <v>35247</v>
          </cell>
          <cell r="B73">
            <v>25.340149415222601</v>
          </cell>
          <cell r="C73">
            <v>23.28</v>
          </cell>
          <cell r="H73">
            <v>0.5462968749999999</v>
          </cell>
          <cell r="CC73">
            <v>35247</v>
          </cell>
          <cell r="CE73">
            <v>26.189999999999998</v>
          </cell>
          <cell r="CJ73">
            <v>0.59559937499999993</v>
          </cell>
        </row>
        <row r="74">
          <cell r="A74">
            <v>35278</v>
          </cell>
          <cell r="B74">
            <v>25.045260462531481</v>
          </cell>
          <cell r="C74">
            <v>25.01</v>
          </cell>
          <cell r="H74">
            <v>0.68949354838709676</v>
          </cell>
          <cell r="CC74">
            <v>35278</v>
          </cell>
          <cell r="CD74">
            <v>25.241853097658893</v>
          </cell>
          <cell r="CE74">
            <v>25.98</v>
          </cell>
          <cell r="CJ74">
            <v>0.60172014112903216</v>
          </cell>
        </row>
        <row r="75">
          <cell r="A75">
            <v>35309</v>
          </cell>
          <cell r="B75">
            <v>24.164405198757489</v>
          </cell>
          <cell r="C75">
            <v>25.4</v>
          </cell>
          <cell r="H75">
            <v>0.58240333333333338</v>
          </cell>
          <cell r="CC75">
            <v>35309</v>
          </cell>
          <cell r="CD75">
            <v>24.849938358837193</v>
          </cell>
          <cell r="CE75">
            <v>24.563333333333333</v>
          </cell>
          <cell r="CJ75">
            <v>0.60606458557347664</v>
          </cell>
        </row>
        <row r="76">
          <cell r="A76">
            <v>35339</v>
          </cell>
          <cell r="B76">
            <v>23.580332236181256</v>
          </cell>
          <cell r="C76">
            <v>23.48</v>
          </cell>
          <cell r="H76">
            <v>0.76345312500000007</v>
          </cell>
          <cell r="CC76">
            <v>35339</v>
          </cell>
          <cell r="CD76">
            <v>24.263332632490073</v>
          </cell>
          <cell r="CE76">
            <v>24.63</v>
          </cell>
          <cell r="CJ76">
            <v>0.6784500022401434</v>
          </cell>
        </row>
        <row r="77">
          <cell r="A77">
            <v>35370</v>
          </cell>
          <cell r="B77">
            <v>22.998778799825104</v>
          </cell>
          <cell r="C77">
            <v>25.27</v>
          </cell>
          <cell r="H77">
            <v>0.81451333333333342</v>
          </cell>
          <cell r="CC77">
            <v>35370</v>
          </cell>
          <cell r="CD77">
            <v>23.581172078254614</v>
          </cell>
          <cell r="CE77">
            <v>24.716666666666665</v>
          </cell>
          <cell r="CJ77">
            <v>0.72012326388888892</v>
          </cell>
        </row>
        <row r="78">
          <cell r="A78">
            <v>35400</v>
          </cell>
          <cell r="B78">
            <v>22.419735005332385</v>
          </cell>
          <cell r="C78">
            <v>23.94</v>
          </cell>
          <cell r="H78">
            <v>0.78559375000000009</v>
          </cell>
          <cell r="CC78">
            <v>35400</v>
          </cell>
          <cell r="CD78">
            <v>22.999615347112911</v>
          </cell>
          <cell r="CE78">
            <v>24.23</v>
          </cell>
          <cell r="CJ78">
            <v>0.78785340277777782</v>
          </cell>
        </row>
        <row r="79">
          <cell r="A79">
            <v>35431</v>
          </cell>
          <cell r="B79">
            <v>21.84319100326071</v>
          </cell>
          <cell r="C79">
            <v>21.73</v>
          </cell>
          <cell r="H79">
            <v>0.77895161290322579</v>
          </cell>
          <cell r="CC79">
            <v>35431</v>
          </cell>
          <cell r="CD79">
            <v>22.420568269472735</v>
          </cell>
          <cell r="CE79">
            <v>23.646666666666665</v>
          </cell>
          <cell r="CJ79">
            <v>0.79301956541218643</v>
          </cell>
        </row>
        <row r="80">
          <cell r="A80">
            <v>35462</v>
          </cell>
          <cell r="B80">
            <v>21.269136978970415</v>
          </cell>
          <cell r="C80">
            <v>26.14</v>
          </cell>
          <cell r="H80">
            <v>0.718275</v>
          </cell>
          <cell r="CC80">
            <v>35462</v>
          </cell>
          <cell r="CD80">
            <v>21.844020995854503</v>
          </cell>
          <cell r="CE80">
            <v>23.936666666666667</v>
          </cell>
          <cell r="CJ80">
            <v>0.76094012096774188</v>
          </cell>
        </row>
        <row r="81">
          <cell r="A81">
            <v>35490</v>
          </cell>
          <cell r="B81">
            <v>20.697563152516384</v>
          </cell>
          <cell r="C81">
            <v>24.11</v>
          </cell>
          <cell r="H81">
            <v>0.61917058823529425</v>
          </cell>
          <cell r="CC81">
            <v>35490</v>
          </cell>
          <cell r="CD81">
            <v>21.269963711582502</v>
          </cell>
          <cell r="CE81">
            <v>23.993333333333336</v>
          </cell>
          <cell r="CJ81">
            <v>0.70546573371284005</v>
          </cell>
        </row>
        <row r="82">
          <cell r="A82">
            <v>35521</v>
          </cell>
          <cell r="B82">
            <v>20.697563152516384</v>
          </cell>
          <cell r="C82">
            <v>21.84</v>
          </cell>
          <cell r="H82">
            <v>0.58755999999999997</v>
          </cell>
          <cell r="CC82">
            <v>35521</v>
          </cell>
          <cell r="CD82">
            <v>20.888087761334393</v>
          </cell>
          <cell r="CE82">
            <v>24.03</v>
          </cell>
          <cell r="CJ82">
            <v>0.64166852941176478</v>
          </cell>
        </row>
        <row r="83">
          <cell r="A83">
            <v>35551</v>
          </cell>
          <cell r="B83">
            <v>20.697563152516384</v>
          </cell>
          <cell r="C83">
            <v>21.91</v>
          </cell>
          <cell r="H83">
            <v>0.68295937500000004</v>
          </cell>
          <cell r="CC83">
            <v>35551</v>
          </cell>
          <cell r="CD83">
            <v>20.697563152516384</v>
          </cell>
          <cell r="CE83">
            <v>22.62</v>
          </cell>
          <cell r="CJ83">
            <v>0.62989665441176468</v>
          </cell>
        </row>
        <row r="84">
          <cell r="A84">
            <v>35582</v>
          </cell>
          <cell r="B84">
            <v>20.697563152516384</v>
          </cell>
          <cell r="C84">
            <v>21.08</v>
          </cell>
          <cell r="H84">
            <v>0.60090666666666648</v>
          </cell>
          <cell r="CC84">
            <v>35582</v>
          </cell>
          <cell r="CD84">
            <v>20.697563152516384</v>
          </cell>
          <cell r="CE84">
            <v>21.61</v>
          </cell>
          <cell r="CJ84">
            <v>0.62380868055555549</v>
          </cell>
        </row>
        <row r="85">
          <cell r="A85">
            <v>35612</v>
          </cell>
          <cell r="B85">
            <v>20.697563152516384</v>
          </cell>
          <cell r="C85">
            <v>19.04</v>
          </cell>
          <cell r="H85">
            <v>0.65228437500000003</v>
          </cell>
          <cell r="CC85">
            <v>35612</v>
          </cell>
          <cell r="CD85">
            <v>20.697563152516384</v>
          </cell>
          <cell r="CE85">
            <v>20.676666666666666</v>
          </cell>
          <cell r="CJ85">
            <v>0.64538347222222214</v>
          </cell>
        </row>
        <row r="86">
          <cell r="A86">
            <v>35643</v>
          </cell>
          <cell r="B86">
            <v>20.697563152516384</v>
          </cell>
          <cell r="C86">
            <v>20.78</v>
          </cell>
          <cell r="H86">
            <v>0.65968387096774195</v>
          </cell>
          <cell r="CC86">
            <v>35643</v>
          </cell>
          <cell r="CD86">
            <v>20.697563152516384</v>
          </cell>
          <cell r="CE86">
            <v>20.3</v>
          </cell>
          <cell r="CJ86">
            <v>0.63762497087813619</v>
          </cell>
        </row>
        <row r="87">
          <cell r="A87">
            <v>35674</v>
          </cell>
          <cell r="B87">
            <v>20.697563152516384</v>
          </cell>
          <cell r="C87">
            <v>19.809999999999999</v>
          </cell>
          <cell r="H87">
            <v>0.56893666666666676</v>
          </cell>
          <cell r="CC87">
            <v>35674</v>
          </cell>
          <cell r="CD87">
            <v>20.697563152516384</v>
          </cell>
          <cell r="CE87">
            <v>19.876666666666665</v>
          </cell>
          <cell r="CJ87">
            <v>0.62696830421146954</v>
          </cell>
        </row>
        <row r="88">
          <cell r="A88">
            <v>35704</v>
          </cell>
          <cell r="B88">
            <v>43.408850061126756</v>
          </cell>
          <cell r="C88">
            <v>19.93</v>
          </cell>
          <cell r="H88">
            <v>0.71665312500000011</v>
          </cell>
          <cell r="CC88">
            <v>35704</v>
          </cell>
          <cell r="CD88">
            <v>28.267992122053176</v>
          </cell>
          <cell r="CE88">
            <v>20.173333333333336</v>
          </cell>
          <cell r="CJ88">
            <v>0.64842455421146961</v>
          </cell>
        </row>
        <row r="89">
          <cell r="A89">
            <v>35735</v>
          </cell>
          <cell r="B89">
            <v>40.923849245449937</v>
          </cell>
          <cell r="C89">
            <v>45.9</v>
          </cell>
          <cell r="H89">
            <v>1.6366433333333332</v>
          </cell>
          <cell r="CC89">
            <v>35735</v>
          </cell>
          <cell r="CD89">
            <v>35.010087486364363</v>
          </cell>
          <cell r="CE89">
            <v>28.546666666666663</v>
          </cell>
          <cell r="CJ89">
            <v>0.97407770833333329</v>
          </cell>
        </row>
        <row r="90">
          <cell r="A90">
            <v>35765</v>
          </cell>
          <cell r="B90">
            <v>38</v>
          </cell>
          <cell r="C90">
            <v>39.869999999999997</v>
          </cell>
          <cell r="H90">
            <v>1.0632343750000002</v>
          </cell>
          <cell r="CC90">
            <v>35765</v>
          </cell>
          <cell r="CD90">
            <v>40.777566435525564</v>
          </cell>
          <cell r="CE90">
            <v>35.233333333333327</v>
          </cell>
          <cell r="CJ90">
            <v>1.1388436111111113</v>
          </cell>
        </row>
        <row r="91">
          <cell r="A91">
            <v>35796</v>
          </cell>
          <cell r="B91">
            <v>34.5</v>
          </cell>
          <cell r="C91">
            <v>37.19</v>
          </cell>
          <cell r="H91">
            <v>1.2029064516129031</v>
          </cell>
          <cell r="CC91">
            <v>35796</v>
          </cell>
          <cell r="CD91">
            <v>37.80794974848331</v>
          </cell>
          <cell r="CE91">
            <v>40.986666666666665</v>
          </cell>
          <cell r="CJ91">
            <v>1.3009280533154122</v>
          </cell>
        </row>
        <row r="92">
          <cell r="A92">
            <v>35827</v>
          </cell>
          <cell r="B92">
            <v>34.5</v>
          </cell>
          <cell r="C92">
            <v>34.32</v>
          </cell>
          <cell r="H92">
            <v>0.36625714285714289</v>
          </cell>
          <cell r="CC92">
            <v>35827</v>
          </cell>
          <cell r="CD92">
            <v>35.666666666666664</v>
          </cell>
          <cell r="CE92">
            <v>37.126666666666665</v>
          </cell>
          <cell r="CJ92">
            <v>0.87746598982334889</v>
          </cell>
        </row>
        <row r="93">
          <cell r="A93">
            <v>35855</v>
          </cell>
          <cell r="B93">
            <v>28.000000000000004</v>
          </cell>
          <cell r="C93">
            <v>28.32</v>
          </cell>
          <cell r="H93">
            <v>0.5573029411764705</v>
          </cell>
          <cell r="CC93">
            <v>35855</v>
          </cell>
          <cell r="CD93">
            <v>32.333333333333336</v>
          </cell>
          <cell r="CE93">
            <v>33.276666666666664</v>
          </cell>
          <cell r="CJ93">
            <v>0.70882217854883878</v>
          </cell>
        </row>
        <row r="94">
          <cell r="A94">
            <v>35886</v>
          </cell>
          <cell r="B94">
            <v>23.25</v>
          </cell>
          <cell r="C94">
            <v>25.16</v>
          </cell>
          <cell r="H94">
            <v>0.42371333333333328</v>
          </cell>
          <cell r="CC94">
            <v>35886</v>
          </cell>
          <cell r="CD94">
            <v>28.583333333333332</v>
          </cell>
          <cell r="CE94">
            <v>29.266666666666666</v>
          </cell>
          <cell r="CJ94">
            <v>0.44909113912231557</v>
          </cell>
        </row>
        <row r="95">
          <cell r="A95">
            <v>35916</v>
          </cell>
          <cell r="B95">
            <v>21.75</v>
          </cell>
          <cell r="C95">
            <v>22.6</v>
          </cell>
          <cell r="H95">
            <v>0.54847812500000004</v>
          </cell>
          <cell r="CC95">
            <v>35916</v>
          </cell>
          <cell r="CD95">
            <v>24.333333333333332</v>
          </cell>
          <cell r="CE95">
            <v>25.360000000000003</v>
          </cell>
          <cell r="CJ95">
            <v>0.50983146650326794</v>
          </cell>
        </row>
        <row r="96">
          <cell r="A96">
            <v>35947</v>
          </cell>
          <cell r="B96">
            <v>21</v>
          </cell>
          <cell r="C96">
            <v>21.02</v>
          </cell>
          <cell r="H96">
            <v>0.44804333333333335</v>
          </cell>
          <cell r="CC96">
            <v>35947</v>
          </cell>
          <cell r="CD96">
            <v>22</v>
          </cell>
          <cell r="CE96">
            <v>22.926666666666666</v>
          </cell>
          <cell r="CJ96">
            <v>0.4734115972222222</v>
          </cell>
        </row>
        <row r="97">
          <cell r="A97">
            <v>35977</v>
          </cell>
          <cell r="B97">
            <v>19.75</v>
          </cell>
          <cell r="C97">
            <v>20.329999999999998</v>
          </cell>
          <cell r="G97">
            <v>25.803454545454546</v>
          </cell>
          <cell r="H97">
            <v>0.46232812500000009</v>
          </cell>
          <cell r="CC97">
            <v>35977</v>
          </cell>
          <cell r="CD97">
            <v>20.833333333333332</v>
          </cell>
          <cell r="CE97">
            <v>21.316666666666666</v>
          </cell>
          <cell r="CJ97">
            <v>0.48628319444444451</v>
          </cell>
        </row>
        <row r="98">
          <cell r="A98">
            <v>36008</v>
          </cell>
          <cell r="B98">
            <v>19.75</v>
          </cell>
          <cell r="C98">
            <v>19.23</v>
          </cell>
          <cell r="G98">
            <v>27.164285714285715</v>
          </cell>
          <cell r="H98">
            <v>0.43123870967741923</v>
          </cell>
          <cell r="CC98">
            <v>36008</v>
          </cell>
          <cell r="CD98">
            <v>20.166666666666668</v>
          </cell>
          <cell r="CE98">
            <v>20.193333333333332</v>
          </cell>
          <cell r="CJ98">
            <v>0.44720338933691756</v>
          </cell>
        </row>
        <row r="99">
          <cell r="A99">
            <v>36039</v>
          </cell>
          <cell r="B99">
            <v>19</v>
          </cell>
          <cell r="C99">
            <v>34.29</v>
          </cell>
          <cell r="G99">
            <v>35.504666666666665</v>
          </cell>
          <cell r="H99">
            <v>1.0707066666666669</v>
          </cell>
          <cell r="CC99">
            <v>36039</v>
          </cell>
          <cell r="CD99">
            <v>19.5</v>
          </cell>
          <cell r="CE99">
            <v>24.616666666666664</v>
          </cell>
          <cell r="CI99">
            <v>29.490802308802312</v>
          </cell>
          <cell r="CJ99">
            <v>0.6547578337813621</v>
          </cell>
        </row>
        <row r="100">
          <cell r="A100">
            <v>36069</v>
          </cell>
          <cell r="B100">
            <v>19</v>
          </cell>
          <cell r="C100">
            <v>41.58</v>
          </cell>
          <cell r="G100">
            <v>31.944095238095237</v>
          </cell>
          <cell r="H100">
            <v>0.93016874999999988</v>
          </cell>
          <cell r="CC100">
            <v>36069</v>
          </cell>
          <cell r="CD100">
            <v>19.25</v>
          </cell>
          <cell r="CE100">
            <v>31.7</v>
          </cell>
          <cell r="CI100">
            <v>31.537682539682539</v>
          </cell>
          <cell r="CJ100">
            <v>0.81070470878136203</v>
          </cell>
        </row>
        <row r="101">
          <cell r="A101">
            <v>36100</v>
          </cell>
          <cell r="B101">
            <v>19</v>
          </cell>
          <cell r="C101">
            <v>38.729999999999997</v>
          </cell>
          <cell r="G101">
            <v>27.987850000000002</v>
          </cell>
          <cell r="H101">
            <v>0.48230333333333325</v>
          </cell>
          <cell r="CC101">
            <v>36100</v>
          </cell>
          <cell r="CD101">
            <v>19</v>
          </cell>
          <cell r="CE101">
            <v>38.199999999999996</v>
          </cell>
          <cell r="CI101">
            <v>31.812203968253971</v>
          </cell>
          <cell r="CJ101">
            <v>0.82772625</v>
          </cell>
        </row>
        <row r="102">
          <cell r="A102">
            <v>36130</v>
          </cell>
          <cell r="B102">
            <v>28.999999999999996</v>
          </cell>
          <cell r="C102">
            <v>31.24</v>
          </cell>
          <cell r="G102">
            <v>30.165649999999999</v>
          </cell>
          <cell r="H102">
            <v>0.58319374999999984</v>
          </cell>
          <cell r="CC102">
            <v>36130</v>
          </cell>
          <cell r="CD102">
            <v>22.333333333333332</v>
          </cell>
          <cell r="CE102">
            <v>37.18333333333333</v>
          </cell>
          <cell r="CI102">
            <v>30.032531746031747</v>
          </cell>
          <cell r="CJ102">
            <v>0.66522194444444427</v>
          </cell>
        </row>
        <row r="103">
          <cell r="A103">
            <v>36161</v>
          </cell>
          <cell r="B103">
            <v>25</v>
          </cell>
          <cell r="C103">
            <v>31.19</v>
          </cell>
          <cell r="G103">
            <v>38.041210526315787</v>
          </cell>
          <cell r="H103">
            <v>0.88650000000000018</v>
          </cell>
          <cell r="CC103">
            <v>36161</v>
          </cell>
          <cell r="CD103">
            <v>24.333333333333332</v>
          </cell>
          <cell r="CE103">
            <v>33.72</v>
          </cell>
          <cell r="CI103">
            <v>32.064903508771927</v>
          </cell>
          <cell r="CJ103">
            <v>0.65066569444444433</v>
          </cell>
        </row>
        <row r="104">
          <cell r="A104">
            <v>36192</v>
          </cell>
          <cell r="B104">
            <v>25</v>
          </cell>
          <cell r="C104">
            <v>38.97</v>
          </cell>
          <cell r="G104">
            <v>46.643722222222216</v>
          </cell>
          <cell r="H104">
            <v>0.74237857142857122</v>
          </cell>
          <cell r="CC104">
            <v>36192</v>
          </cell>
          <cell r="CD104">
            <v>26.333333333333332</v>
          </cell>
          <cell r="CE104">
            <v>33.800000000000004</v>
          </cell>
          <cell r="CI104">
            <v>38.283527582845998</v>
          </cell>
          <cell r="CJ104">
            <v>0.73735744047619045</v>
          </cell>
        </row>
        <row r="105">
          <cell r="A105">
            <v>36220</v>
          </cell>
          <cell r="B105">
            <v>45</v>
          </cell>
          <cell r="C105">
            <v>43.25</v>
          </cell>
          <cell r="G105">
            <v>41.696913043478261</v>
          </cell>
          <cell r="H105">
            <v>0.78505294117647051</v>
          </cell>
          <cell r="CC105">
            <v>36220</v>
          </cell>
          <cell r="CD105">
            <v>31.666666666666668</v>
          </cell>
          <cell r="CE105">
            <v>37.803333333333335</v>
          </cell>
          <cell r="CI105">
            <v>42.12728193067209</v>
          </cell>
          <cell r="CJ105">
            <v>0.80464383753501389</v>
          </cell>
        </row>
        <row r="106">
          <cell r="A106">
            <v>36251</v>
          </cell>
          <cell r="B106">
            <v>34</v>
          </cell>
          <cell r="C106">
            <v>36.119999999999997</v>
          </cell>
          <cell r="G106">
            <v>28.530473684210534</v>
          </cell>
          <cell r="H106">
            <v>0.5939466666666664</v>
          </cell>
          <cell r="CC106">
            <v>36251</v>
          </cell>
          <cell r="CD106">
            <v>34.666666666666664</v>
          </cell>
          <cell r="CE106">
            <v>39.446666666666665</v>
          </cell>
          <cell r="CI106">
            <v>38.957036316637009</v>
          </cell>
          <cell r="CJ106">
            <v>0.70712605975723608</v>
          </cell>
        </row>
        <row r="107">
          <cell r="A107">
            <v>36281</v>
          </cell>
          <cell r="B107">
            <v>23.5</v>
          </cell>
          <cell r="C107">
            <v>27.11</v>
          </cell>
          <cell r="G107">
            <v>23.88005714285714</v>
          </cell>
          <cell r="H107">
            <v>0.32358124999999993</v>
          </cell>
          <cell r="CC107">
            <v>36281</v>
          </cell>
          <cell r="CD107">
            <v>34.166666666666664</v>
          </cell>
          <cell r="CE107">
            <v>35.493333333333332</v>
          </cell>
          <cell r="CI107">
            <v>31.369147956848646</v>
          </cell>
          <cell r="CJ107">
            <v>0.56752695261437902</v>
          </cell>
        </row>
        <row r="108">
          <cell r="A108">
            <v>36312</v>
          </cell>
          <cell r="B108">
            <v>21</v>
          </cell>
          <cell r="C108">
            <v>22.01</v>
          </cell>
          <cell r="G108">
            <v>23.485338095238099</v>
          </cell>
          <cell r="H108">
            <v>0.30276666666666663</v>
          </cell>
          <cell r="CC108">
            <v>36312</v>
          </cell>
          <cell r="CD108">
            <v>26.166666666666668</v>
          </cell>
          <cell r="CE108">
            <v>28.41333333333333</v>
          </cell>
          <cell r="CI108">
            <v>25.298622974101921</v>
          </cell>
          <cell r="CJ108">
            <v>0.40676486111111099</v>
          </cell>
        </row>
        <row r="109">
          <cell r="A109">
            <v>36342</v>
          </cell>
          <cell r="B109">
            <v>19.5</v>
          </cell>
          <cell r="C109">
            <v>20.74</v>
          </cell>
          <cell r="G109">
            <v>25.878880952380957</v>
          </cell>
          <cell r="H109">
            <v>0.31636249999999999</v>
          </cell>
          <cell r="CC109">
            <v>36342</v>
          </cell>
          <cell r="CD109">
            <v>21.333333333333332</v>
          </cell>
          <cell r="CE109">
            <v>23.286666666666665</v>
          </cell>
          <cell r="CI109">
            <v>24.414758730158734</v>
          </cell>
          <cell r="CJ109">
            <v>0.3142368055555555</v>
          </cell>
        </row>
        <row r="110">
          <cell r="A110">
            <v>36373</v>
          </cell>
          <cell r="B110">
            <v>19.5</v>
          </cell>
          <cell r="C110">
            <v>19.510000000000002</v>
          </cell>
          <cell r="G110">
            <v>26.848213636363631</v>
          </cell>
          <cell r="H110">
            <v>0.27382580645161297</v>
          </cell>
          <cell r="CC110">
            <v>36373</v>
          </cell>
          <cell r="CD110">
            <v>20</v>
          </cell>
          <cell r="CE110">
            <v>20.753333333333334</v>
          </cell>
          <cell r="CI110">
            <v>25.404144227994227</v>
          </cell>
          <cell r="CJ110">
            <v>0.2976516577060932</v>
          </cell>
        </row>
        <row r="111">
          <cell r="A111">
            <v>36404</v>
          </cell>
          <cell r="B111">
            <v>19</v>
          </cell>
          <cell r="C111">
            <v>19.38</v>
          </cell>
          <cell r="G111">
            <v>25.167047619047622</v>
          </cell>
          <cell r="H111">
            <v>0.22696333333333335</v>
          </cell>
          <cell r="CC111">
            <v>36404</v>
          </cell>
          <cell r="CD111">
            <v>19.333333333333332</v>
          </cell>
          <cell r="CE111">
            <v>19.876666666666665</v>
          </cell>
          <cell r="CI111">
            <v>25.964714069264073</v>
          </cell>
          <cell r="CJ111">
            <v>0.27238387992831542</v>
          </cell>
        </row>
        <row r="112">
          <cell r="A112">
            <v>36434</v>
          </cell>
          <cell r="B112">
            <v>19</v>
          </cell>
          <cell r="C112">
            <v>18.91</v>
          </cell>
          <cell r="G112">
            <v>24.444600000000001</v>
          </cell>
          <cell r="H112">
            <v>0.20167812499999999</v>
          </cell>
          <cell r="CC112">
            <v>36434</v>
          </cell>
          <cell r="CD112">
            <v>19.166666666666668</v>
          </cell>
          <cell r="CE112">
            <v>19.266666666666666</v>
          </cell>
          <cell r="CI112">
            <v>25.486620418470419</v>
          </cell>
          <cell r="CJ112">
            <v>0.23415575492831545</v>
          </cell>
        </row>
        <row r="113">
          <cell r="A113">
            <v>36465</v>
          </cell>
          <cell r="B113">
            <v>19</v>
          </cell>
          <cell r="C113">
            <v>18.95</v>
          </cell>
          <cell r="G113">
            <v>23.326625</v>
          </cell>
          <cell r="H113">
            <v>0.22764000000000004</v>
          </cell>
          <cell r="CC113">
            <v>36465</v>
          </cell>
          <cell r="CD113">
            <v>19</v>
          </cell>
          <cell r="CE113">
            <v>19.079999999999998</v>
          </cell>
          <cell r="CI113">
            <v>24.31275753968254</v>
          </cell>
          <cell r="CJ113">
            <v>0.21876048611111112</v>
          </cell>
        </row>
        <row r="114">
          <cell r="A114">
            <v>36495</v>
          </cell>
          <cell r="B114">
            <v>19</v>
          </cell>
          <cell r="C114">
            <v>18.989999999999998</v>
          </cell>
          <cell r="G114">
            <v>22.220761904761908</v>
          </cell>
          <cell r="H114">
            <v>0.26704687499999996</v>
          </cell>
          <cell r="CC114">
            <v>36495</v>
          </cell>
          <cell r="CD114">
            <v>19</v>
          </cell>
          <cell r="CE114">
            <v>18.95</v>
          </cell>
          <cell r="CI114">
            <v>23.330662301587306</v>
          </cell>
          <cell r="CJ114">
            <v>0.23212166666666664</v>
          </cell>
        </row>
        <row r="115">
          <cell r="A115">
            <v>36526</v>
          </cell>
          <cell r="B115">
            <v>19</v>
          </cell>
          <cell r="C115">
            <v>18.940000000000001</v>
          </cell>
          <cell r="D115">
            <v>1.46</v>
          </cell>
          <cell r="E115">
            <v>18.73</v>
          </cell>
          <cell r="F115">
            <v>12</v>
          </cell>
          <cell r="G115">
            <v>20.677857142857142</v>
          </cell>
          <cell r="H115">
            <v>0.25708064516129037</v>
          </cell>
          <cell r="CC115">
            <v>36526</v>
          </cell>
          <cell r="CD115">
            <v>19</v>
          </cell>
          <cell r="CE115">
            <v>18.959999999999997</v>
          </cell>
          <cell r="CI115">
            <v>22.075081349206346</v>
          </cell>
          <cell r="CJ115">
            <v>0.2505891733870968</v>
          </cell>
        </row>
        <row r="116">
          <cell r="A116">
            <v>36557</v>
          </cell>
          <cell r="B116">
            <v>19</v>
          </cell>
          <cell r="C116">
            <v>18.87</v>
          </cell>
          <cell r="D116">
            <v>1.45</v>
          </cell>
          <cell r="E116">
            <v>18.72</v>
          </cell>
          <cell r="F116">
            <v>12</v>
          </cell>
          <cell r="G116">
            <v>19.566452380952381</v>
          </cell>
          <cell r="H116">
            <v>0.15425172413793101</v>
          </cell>
          <cell r="CC116">
            <v>36557</v>
          </cell>
          <cell r="CD116">
            <v>19</v>
          </cell>
          <cell r="CE116">
            <v>18.933333333333334</v>
          </cell>
          <cell r="CI116">
            <v>20.821690476190479</v>
          </cell>
          <cell r="CJ116">
            <v>0.22612641476640707</v>
          </cell>
        </row>
        <row r="117">
          <cell r="A117">
            <v>36586</v>
          </cell>
          <cell r="B117">
            <v>19</v>
          </cell>
          <cell r="C117">
            <v>18.850000000000001</v>
          </cell>
          <cell r="D117">
            <v>1.45</v>
          </cell>
          <cell r="E117">
            <v>18.7</v>
          </cell>
          <cell r="F117">
            <v>12</v>
          </cell>
          <cell r="G117">
            <v>18.416619047619047</v>
          </cell>
          <cell r="H117">
            <v>0.2208333333333333</v>
          </cell>
          <cell r="CC117">
            <v>36586</v>
          </cell>
          <cell r="CD117">
            <v>19</v>
          </cell>
          <cell r="CE117">
            <v>18.886666666666667</v>
          </cell>
          <cell r="CF117">
            <v>1.4533333333333334</v>
          </cell>
          <cell r="CG117">
            <v>18.716666666666669</v>
          </cell>
          <cell r="CH117">
            <v>12</v>
          </cell>
          <cell r="CI117">
            <v>19.553642857142858</v>
          </cell>
          <cell r="CJ117">
            <v>0.21072190087751821</v>
          </cell>
        </row>
        <row r="118">
          <cell r="A118">
            <v>36617</v>
          </cell>
          <cell r="B118">
            <v>18.5</v>
          </cell>
          <cell r="C118">
            <v>18.62</v>
          </cell>
          <cell r="D118">
            <v>1.3</v>
          </cell>
          <cell r="E118">
            <v>18.43</v>
          </cell>
          <cell r="F118">
            <v>11</v>
          </cell>
          <cell r="G118">
            <v>18.723078947368418</v>
          </cell>
          <cell r="H118">
            <v>0.16504333333333329</v>
          </cell>
          <cell r="CC118">
            <v>36617</v>
          </cell>
          <cell r="CD118">
            <v>18.833333333333332</v>
          </cell>
          <cell r="CE118">
            <v>18.78</v>
          </cell>
          <cell r="CF118">
            <v>1.4000000000000001</v>
          </cell>
          <cell r="CG118">
            <v>18.616666666666667</v>
          </cell>
          <cell r="CH118">
            <v>11.666666666666666</v>
          </cell>
          <cell r="CI118">
            <v>18.902050125313281</v>
          </cell>
          <cell r="CJ118">
            <v>0.18004279693486588</v>
          </cell>
        </row>
        <row r="119">
          <cell r="A119">
            <v>36647</v>
          </cell>
          <cell r="B119">
            <v>18.5</v>
          </cell>
          <cell r="C119">
            <v>18.510000000000002</v>
          </cell>
          <cell r="D119">
            <v>1.49</v>
          </cell>
          <cell r="E119">
            <v>18.440000000000001</v>
          </cell>
          <cell r="F119">
            <v>11</v>
          </cell>
          <cell r="G119">
            <v>21.10318181818182</v>
          </cell>
          <cell r="H119">
            <v>0.244928125</v>
          </cell>
          <cell r="CC119">
            <v>36647</v>
          </cell>
          <cell r="CD119">
            <v>18.666666666666668</v>
          </cell>
          <cell r="CE119">
            <v>18.66</v>
          </cell>
          <cell r="CF119">
            <v>1.4133333333333333</v>
          </cell>
          <cell r="CG119">
            <v>18.52333333333333</v>
          </cell>
          <cell r="CH119">
            <v>11.333333333333334</v>
          </cell>
          <cell r="CI119">
            <v>19.414293271056426</v>
          </cell>
          <cell r="CJ119">
            <v>0.21026826388888886</v>
          </cell>
        </row>
        <row r="120">
          <cell r="A120">
            <v>36678</v>
          </cell>
          <cell r="B120">
            <v>17.5</v>
          </cell>
          <cell r="C120">
            <v>18.04</v>
          </cell>
          <cell r="D120">
            <v>1.39</v>
          </cell>
          <cell r="E120">
            <v>17.95</v>
          </cell>
          <cell r="F120">
            <v>11</v>
          </cell>
          <cell r="G120">
            <v>19.044833333333333</v>
          </cell>
          <cell r="H120">
            <v>0.17610333333333336</v>
          </cell>
          <cell r="CC120">
            <v>36678</v>
          </cell>
          <cell r="CD120">
            <v>18.166666666666668</v>
          </cell>
          <cell r="CE120">
            <v>18.39</v>
          </cell>
          <cell r="CF120">
            <v>1.3933333333333333</v>
          </cell>
          <cell r="CG120">
            <v>18.273333333333337</v>
          </cell>
          <cell r="CH120">
            <v>11</v>
          </cell>
          <cell r="CI120">
            <v>19.62369803296119</v>
          </cell>
          <cell r="CJ120">
            <v>0.19535826388888888</v>
          </cell>
        </row>
        <row r="121">
          <cell r="A121">
            <v>36708</v>
          </cell>
          <cell r="B121">
            <v>16.5</v>
          </cell>
          <cell r="C121">
            <v>16.850000000000001</v>
          </cell>
          <cell r="D121">
            <v>1.31</v>
          </cell>
          <cell r="E121">
            <v>16.79</v>
          </cell>
          <cell r="F121">
            <v>10.25</v>
          </cell>
          <cell r="G121">
            <v>17.798749999999998</v>
          </cell>
          <cell r="H121">
            <v>0.18153437500000003</v>
          </cell>
          <cell r="CC121">
            <v>36708</v>
          </cell>
          <cell r="CD121">
            <v>17.5</v>
          </cell>
          <cell r="CE121">
            <v>17.8</v>
          </cell>
          <cell r="CF121">
            <v>1.3966666666666665</v>
          </cell>
          <cell r="CG121">
            <v>17.726666666666667</v>
          </cell>
          <cell r="CH121">
            <v>10.75</v>
          </cell>
          <cell r="CI121">
            <v>19.315588383838385</v>
          </cell>
          <cell r="CJ121">
            <v>0.20085527777777779</v>
          </cell>
        </row>
        <row r="122">
          <cell r="A122">
            <v>36739</v>
          </cell>
          <cell r="B122">
            <v>16.5</v>
          </cell>
          <cell r="C122">
            <v>16.52</v>
          </cell>
          <cell r="D122">
            <v>1.41</v>
          </cell>
          <cell r="E122">
            <v>16.39</v>
          </cell>
          <cell r="F122">
            <v>10.25</v>
          </cell>
          <cell r="G122">
            <v>16.716826086956523</v>
          </cell>
          <cell r="H122">
            <v>0.14199999999999999</v>
          </cell>
          <cell r="CC122">
            <v>36739</v>
          </cell>
          <cell r="CD122">
            <v>16.833333333333332</v>
          </cell>
          <cell r="CE122">
            <v>17.136666666666667</v>
          </cell>
          <cell r="CF122">
            <v>1.37</v>
          </cell>
          <cell r="CG122">
            <v>17.043333333333333</v>
          </cell>
          <cell r="CH122">
            <v>10.5</v>
          </cell>
          <cell r="CI122">
            <v>17.853469806763282</v>
          </cell>
          <cell r="CJ122">
            <v>0.16654590277777781</v>
          </cell>
        </row>
        <row r="123">
          <cell r="A123">
            <v>36770</v>
          </cell>
          <cell r="B123">
            <v>16.5</v>
          </cell>
          <cell r="C123">
            <v>16.559999999999999</v>
          </cell>
          <cell r="D123">
            <v>1.22</v>
          </cell>
          <cell r="E123">
            <v>16.47</v>
          </cell>
          <cell r="F123">
            <v>10.25</v>
          </cell>
          <cell r="G123">
            <v>17.0245</v>
          </cell>
          <cell r="H123">
            <v>0.12178666666666667</v>
          </cell>
          <cell r="CC123">
            <v>36770</v>
          </cell>
          <cell r="CD123">
            <v>16.5</v>
          </cell>
          <cell r="CE123">
            <v>16.643333333333334</v>
          </cell>
          <cell r="CF123">
            <v>1.3133333333333332</v>
          </cell>
          <cell r="CG123">
            <v>16.55</v>
          </cell>
          <cell r="CH123">
            <v>10.25</v>
          </cell>
          <cell r="CI123">
            <v>17.18002536231884</v>
          </cell>
          <cell r="CJ123">
            <v>0.14844034722222224</v>
          </cell>
        </row>
        <row r="124">
          <cell r="A124">
            <v>36800</v>
          </cell>
          <cell r="B124">
            <v>16.5</v>
          </cell>
          <cell r="C124">
            <v>16.600000000000001</v>
          </cell>
          <cell r="D124">
            <v>1.29</v>
          </cell>
          <cell r="E124">
            <v>16.48</v>
          </cell>
          <cell r="F124">
            <v>9.75</v>
          </cell>
          <cell r="G124">
            <v>17.294580952380951</v>
          </cell>
          <cell r="H124">
            <v>0.12522499999999998</v>
          </cell>
          <cell r="CC124">
            <v>36800</v>
          </cell>
          <cell r="CD124">
            <v>16.5</v>
          </cell>
          <cell r="CE124">
            <v>16.559999999999999</v>
          </cell>
          <cell r="CF124">
            <v>1.3066666666666666</v>
          </cell>
          <cell r="CG124">
            <v>16.446666666666669</v>
          </cell>
          <cell r="CH124">
            <v>10.083333333333334</v>
          </cell>
          <cell r="CI124">
            <v>17.011969013112491</v>
          </cell>
          <cell r="CJ124">
            <v>0.12967055555555554</v>
          </cell>
        </row>
        <row r="125">
          <cell r="A125">
            <v>36831</v>
          </cell>
          <cell r="B125">
            <v>16.5</v>
          </cell>
          <cell r="C125">
            <v>16.510000000000002</v>
          </cell>
          <cell r="D125">
            <v>1.22</v>
          </cell>
          <cell r="E125">
            <v>16.440000000000001</v>
          </cell>
          <cell r="F125">
            <v>9.75</v>
          </cell>
          <cell r="G125">
            <v>18.089784999999999</v>
          </cell>
          <cell r="H125">
            <v>0.13434333333333334</v>
          </cell>
          <cell r="CC125">
            <v>36831</v>
          </cell>
          <cell r="CD125">
            <v>16.5</v>
          </cell>
          <cell r="CE125">
            <v>16.556666666666668</v>
          </cell>
          <cell r="CF125">
            <v>1.2433333333333332</v>
          </cell>
          <cell r="CG125">
            <v>16.463333333333335</v>
          </cell>
          <cell r="CH125">
            <v>9.9166666666666661</v>
          </cell>
          <cell r="CI125">
            <v>17.469621984126984</v>
          </cell>
          <cell r="CJ125">
            <v>0.12711833333333333</v>
          </cell>
        </row>
        <row r="126">
          <cell r="A126">
            <v>36861</v>
          </cell>
          <cell r="B126">
            <v>15.75</v>
          </cell>
          <cell r="C126">
            <v>16.190000000000001</v>
          </cell>
          <cell r="D126">
            <v>1.2</v>
          </cell>
          <cell r="E126">
            <v>16.13</v>
          </cell>
          <cell r="F126">
            <v>9.75</v>
          </cell>
          <cell r="G126">
            <v>17.222155000000004</v>
          </cell>
          <cell r="H126">
            <v>0.10425</v>
          </cell>
          <cell r="CC126">
            <v>36861</v>
          </cell>
          <cell r="CD126">
            <v>16.25</v>
          </cell>
          <cell r="CE126">
            <v>16.433333333333334</v>
          </cell>
          <cell r="CF126">
            <v>1.2366666666666666</v>
          </cell>
          <cell r="CG126">
            <v>16.349999999999998</v>
          </cell>
          <cell r="CH126">
            <v>9.75</v>
          </cell>
          <cell r="CI126">
            <v>17.535506984126982</v>
          </cell>
          <cell r="CJ126">
            <v>0.12127277777777777</v>
          </cell>
        </row>
        <row r="127">
          <cell r="A127">
            <v>36892</v>
          </cell>
          <cell r="B127">
            <v>15.25</v>
          </cell>
          <cell r="C127">
            <v>15.49</v>
          </cell>
          <cell r="D127">
            <v>1.27</v>
          </cell>
          <cell r="E127">
            <v>15.4</v>
          </cell>
          <cell r="F127">
            <v>9.25</v>
          </cell>
          <cell r="G127">
            <v>15.957309523809524</v>
          </cell>
          <cell r="H127">
            <v>0.13096451612903223</v>
          </cell>
          <cell r="CC127">
            <v>36892</v>
          </cell>
          <cell r="CD127">
            <v>15.833333333333334</v>
          </cell>
          <cell r="CE127">
            <v>16.063333333333336</v>
          </cell>
          <cell r="CF127">
            <v>1.23</v>
          </cell>
          <cell r="CG127">
            <v>15.99</v>
          </cell>
          <cell r="CH127">
            <v>9.5833333333333339</v>
          </cell>
          <cell r="CI127">
            <v>17.089749841269846</v>
          </cell>
          <cell r="CJ127">
            <v>0.12318594982078852</v>
          </cell>
        </row>
        <row r="128">
          <cell r="A128">
            <v>36923</v>
          </cell>
          <cell r="B128">
            <v>15.25</v>
          </cell>
          <cell r="C128">
            <v>15.2</v>
          </cell>
          <cell r="D128">
            <v>1.02</v>
          </cell>
          <cell r="E128">
            <v>15.1</v>
          </cell>
          <cell r="F128">
            <v>9.25</v>
          </cell>
          <cell r="G128">
            <v>15.955038888888886</v>
          </cell>
          <cell r="H128">
            <v>4.4332142857142841E-2</v>
          </cell>
          <cell r="CC128">
            <v>36923</v>
          </cell>
          <cell r="CD128">
            <v>15.416666666666666</v>
          </cell>
          <cell r="CE128">
            <v>15.626666666666665</v>
          </cell>
          <cell r="CF128">
            <v>1.1633333333333333</v>
          </cell>
          <cell r="CG128">
            <v>15.543333333333335</v>
          </cell>
          <cell r="CH128">
            <v>9.4166666666666661</v>
          </cell>
          <cell r="CI128">
            <v>16.378167804232806</v>
          </cell>
          <cell r="CJ128">
            <v>9.3182219662058349E-2</v>
          </cell>
        </row>
        <row r="129">
          <cell r="A129">
            <v>36951</v>
          </cell>
          <cell r="B129">
            <v>15.75</v>
          </cell>
          <cell r="C129">
            <v>15.39</v>
          </cell>
          <cell r="D129">
            <v>1.26</v>
          </cell>
          <cell r="E129">
            <v>15.29</v>
          </cell>
          <cell r="F129">
            <v>9.25</v>
          </cell>
          <cell r="G129">
            <v>17.761054545454542</v>
          </cell>
          <cell r="H129">
            <v>0.16902058823529417</v>
          </cell>
          <cell r="CC129">
            <v>36951</v>
          </cell>
          <cell r="CD129">
            <v>15.416666666666666</v>
          </cell>
          <cell r="CE129">
            <v>15.36</v>
          </cell>
          <cell r="CF129">
            <v>1.1833333333333333</v>
          </cell>
          <cell r="CG129">
            <v>15.263333333333334</v>
          </cell>
          <cell r="CH129">
            <v>9.25</v>
          </cell>
          <cell r="CI129">
            <v>16.557800986050982</v>
          </cell>
          <cell r="CJ129">
            <v>0.11477241574048976</v>
          </cell>
        </row>
        <row r="130">
          <cell r="A130">
            <v>36982</v>
          </cell>
          <cell r="B130">
            <v>16.25</v>
          </cell>
          <cell r="C130">
            <v>16.02</v>
          </cell>
          <cell r="D130">
            <v>1.19</v>
          </cell>
          <cell r="E130">
            <v>15.93</v>
          </cell>
          <cell r="F130">
            <v>9.25</v>
          </cell>
          <cell r="G130">
            <v>20.533919999999998</v>
          </cell>
          <cell r="H130">
            <v>0.15371333333333331</v>
          </cell>
          <cell r="CC130">
            <v>36982</v>
          </cell>
          <cell r="CD130">
            <v>15.75</v>
          </cell>
          <cell r="CE130">
            <v>15.536666666666667</v>
          </cell>
          <cell r="CF130">
            <v>1.1566666666666667</v>
          </cell>
          <cell r="CG130">
            <v>15.44</v>
          </cell>
          <cell r="CH130">
            <v>9.25</v>
          </cell>
          <cell r="CI130">
            <v>18.083337811447809</v>
          </cell>
          <cell r="CJ130">
            <v>0.12235535480859011</v>
          </cell>
        </row>
        <row r="131">
          <cell r="A131">
            <v>37012</v>
          </cell>
          <cell r="B131">
            <v>16.75</v>
          </cell>
          <cell r="C131">
            <v>16.43</v>
          </cell>
          <cell r="D131">
            <v>1.34</v>
          </cell>
          <cell r="E131">
            <v>16.399999999999999</v>
          </cell>
          <cell r="F131">
            <v>9.25</v>
          </cell>
          <cell r="G131">
            <v>22.049881818181817</v>
          </cell>
          <cell r="H131">
            <v>0.18025000000000005</v>
          </cell>
          <cell r="CC131">
            <v>37012</v>
          </cell>
          <cell r="CD131">
            <v>16.25</v>
          </cell>
          <cell r="CE131">
            <v>15.946666666666667</v>
          </cell>
          <cell r="CF131">
            <v>1.2633333333333334</v>
          </cell>
          <cell r="CG131">
            <v>15.873333333333333</v>
          </cell>
          <cell r="CH131">
            <v>9.25</v>
          </cell>
          <cell r="CI131">
            <v>20.114952121212117</v>
          </cell>
          <cell r="CJ131">
            <v>0.1676613071895425</v>
          </cell>
        </row>
        <row r="132">
          <cell r="A132">
            <v>37043</v>
          </cell>
          <cell r="B132">
            <v>18.25</v>
          </cell>
          <cell r="C132">
            <v>17.28</v>
          </cell>
          <cell r="D132">
            <v>1.27</v>
          </cell>
          <cell r="E132">
            <v>17.28</v>
          </cell>
          <cell r="F132">
            <v>9.25</v>
          </cell>
          <cell r="G132">
            <v>21.741425</v>
          </cell>
          <cell r="H132">
            <v>0.1774533333333333</v>
          </cell>
          <cell r="CC132">
            <v>37043</v>
          </cell>
          <cell r="CD132">
            <v>17.083333333333332</v>
          </cell>
          <cell r="CE132">
            <v>16.576666666666668</v>
          </cell>
          <cell r="CF132">
            <v>1.2666666666666668</v>
          </cell>
          <cell r="CG132">
            <v>16.536666666666665</v>
          </cell>
          <cell r="CH132">
            <v>9.25</v>
          </cell>
          <cell r="CI132">
            <v>21.441742272727272</v>
          </cell>
          <cell r="CJ132">
            <v>0.17047222222222222</v>
          </cell>
        </row>
        <row r="133">
          <cell r="A133">
            <v>37073</v>
          </cell>
          <cell r="B133">
            <v>19</v>
          </cell>
          <cell r="C133">
            <v>18.57</v>
          </cell>
          <cell r="D133">
            <v>1.5</v>
          </cell>
          <cell r="E133">
            <v>18.61</v>
          </cell>
          <cell r="F133">
            <v>9.5</v>
          </cell>
          <cell r="G133">
            <v>25.291495238095234</v>
          </cell>
          <cell r="H133">
            <v>0.30728124999999995</v>
          </cell>
          <cell r="CC133">
            <v>37073</v>
          </cell>
          <cell r="CD133">
            <v>18</v>
          </cell>
          <cell r="CE133">
            <v>17.426666666666666</v>
          </cell>
          <cell r="CF133">
            <v>1.37</v>
          </cell>
          <cell r="CG133">
            <v>17.43</v>
          </cell>
          <cell r="CH133">
            <v>9.3333333333333339</v>
          </cell>
          <cell r="CI133">
            <v>23.027600685425682</v>
          </cell>
          <cell r="CJ133">
            <v>0.22166152777777778</v>
          </cell>
        </row>
        <row r="134">
          <cell r="A134">
            <v>37104</v>
          </cell>
          <cell r="B134">
            <v>19</v>
          </cell>
          <cell r="C134">
            <v>19</v>
          </cell>
          <cell r="D134">
            <v>1.6</v>
          </cell>
          <cell r="E134">
            <v>19.010000000000002</v>
          </cell>
          <cell r="F134">
            <v>9.5</v>
          </cell>
          <cell r="G134">
            <v>24.291230434782609</v>
          </cell>
          <cell r="H134">
            <v>0.26290322580645159</v>
          </cell>
          <cell r="CC134">
            <v>37104</v>
          </cell>
          <cell r="CD134">
            <v>18.75</v>
          </cell>
          <cell r="CE134">
            <v>18.283333333333335</v>
          </cell>
          <cell r="CF134">
            <v>1.4566666666666668</v>
          </cell>
          <cell r="CG134">
            <v>18.3</v>
          </cell>
          <cell r="CH134">
            <v>9.4166666666666661</v>
          </cell>
          <cell r="CI134">
            <v>23.774716890959279</v>
          </cell>
          <cell r="CJ134">
            <v>0.24921260304659495</v>
          </cell>
        </row>
        <row r="135">
          <cell r="A135">
            <v>37135</v>
          </cell>
          <cell r="B135">
            <v>19</v>
          </cell>
          <cell r="C135">
            <v>19.059999999999999</v>
          </cell>
          <cell r="D135">
            <v>1.32</v>
          </cell>
          <cell r="E135">
            <v>19.04</v>
          </cell>
          <cell r="F135">
            <v>9.5</v>
          </cell>
          <cell r="G135">
            <v>24.380526315789471</v>
          </cell>
          <cell r="H135">
            <v>0.23316333333333342</v>
          </cell>
          <cell r="CC135">
            <v>37135</v>
          </cell>
          <cell r="CD135">
            <v>19</v>
          </cell>
          <cell r="CE135">
            <v>18.876666666666665</v>
          </cell>
          <cell r="CF135">
            <v>1.4733333333333334</v>
          </cell>
          <cell r="CG135">
            <v>18.886666666666667</v>
          </cell>
          <cell r="CH135">
            <v>9.5</v>
          </cell>
          <cell r="CI135">
            <v>24.65441732955577</v>
          </cell>
          <cell r="CJ135">
            <v>0.26778260304659501</v>
          </cell>
        </row>
        <row r="136">
          <cell r="A136">
            <v>37165</v>
          </cell>
          <cell r="B136">
            <v>19</v>
          </cell>
          <cell r="C136">
            <v>19.059999999999999</v>
          </cell>
          <cell r="D136">
            <v>1.53</v>
          </cell>
          <cell r="E136">
            <v>19.05</v>
          </cell>
          <cell r="F136">
            <v>10</v>
          </cell>
          <cell r="G136">
            <v>25.060004545454547</v>
          </cell>
          <cell r="H136">
            <v>0.23170625</v>
          </cell>
          <cell r="CC136">
            <v>37165</v>
          </cell>
          <cell r="CD136">
            <v>19</v>
          </cell>
          <cell r="CE136">
            <v>19.040000000000003</v>
          </cell>
          <cell r="CF136">
            <v>1.4833333333333334</v>
          </cell>
          <cell r="CG136">
            <v>19.033333333333331</v>
          </cell>
          <cell r="CH136">
            <v>9.6666666666666661</v>
          </cell>
          <cell r="CI136">
            <v>24.57725376534221</v>
          </cell>
          <cell r="CJ136">
            <v>0.24259093637992835</v>
          </cell>
        </row>
        <row r="137">
          <cell r="A137">
            <v>37196</v>
          </cell>
          <cell r="B137">
            <v>19</v>
          </cell>
          <cell r="C137">
            <v>19.05</v>
          </cell>
          <cell r="D137">
            <v>1.39</v>
          </cell>
          <cell r="E137">
            <v>19.05</v>
          </cell>
          <cell r="F137">
            <v>10</v>
          </cell>
          <cell r="G137">
            <v>21.765499999999999</v>
          </cell>
          <cell r="H137">
            <v>0.22001000000000001</v>
          </cell>
          <cell r="CC137">
            <v>37196</v>
          </cell>
          <cell r="CD137">
            <v>19</v>
          </cell>
          <cell r="CE137">
            <v>19.056666666666668</v>
          </cell>
          <cell r="CF137">
            <v>1.4133333333333333</v>
          </cell>
          <cell r="CG137">
            <v>19.046666666666667</v>
          </cell>
          <cell r="CH137">
            <v>9.8333333333333339</v>
          </cell>
          <cell r="CI137">
            <v>23.735343620414671</v>
          </cell>
          <cell r="CJ137">
            <v>0.22829319444444449</v>
          </cell>
        </row>
        <row r="138">
          <cell r="A138">
            <v>37226</v>
          </cell>
          <cell r="B138">
            <v>19</v>
          </cell>
          <cell r="C138">
            <v>19.05</v>
          </cell>
          <cell r="D138">
            <v>1.39</v>
          </cell>
          <cell r="E138">
            <v>19.05</v>
          </cell>
          <cell r="F138">
            <v>10</v>
          </cell>
          <cell r="G138">
            <v>21.359000000000002</v>
          </cell>
          <cell r="H138">
            <v>0.20804375000000003</v>
          </cell>
          <cell r="CC138">
            <v>37226</v>
          </cell>
          <cell r="CD138">
            <v>19</v>
          </cell>
          <cell r="CE138">
            <v>19.053333333333331</v>
          </cell>
          <cell r="CF138">
            <v>1.4366666666666665</v>
          </cell>
          <cell r="CG138">
            <v>19.05</v>
          </cell>
          <cell r="CH138">
            <v>10</v>
          </cell>
          <cell r="CI138">
            <v>22.728168181818187</v>
          </cell>
          <cell r="CJ138">
            <v>0.21992000000000003</v>
          </cell>
        </row>
        <row r="139">
          <cell r="A139">
            <v>37257</v>
          </cell>
          <cell r="B139">
            <v>19</v>
          </cell>
          <cell r="C139">
            <v>19.05</v>
          </cell>
          <cell r="D139">
            <v>1.53</v>
          </cell>
          <cell r="E139">
            <v>19.02</v>
          </cell>
          <cell r="F139">
            <v>10</v>
          </cell>
          <cell r="G139">
            <v>20.206672727272725</v>
          </cell>
          <cell r="H139">
            <v>0.22178709677419356</v>
          </cell>
          <cell r="CC139">
            <v>37257</v>
          </cell>
          <cell r="CD139">
            <v>19</v>
          </cell>
          <cell r="CE139">
            <v>19.05</v>
          </cell>
          <cell r="CF139">
            <v>1.4366666666666665</v>
          </cell>
          <cell r="CG139">
            <v>19.040000000000003</v>
          </cell>
          <cell r="CH139">
            <v>10</v>
          </cell>
          <cell r="CI139">
            <v>21.110390909090906</v>
          </cell>
          <cell r="CJ139">
            <v>0.21661361559139788</v>
          </cell>
        </row>
        <row r="140">
          <cell r="A140">
            <v>37288</v>
          </cell>
          <cell r="B140">
            <v>18.75</v>
          </cell>
          <cell r="C140">
            <v>18.97</v>
          </cell>
          <cell r="D140">
            <v>1.25</v>
          </cell>
          <cell r="E140">
            <v>18.95</v>
          </cell>
          <cell r="F140">
            <v>10</v>
          </cell>
          <cell r="G140">
            <v>19.662500000000001</v>
          </cell>
          <cell r="H140">
            <v>0.16091785714285717</v>
          </cell>
          <cell r="CC140">
            <v>37288</v>
          </cell>
          <cell r="CD140">
            <v>18.916666666666668</v>
          </cell>
          <cell r="CE140">
            <v>19.023333333333333</v>
          </cell>
          <cell r="CF140">
            <v>1.39</v>
          </cell>
          <cell r="CG140">
            <v>19.006666666666664</v>
          </cell>
          <cell r="CH140">
            <v>10</v>
          </cell>
          <cell r="CI140">
            <v>20.409390909090909</v>
          </cell>
          <cell r="CJ140">
            <v>0.19691623463901689</v>
          </cell>
        </row>
        <row r="141">
          <cell r="A141">
            <v>37316</v>
          </cell>
          <cell r="B141">
            <v>18.5</v>
          </cell>
          <cell r="C141">
            <v>18.72</v>
          </cell>
          <cell r="D141">
            <v>1.37</v>
          </cell>
          <cell r="E141">
            <v>18.7</v>
          </cell>
          <cell r="F141">
            <v>10</v>
          </cell>
          <cell r="G141">
            <v>18.411999999999999</v>
          </cell>
          <cell r="H141">
            <v>0.21145</v>
          </cell>
          <cell r="CC141">
            <v>37316</v>
          </cell>
          <cell r="CD141">
            <v>18.75</v>
          </cell>
          <cell r="CE141">
            <v>18.91333333333333</v>
          </cell>
          <cell r="CF141">
            <v>1.3833333333333335</v>
          </cell>
          <cell r="CG141">
            <v>18.89</v>
          </cell>
          <cell r="CH141">
            <v>10</v>
          </cell>
          <cell r="CI141">
            <v>19.427057575757576</v>
          </cell>
          <cell r="CJ141">
            <v>0.19805165130568358</v>
          </cell>
        </row>
        <row r="142">
          <cell r="A142">
            <v>37347</v>
          </cell>
          <cell r="B142">
            <v>18.5</v>
          </cell>
          <cell r="C142">
            <v>18.37</v>
          </cell>
          <cell r="D142">
            <v>1.48</v>
          </cell>
          <cell r="E142">
            <v>18.37</v>
          </cell>
          <cell r="F142">
            <v>9.5</v>
          </cell>
          <cell r="G142">
            <v>18.864545454545453</v>
          </cell>
          <cell r="H142">
            <v>0.18657333333333337</v>
          </cell>
          <cell r="CC142">
            <v>37347</v>
          </cell>
          <cell r="CD142">
            <v>18.583333333333332</v>
          </cell>
          <cell r="CE142">
            <v>18.686666666666667</v>
          </cell>
          <cell r="CF142">
            <v>1.3666666666666665</v>
          </cell>
          <cell r="CG142">
            <v>18.673333333333332</v>
          </cell>
          <cell r="CH142">
            <v>9.8333333333333339</v>
          </cell>
          <cell r="CI142">
            <v>18.979681818181817</v>
          </cell>
          <cell r="CJ142">
            <v>0.18631373015873018</v>
          </cell>
        </row>
        <row r="143">
          <cell r="A143">
            <v>37377</v>
          </cell>
          <cell r="B143">
            <v>18.5</v>
          </cell>
          <cell r="C143">
            <v>18.37</v>
          </cell>
          <cell r="D143">
            <v>1.41</v>
          </cell>
          <cell r="E143">
            <v>18.21</v>
          </cell>
          <cell r="F143">
            <v>9.5</v>
          </cell>
          <cell r="G143">
            <v>20.262652380952382</v>
          </cell>
          <cell r="H143">
            <v>0.20725312500000004</v>
          </cell>
          <cell r="CC143">
            <v>37377</v>
          </cell>
          <cell r="CD143">
            <v>18.5</v>
          </cell>
          <cell r="CE143">
            <v>18.486666666666668</v>
          </cell>
          <cell r="CF143">
            <v>1.42</v>
          </cell>
          <cell r="CG143">
            <v>18.426666666666666</v>
          </cell>
          <cell r="CH143">
            <v>9.6666666666666661</v>
          </cell>
          <cell r="CI143">
            <v>19.179732611832613</v>
          </cell>
          <cell r="CJ143">
            <v>0.20175881944444449</v>
          </cell>
        </row>
        <row r="144">
          <cell r="A144">
            <v>37408</v>
          </cell>
          <cell r="B144">
            <v>18.5</v>
          </cell>
          <cell r="C144">
            <v>18.100000000000001</v>
          </cell>
          <cell r="D144">
            <v>1.33</v>
          </cell>
          <cell r="E144">
            <v>17.82</v>
          </cell>
          <cell r="F144">
            <v>9.5</v>
          </cell>
          <cell r="G144">
            <v>25.292025000000002</v>
          </cell>
          <cell r="H144">
            <v>0.21655999999999995</v>
          </cell>
          <cell r="CC144">
            <v>37408</v>
          </cell>
          <cell r="CD144">
            <v>18.5</v>
          </cell>
          <cell r="CE144">
            <v>18.28</v>
          </cell>
          <cell r="CF144">
            <v>1.4066666666666665</v>
          </cell>
          <cell r="CG144">
            <v>18.133333333333333</v>
          </cell>
          <cell r="CH144">
            <v>9.5</v>
          </cell>
          <cell r="CI144">
            <v>21.473074278499279</v>
          </cell>
          <cell r="CJ144">
            <v>0.20346215277777779</v>
          </cell>
        </row>
        <row r="145">
          <cell r="A145">
            <v>37438</v>
          </cell>
          <cell r="B145">
            <v>18</v>
          </cell>
          <cell r="C145">
            <v>18.170000000000002</v>
          </cell>
          <cell r="D145">
            <v>1.54</v>
          </cell>
          <cell r="E145">
            <v>18.149999999999999</v>
          </cell>
          <cell r="F145">
            <v>10</v>
          </cell>
          <cell r="G145">
            <v>27.456465217391308</v>
          </cell>
          <cell r="H145">
            <v>0.24559374999999997</v>
          </cell>
          <cell r="CC145">
            <v>37438</v>
          </cell>
          <cell r="CD145">
            <v>18.333333333333332</v>
          </cell>
          <cell r="CE145">
            <v>18.213333333333335</v>
          </cell>
          <cell r="CF145">
            <v>1.4266666666666667</v>
          </cell>
          <cell r="CG145">
            <v>18.059999999999999</v>
          </cell>
          <cell r="CH145">
            <v>9.6666666666666661</v>
          </cell>
          <cell r="CI145">
            <v>24.337047532781231</v>
          </cell>
          <cell r="CJ145">
            <v>0.22313562499999998</v>
          </cell>
        </row>
        <row r="146">
          <cell r="A146">
            <v>37469</v>
          </cell>
          <cell r="B146">
            <v>18</v>
          </cell>
          <cell r="C146">
            <v>17.84</v>
          </cell>
          <cell r="D146">
            <v>1.44</v>
          </cell>
          <cell r="E146">
            <v>17.87</v>
          </cell>
          <cell r="F146">
            <v>10</v>
          </cell>
          <cell r="G146">
            <v>26.421395454545461</v>
          </cell>
          <cell r="H146">
            <v>0.23504516129032257</v>
          </cell>
          <cell r="CC146">
            <v>37469</v>
          </cell>
          <cell r="CD146">
            <v>18.166666666666668</v>
          </cell>
          <cell r="CE146">
            <v>18.036666666666665</v>
          </cell>
          <cell r="CF146">
            <v>1.4366666666666668</v>
          </cell>
          <cell r="CG146">
            <v>17.946666666666669</v>
          </cell>
          <cell r="CH146">
            <v>9.8333333333333339</v>
          </cell>
          <cell r="CI146">
            <v>26.389961890645591</v>
          </cell>
          <cell r="CJ146">
            <v>0.23239963709677416</v>
          </cell>
        </row>
        <row r="147">
          <cell r="A147">
            <v>37500</v>
          </cell>
          <cell r="B147">
            <v>18</v>
          </cell>
          <cell r="C147">
            <v>17.89</v>
          </cell>
          <cell r="D147">
            <v>1.38</v>
          </cell>
          <cell r="E147">
            <v>17.89</v>
          </cell>
          <cell r="F147">
            <v>10</v>
          </cell>
          <cell r="G147">
            <v>25.487633333333331</v>
          </cell>
          <cell r="H147">
            <v>0.21335333333333334</v>
          </cell>
          <cell r="CC147">
            <v>37500</v>
          </cell>
          <cell r="CD147">
            <v>18</v>
          </cell>
          <cell r="CE147">
            <v>17.966666666666669</v>
          </cell>
          <cell r="CF147">
            <v>1.4533333333333331</v>
          </cell>
          <cell r="CG147">
            <v>17.97</v>
          </cell>
          <cell r="CH147">
            <v>10</v>
          </cell>
          <cell r="CI147">
            <v>26.455164668423368</v>
          </cell>
          <cell r="CJ147">
            <v>0.23133074820788532</v>
          </cell>
        </row>
        <row r="148">
          <cell r="A148">
            <v>37530</v>
          </cell>
          <cell r="B148">
            <v>21</v>
          </cell>
          <cell r="C148">
            <v>19.59</v>
          </cell>
          <cell r="D148">
            <v>1.65</v>
          </cell>
          <cell r="E148">
            <v>19.53</v>
          </cell>
          <cell r="F148">
            <v>10</v>
          </cell>
          <cell r="G148">
            <v>29.186886956521739</v>
          </cell>
          <cell r="H148">
            <v>0.28677187499999995</v>
          </cell>
          <cell r="CC148">
            <v>37530</v>
          </cell>
          <cell r="CD148">
            <v>19</v>
          </cell>
          <cell r="CE148">
            <v>18.440000000000001</v>
          </cell>
          <cell r="CF148">
            <v>1.49</v>
          </cell>
          <cell r="CG148">
            <v>18.430000000000003</v>
          </cell>
          <cell r="CH148">
            <v>10</v>
          </cell>
          <cell r="CI148">
            <v>27.031971914800181</v>
          </cell>
          <cell r="CJ148">
            <v>0.24505678987455193</v>
          </cell>
        </row>
        <row r="149">
          <cell r="A149">
            <v>37561</v>
          </cell>
          <cell r="B149">
            <v>22</v>
          </cell>
          <cell r="C149">
            <v>21.25</v>
          </cell>
          <cell r="D149">
            <v>1.54</v>
          </cell>
          <cell r="E149">
            <v>21.14</v>
          </cell>
          <cell r="F149">
            <v>10</v>
          </cell>
          <cell r="G149">
            <v>31.149547619047617</v>
          </cell>
          <cell r="H149">
            <v>0.3104933333333334</v>
          </cell>
          <cell r="CC149">
            <v>37561</v>
          </cell>
          <cell r="CD149">
            <v>20.333333333333332</v>
          </cell>
          <cell r="CE149">
            <v>19.576666666666668</v>
          </cell>
          <cell r="CF149">
            <v>1.5233333333333334</v>
          </cell>
          <cell r="CG149">
            <v>19.52</v>
          </cell>
          <cell r="CH149">
            <v>10</v>
          </cell>
          <cell r="CI149">
            <v>28.608022636300898</v>
          </cell>
          <cell r="CJ149">
            <v>0.27020618055555556</v>
          </cell>
        </row>
        <row r="150">
          <cell r="A150">
            <v>37591</v>
          </cell>
          <cell r="B150">
            <v>25</v>
          </cell>
          <cell r="C150">
            <v>23.03</v>
          </cell>
          <cell r="D150">
            <v>1.74</v>
          </cell>
          <cell r="E150">
            <v>22.91</v>
          </cell>
          <cell r="F150">
            <v>10</v>
          </cell>
          <cell r="G150">
            <v>30.113859090909102</v>
          </cell>
          <cell r="H150">
            <v>0.35999687499999988</v>
          </cell>
          <cell r="CC150">
            <v>37591</v>
          </cell>
          <cell r="CD150">
            <v>22.666666666666668</v>
          </cell>
          <cell r="CE150">
            <v>21.290000000000003</v>
          </cell>
          <cell r="CF150">
            <v>1.6433333333333333</v>
          </cell>
          <cell r="CG150">
            <v>21.193333333333332</v>
          </cell>
          <cell r="CH150">
            <v>10</v>
          </cell>
          <cell r="CI150">
            <v>30.150097888826153</v>
          </cell>
          <cell r="CJ150">
            <v>0.31908736111111108</v>
          </cell>
        </row>
        <row r="151">
          <cell r="A151">
            <v>37622</v>
          </cell>
          <cell r="B151">
            <v>25.5</v>
          </cell>
          <cell r="C151">
            <v>25.06</v>
          </cell>
          <cell r="D151">
            <v>1.97</v>
          </cell>
          <cell r="E151">
            <v>24.98</v>
          </cell>
          <cell r="F151">
            <v>11</v>
          </cell>
          <cell r="G151">
            <v>27.332918181818179</v>
          </cell>
          <cell r="H151">
            <v>0.47449032258064511</v>
          </cell>
          <cell r="CC151">
            <v>37622</v>
          </cell>
          <cell r="CD151">
            <v>24.166666666666668</v>
          </cell>
          <cell r="CE151">
            <v>23.113333333333333</v>
          </cell>
          <cell r="CF151">
            <v>1.75</v>
          </cell>
          <cell r="CG151">
            <v>23.01</v>
          </cell>
          <cell r="CH151">
            <v>10.333333333333334</v>
          </cell>
          <cell r="CI151">
            <v>29.532108297258301</v>
          </cell>
          <cell r="CJ151">
            <v>0.38166017697132615</v>
          </cell>
        </row>
        <row r="152">
          <cell r="A152">
            <v>37653</v>
          </cell>
          <cell r="B152">
            <v>26.5</v>
          </cell>
          <cell r="C152">
            <v>25.68</v>
          </cell>
          <cell r="D152">
            <v>1.83</v>
          </cell>
          <cell r="E152">
            <v>25.63</v>
          </cell>
          <cell r="F152">
            <v>11</v>
          </cell>
          <cell r="G152">
            <v>29.388019999999994</v>
          </cell>
          <cell r="H152">
            <v>0.33798571428571428</v>
          </cell>
          <cell r="CC152">
            <v>37653</v>
          </cell>
          <cell r="CD152">
            <v>25.666666666666668</v>
          </cell>
          <cell r="CE152">
            <v>24.590000000000003</v>
          </cell>
          <cell r="CF152">
            <v>1.8466666666666667</v>
          </cell>
          <cell r="CG152">
            <v>24.506666666666664</v>
          </cell>
          <cell r="CH152">
            <v>10.666666666666666</v>
          </cell>
          <cell r="CI152">
            <v>28.944932424242424</v>
          </cell>
          <cell r="CJ152">
            <v>0.39082430395545309</v>
          </cell>
        </row>
        <row r="153">
          <cell r="A153">
            <v>37681</v>
          </cell>
          <cell r="B153">
            <v>26.5</v>
          </cell>
          <cell r="C153">
            <v>26.32</v>
          </cell>
          <cell r="D153">
            <v>1.78</v>
          </cell>
          <cell r="E153">
            <v>26.25</v>
          </cell>
          <cell r="F153">
            <v>11</v>
          </cell>
          <cell r="G153">
            <v>27.912723809523811</v>
          </cell>
          <cell r="H153">
            <v>0.46966470588235293</v>
          </cell>
          <cell r="CC153">
            <v>37681</v>
          </cell>
          <cell r="CD153">
            <v>26.166666666666668</v>
          </cell>
          <cell r="CE153">
            <v>25.686666666666667</v>
          </cell>
          <cell r="CF153">
            <v>1.86</v>
          </cell>
          <cell r="CG153">
            <v>25.62</v>
          </cell>
          <cell r="CH153">
            <v>11</v>
          </cell>
          <cell r="CI153">
            <v>28.211220663780662</v>
          </cell>
          <cell r="CJ153">
            <v>0.4273802475829041</v>
          </cell>
        </row>
        <row r="154">
          <cell r="A154">
            <v>37712</v>
          </cell>
          <cell r="B154">
            <v>26.5</v>
          </cell>
          <cell r="C154">
            <v>26.32</v>
          </cell>
          <cell r="D154">
            <v>1.87</v>
          </cell>
          <cell r="E154">
            <v>26.23</v>
          </cell>
          <cell r="F154">
            <v>12</v>
          </cell>
          <cell r="G154">
            <v>25.220419047619046</v>
          </cell>
          <cell r="H154">
            <v>0.38706999999999991</v>
          </cell>
          <cell r="CC154">
            <v>37712</v>
          </cell>
          <cell r="CD154">
            <v>26.5</v>
          </cell>
          <cell r="CE154">
            <v>26.106666666666666</v>
          </cell>
          <cell r="CF154">
            <v>1.8266666666666669</v>
          </cell>
          <cell r="CG154">
            <v>26.036666666666665</v>
          </cell>
          <cell r="CH154">
            <v>11.333333333333334</v>
          </cell>
          <cell r="CI154">
            <v>27.507054285714286</v>
          </cell>
          <cell r="CJ154">
            <v>0.39824014005602243</v>
          </cell>
        </row>
        <row r="155">
          <cell r="A155">
            <v>37742</v>
          </cell>
          <cell r="B155">
            <v>26.5</v>
          </cell>
          <cell r="C155">
            <v>26.31</v>
          </cell>
          <cell r="D155">
            <v>1.97</v>
          </cell>
          <cell r="E155">
            <v>26.22</v>
          </cell>
          <cell r="F155">
            <v>12</v>
          </cell>
          <cell r="G155">
            <v>23.291447619047613</v>
          </cell>
          <cell r="H155">
            <v>0.49894375000000002</v>
          </cell>
          <cell r="CC155">
            <v>37742</v>
          </cell>
          <cell r="CD155">
            <v>26.5</v>
          </cell>
          <cell r="CE155">
            <v>26.316666666666666</v>
          </cell>
          <cell r="CF155">
            <v>1.8733333333333333</v>
          </cell>
          <cell r="CG155">
            <v>26.233333333333334</v>
          </cell>
          <cell r="CH155">
            <v>11.666666666666666</v>
          </cell>
          <cell r="CI155">
            <v>25.474863492063491</v>
          </cell>
          <cell r="CJ155">
            <v>0.45189281862745095</v>
          </cell>
        </row>
        <row r="156">
          <cell r="A156">
            <v>37773</v>
          </cell>
          <cell r="B156">
            <v>26</v>
          </cell>
          <cell r="C156">
            <v>26.09</v>
          </cell>
          <cell r="D156">
            <v>1.86</v>
          </cell>
          <cell r="E156">
            <v>25.99</v>
          </cell>
          <cell r="F156">
            <v>12</v>
          </cell>
          <cell r="G156">
            <v>22.273633333333333</v>
          </cell>
          <cell r="H156">
            <v>0.45202666666666669</v>
          </cell>
          <cell r="CC156">
            <v>37773</v>
          </cell>
          <cell r="CD156">
            <v>26.333333333333332</v>
          </cell>
          <cell r="CE156">
            <v>26.24</v>
          </cell>
          <cell r="CF156">
            <v>1.9000000000000001</v>
          </cell>
          <cell r="CG156">
            <v>26.146666666666665</v>
          </cell>
          <cell r="CH156">
            <v>12</v>
          </cell>
          <cell r="CI156">
            <v>23.595166666666668</v>
          </cell>
          <cell r="CJ156">
            <v>0.44601347222222221</v>
          </cell>
        </row>
        <row r="157">
          <cell r="A157">
            <v>37803</v>
          </cell>
          <cell r="B157">
            <v>24.5</v>
          </cell>
          <cell r="C157">
            <v>25.36</v>
          </cell>
          <cell r="D157">
            <v>2.08</v>
          </cell>
          <cell r="E157">
            <v>25.24</v>
          </cell>
          <cell r="F157">
            <v>12</v>
          </cell>
          <cell r="G157">
            <v>20.938065217391305</v>
          </cell>
          <cell r="H157">
            <v>0.47692187499999994</v>
          </cell>
          <cell r="CC157">
            <v>37803</v>
          </cell>
          <cell r="CD157">
            <v>25.666666666666668</v>
          </cell>
          <cell r="CE157">
            <v>25.919999999999998</v>
          </cell>
          <cell r="CF157">
            <v>1.97</v>
          </cell>
          <cell r="CG157">
            <v>25.816666666666663</v>
          </cell>
          <cell r="CH157">
            <v>12</v>
          </cell>
          <cell r="CI157">
            <v>22.167715389924084</v>
          </cell>
          <cell r="CJ157">
            <v>0.47596409722222227</v>
          </cell>
        </row>
        <row r="158">
          <cell r="A158">
            <v>37834</v>
          </cell>
          <cell r="B158">
            <v>22</v>
          </cell>
          <cell r="C158">
            <v>23.5</v>
          </cell>
          <cell r="D158">
            <v>1.77</v>
          </cell>
          <cell r="E158">
            <v>23.36</v>
          </cell>
          <cell r="F158">
            <v>12</v>
          </cell>
          <cell r="G158">
            <v>20.768928571428575</v>
          </cell>
          <cell r="H158">
            <v>0.40035161290322585</v>
          </cell>
          <cell r="CC158">
            <v>37834</v>
          </cell>
          <cell r="CD158">
            <v>24.166666666666668</v>
          </cell>
          <cell r="CE158">
            <v>24.983333333333334</v>
          </cell>
          <cell r="CF158">
            <v>1.9033333333333335</v>
          </cell>
          <cell r="CG158">
            <v>24.863333333333333</v>
          </cell>
          <cell r="CH158">
            <v>12</v>
          </cell>
          <cell r="CI158">
            <v>21.326875707384403</v>
          </cell>
          <cell r="CJ158">
            <v>0.44310005152329746</v>
          </cell>
        </row>
        <row r="159">
          <cell r="A159">
            <v>37865</v>
          </cell>
          <cell r="B159">
            <v>20</v>
          </cell>
          <cell r="C159">
            <v>21.02</v>
          </cell>
          <cell r="D159">
            <v>1.68</v>
          </cell>
          <cell r="E159">
            <v>20.88</v>
          </cell>
          <cell r="F159">
            <v>12</v>
          </cell>
          <cell r="G159">
            <v>18.386649999999999</v>
          </cell>
          <cell r="H159">
            <v>0.28610666666666673</v>
          </cell>
          <cell r="CC159">
            <v>37865</v>
          </cell>
          <cell r="CD159">
            <v>22.166666666666668</v>
          </cell>
          <cell r="CE159">
            <v>23.293333333333333</v>
          </cell>
          <cell r="CF159">
            <v>1.8433333333333335</v>
          </cell>
          <cell r="CG159">
            <v>23.159999999999997</v>
          </cell>
          <cell r="CH159">
            <v>12</v>
          </cell>
          <cell r="CI159">
            <v>20.031214596273291</v>
          </cell>
          <cell r="CJ159">
            <v>0.38779338485663084</v>
          </cell>
        </row>
        <row r="160">
          <cell r="A160">
            <v>37895</v>
          </cell>
          <cell r="B160">
            <v>19</v>
          </cell>
          <cell r="C160">
            <v>19.54</v>
          </cell>
          <cell r="D160">
            <v>1.64</v>
          </cell>
          <cell r="E160">
            <v>19.420000000000002</v>
          </cell>
          <cell r="F160">
            <v>11</v>
          </cell>
          <cell r="G160">
            <v>17.616682608695655</v>
          </cell>
          <cell r="H160">
            <v>0.27032812500000003</v>
          </cell>
          <cell r="CC160">
            <v>37895</v>
          </cell>
          <cell r="CD160">
            <v>20.333333333333332</v>
          </cell>
          <cell r="CE160">
            <v>21.353333333333335</v>
          </cell>
          <cell r="CF160">
            <v>1.6966666666666665</v>
          </cell>
          <cell r="CG160">
            <v>21.22</v>
          </cell>
          <cell r="CH160">
            <v>11.666666666666666</v>
          </cell>
          <cell r="CI160">
            <v>18.924087060041412</v>
          </cell>
          <cell r="CJ160">
            <v>0.31892880152329756</v>
          </cell>
        </row>
        <row r="161">
          <cell r="A161">
            <v>37926</v>
          </cell>
          <cell r="B161">
            <v>17.5</v>
          </cell>
          <cell r="C161">
            <v>18.309999999999999</v>
          </cell>
          <cell r="D161">
            <v>1.34</v>
          </cell>
          <cell r="E161">
            <v>18.23</v>
          </cell>
          <cell r="F161">
            <v>11</v>
          </cell>
          <cell r="G161">
            <v>16.993079999999999</v>
          </cell>
          <cell r="H161">
            <v>0.19615333333333337</v>
          </cell>
          <cell r="CC161">
            <v>37926</v>
          </cell>
          <cell r="CD161">
            <v>18.833333333333332</v>
          </cell>
          <cell r="CE161">
            <v>19.623333333333335</v>
          </cell>
          <cell r="CF161">
            <v>1.5533333333333335</v>
          </cell>
          <cell r="CG161">
            <v>19.510000000000002</v>
          </cell>
          <cell r="CH161">
            <v>11.333333333333334</v>
          </cell>
          <cell r="CI161">
            <v>17.665470869565219</v>
          </cell>
          <cell r="CJ161">
            <v>0.25086270833333341</v>
          </cell>
        </row>
        <row r="162">
          <cell r="A162">
            <v>37956</v>
          </cell>
          <cell r="B162">
            <v>16.5</v>
          </cell>
          <cell r="C162">
            <v>16.91</v>
          </cell>
          <cell r="D162">
            <v>1.37</v>
          </cell>
          <cell r="E162">
            <v>16.809999999999999</v>
          </cell>
          <cell r="F162">
            <v>11</v>
          </cell>
          <cell r="G162">
            <v>15.783286363636364</v>
          </cell>
          <cell r="H162">
            <v>0.12431875000000001</v>
          </cell>
          <cell r="CC162">
            <v>37956</v>
          </cell>
          <cell r="CD162">
            <v>17.666666666666668</v>
          </cell>
          <cell r="CE162">
            <v>18.25333333333333</v>
          </cell>
          <cell r="CF162">
            <v>1.45</v>
          </cell>
          <cell r="CG162">
            <v>18.153333333333336</v>
          </cell>
          <cell r="CH162">
            <v>11</v>
          </cell>
          <cell r="CI162">
            <v>16.797682990777339</v>
          </cell>
          <cell r="CJ162">
            <v>0.19693340277777782</v>
          </cell>
        </row>
        <row r="163">
          <cell r="A163">
            <v>37987</v>
          </cell>
          <cell r="B163">
            <v>16.5</v>
          </cell>
          <cell r="C163">
            <v>16.32</v>
          </cell>
          <cell r="D163">
            <v>1.27</v>
          </cell>
          <cell r="E163">
            <v>16.22</v>
          </cell>
          <cell r="F163">
            <v>10</v>
          </cell>
          <cell r="G163">
            <v>15.361471428571431</v>
          </cell>
          <cell r="H163">
            <v>0.14303548387096773</v>
          </cell>
          <cell r="CC163">
            <v>37987</v>
          </cell>
          <cell r="CD163">
            <v>16.833333333333332</v>
          </cell>
          <cell r="CE163">
            <v>17.18</v>
          </cell>
          <cell r="CF163">
            <v>1.3266666666666667</v>
          </cell>
          <cell r="CG163">
            <v>17.086666666666666</v>
          </cell>
          <cell r="CH163">
            <v>10.666666666666666</v>
          </cell>
          <cell r="CI163">
            <v>16.045945930735929</v>
          </cell>
          <cell r="CJ163">
            <v>0.1545025224014337</v>
          </cell>
        </row>
        <row r="164">
          <cell r="A164">
            <v>38018</v>
          </cell>
          <cell r="B164">
            <v>16.5</v>
          </cell>
          <cell r="C164">
            <v>16.3</v>
          </cell>
          <cell r="D164">
            <v>1.08</v>
          </cell>
          <cell r="E164">
            <v>16.22</v>
          </cell>
          <cell r="F164">
            <v>10</v>
          </cell>
          <cell r="G164">
            <v>15.565863157894738</v>
          </cell>
          <cell r="H164">
            <v>7.0351724137931018E-2</v>
          </cell>
          <cell r="CC164">
            <v>38018</v>
          </cell>
          <cell r="CD164">
            <v>16.5</v>
          </cell>
          <cell r="CE164">
            <v>16.510000000000002</v>
          </cell>
          <cell r="CF164">
            <v>1.24</v>
          </cell>
          <cell r="CG164">
            <v>16.416666666666668</v>
          </cell>
          <cell r="CH164">
            <v>10.333333333333334</v>
          </cell>
          <cell r="CI164">
            <v>15.570206983367511</v>
          </cell>
          <cell r="CJ164">
            <v>0.11256865266963291</v>
          </cell>
        </row>
        <row r="165">
          <cell r="A165">
            <v>38047</v>
          </cell>
          <cell r="B165">
            <v>16.25</v>
          </cell>
          <cell r="C165">
            <v>16.190000000000001</v>
          </cell>
          <cell r="D165">
            <v>1.38</v>
          </cell>
          <cell r="E165">
            <v>16.13</v>
          </cell>
          <cell r="F165">
            <v>10</v>
          </cell>
          <cell r="G165">
            <v>15.36168260869565</v>
          </cell>
          <cell r="H165">
            <v>0.13134545454545452</v>
          </cell>
          <cell r="CC165">
            <v>38047</v>
          </cell>
          <cell r="CD165">
            <v>16.416666666666668</v>
          </cell>
          <cell r="CE165">
            <v>16.27</v>
          </cell>
          <cell r="CF165">
            <v>1.2433333333333334</v>
          </cell>
          <cell r="CG165">
            <v>16.189999999999998</v>
          </cell>
          <cell r="CH165">
            <v>10</v>
          </cell>
          <cell r="CI165">
            <v>15.429672398387273</v>
          </cell>
          <cell r="CJ165">
            <v>0.11491088751811777</v>
          </cell>
        </row>
        <row r="166">
          <cell r="A166">
            <v>38078</v>
          </cell>
          <cell r="B166">
            <v>16</v>
          </cell>
          <cell r="C166">
            <v>15.96</v>
          </cell>
          <cell r="D166">
            <v>1.18</v>
          </cell>
          <cell r="E166">
            <v>15.85</v>
          </cell>
          <cell r="F166">
            <v>9.75</v>
          </cell>
          <cell r="G166">
            <v>15.51682380952381</v>
          </cell>
          <cell r="H166">
            <v>0.12483333333333332</v>
          </cell>
          <cell r="CC166">
            <v>38078</v>
          </cell>
          <cell r="CD166">
            <v>16.25</v>
          </cell>
          <cell r="CE166">
            <v>16.150000000000002</v>
          </cell>
          <cell r="CF166">
            <v>1.2133333333333332</v>
          </cell>
          <cell r="CG166">
            <v>16.066666666666666</v>
          </cell>
          <cell r="CH166">
            <v>9.9166666666666661</v>
          </cell>
          <cell r="CI166">
            <v>15.481456525371399</v>
          </cell>
          <cell r="CJ166">
            <v>0.10884350400557297</v>
          </cell>
        </row>
        <row r="167">
          <cell r="A167">
            <v>38108</v>
          </cell>
          <cell r="B167">
            <v>16</v>
          </cell>
          <cell r="C167">
            <v>15.77</v>
          </cell>
          <cell r="D167">
            <v>1.23</v>
          </cell>
          <cell r="E167">
            <v>15.73</v>
          </cell>
          <cell r="F167">
            <v>9.75</v>
          </cell>
          <cell r="G167">
            <v>17.71736666666667</v>
          </cell>
          <cell r="H167">
            <v>0.17719062499999999</v>
          </cell>
          <cell r="CC167">
            <v>38108</v>
          </cell>
          <cell r="CD167">
            <v>16.083333333333332</v>
          </cell>
          <cell r="CE167">
            <v>15.973333333333334</v>
          </cell>
          <cell r="CF167">
            <v>1.2633333333333332</v>
          </cell>
          <cell r="CG167">
            <v>15.903333333333331</v>
          </cell>
          <cell r="CH167">
            <v>9.8333333333333339</v>
          </cell>
          <cell r="CI167">
            <v>16.19862436162871</v>
          </cell>
          <cell r="CJ167">
            <v>0.14445647095959593</v>
          </cell>
        </row>
        <row r="168">
          <cell r="A168">
            <v>38139</v>
          </cell>
          <cell r="B168">
            <v>16</v>
          </cell>
          <cell r="C168">
            <v>15.8</v>
          </cell>
          <cell r="D168">
            <v>1.23</v>
          </cell>
          <cell r="E168">
            <v>15.71</v>
          </cell>
          <cell r="F168">
            <v>9.75</v>
          </cell>
          <cell r="G168">
            <v>17.821128571428577</v>
          </cell>
          <cell r="H168">
            <v>0.16994000000000004</v>
          </cell>
          <cell r="CC168">
            <v>38139</v>
          </cell>
          <cell r="CD168">
            <v>16</v>
          </cell>
          <cell r="CE168">
            <v>15.843333333333334</v>
          </cell>
          <cell r="CF168">
            <v>1.2133333333333334</v>
          </cell>
          <cell r="CG168">
            <v>15.763333333333334</v>
          </cell>
          <cell r="CH168">
            <v>9.75</v>
          </cell>
          <cell r="CI168">
            <v>17.018439682539682</v>
          </cell>
          <cell r="CJ168">
            <v>0.15732131944444444</v>
          </cell>
        </row>
        <row r="169">
          <cell r="A169">
            <v>38169</v>
          </cell>
          <cell r="B169">
            <v>16</v>
          </cell>
          <cell r="C169">
            <v>15.77</v>
          </cell>
          <cell r="D169">
            <v>1.29</v>
          </cell>
          <cell r="E169">
            <v>15.71</v>
          </cell>
          <cell r="F169">
            <v>9.75</v>
          </cell>
          <cell r="G169">
            <v>17.039663636363631</v>
          </cell>
          <cell r="H169">
            <v>0.19517812499999998</v>
          </cell>
          <cell r="CC169">
            <v>38169</v>
          </cell>
          <cell r="CD169">
            <v>16</v>
          </cell>
          <cell r="CE169">
            <v>15.780000000000001</v>
          </cell>
          <cell r="CF169">
            <v>1.25</v>
          </cell>
          <cell r="CG169">
            <v>15.716666666666669</v>
          </cell>
          <cell r="CH169">
            <v>9.75</v>
          </cell>
          <cell r="CI169">
            <v>17.52605295815296</v>
          </cell>
          <cell r="CJ169">
            <v>0.18076958333333334</v>
          </cell>
        </row>
        <row r="170">
          <cell r="A170">
            <v>38200</v>
          </cell>
          <cell r="B170">
            <v>16</v>
          </cell>
          <cell r="C170">
            <v>15.86</v>
          </cell>
          <cell r="D170">
            <v>1.29</v>
          </cell>
          <cell r="E170">
            <v>15.76</v>
          </cell>
          <cell r="F170">
            <v>9.75</v>
          </cell>
          <cell r="G170">
            <v>17.789654545454546</v>
          </cell>
          <cell r="H170">
            <v>0.18453870967741931</v>
          </cell>
          <cell r="CC170">
            <v>38200</v>
          </cell>
          <cell r="CD170">
            <v>16</v>
          </cell>
          <cell r="CE170">
            <v>15.81</v>
          </cell>
          <cell r="CF170">
            <v>1.27</v>
          </cell>
          <cell r="CG170">
            <v>15.726666666666667</v>
          </cell>
          <cell r="CH170">
            <v>9.75</v>
          </cell>
          <cell r="CI170">
            <v>17.550148917748917</v>
          </cell>
          <cell r="CJ170">
            <v>0.18321894489247312</v>
          </cell>
        </row>
        <row r="171">
          <cell r="A171">
            <v>38231</v>
          </cell>
          <cell r="B171">
            <v>16.25</v>
          </cell>
          <cell r="C171">
            <v>16.09</v>
          </cell>
          <cell r="D171">
            <v>1.25</v>
          </cell>
          <cell r="E171">
            <v>15.99</v>
          </cell>
          <cell r="F171">
            <v>9.75</v>
          </cell>
          <cell r="G171">
            <v>17.748466666666666</v>
          </cell>
          <cell r="H171">
            <v>0.1419766666666667</v>
          </cell>
          <cell r="CC171">
            <v>38231</v>
          </cell>
          <cell r="CD171">
            <v>16.083333333333332</v>
          </cell>
          <cell r="CE171">
            <v>15.906666666666666</v>
          </cell>
          <cell r="CF171">
            <v>1.2766666666666666</v>
          </cell>
          <cell r="CG171">
            <v>15.82</v>
          </cell>
          <cell r="CH171">
            <v>9.75</v>
          </cell>
          <cell r="CI171">
            <v>17.525928282828282</v>
          </cell>
          <cell r="CJ171">
            <v>0.173897833781362</v>
          </cell>
        </row>
        <row r="172">
          <cell r="A172">
            <v>38261</v>
          </cell>
          <cell r="B172">
            <v>16.75</v>
          </cell>
          <cell r="C172">
            <v>16.41</v>
          </cell>
          <cell r="D172">
            <v>1.21</v>
          </cell>
          <cell r="E172">
            <v>16.34</v>
          </cell>
          <cell r="F172">
            <v>9.75</v>
          </cell>
          <cell r="G172">
            <v>17.610014999999997</v>
          </cell>
          <cell r="H172">
            <v>0.11932500000000004</v>
          </cell>
          <cell r="CC172">
            <v>38261</v>
          </cell>
          <cell r="CD172">
            <v>16.333333333333332</v>
          </cell>
          <cell r="CE172">
            <v>16.12</v>
          </cell>
          <cell r="CF172">
            <v>1.25</v>
          </cell>
          <cell r="CG172">
            <v>16.03</v>
          </cell>
          <cell r="CH172">
            <v>9.75</v>
          </cell>
          <cell r="CI172">
            <v>17.716045404040404</v>
          </cell>
          <cell r="CJ172">
            <v>0.14861345878136201</v>
          </cell>
        </row>
        <row r="173">
          <cell r="A173">
            <v>38292</v>
          </cell>
          <cell r="B173">
            <v>17.25</v>
          </cell>
          <cell r="C173">
            <v>16.96</v>
          </cell>
          <cell r="D173">
            <v>1.25</v>
          </cell>
          <cell r="E173">
            <v>16.93</v>
          </cell>
          <cell r="F173">
            <v>9.75</v>
          </cell>
          <cell r="G173">
            <v>18.013860000000001</v>
          </cell>
          <cell r="H173">
            <v>0.16592333333333328</v>
          </cell>
          <cell r="CC173">
            <v>38292</v>
          </cell>
          <cell r="CD173">
            <v>16.75</v>
          </cell>
          <cell r="CE173">
            <v>16.486666666666668</v>
          </cell>
          <cell r="CF173">
            <v>1.2366666666666666</v>
          </cell>
          <cell r="CG173">
            <v>16.419999999999998</v>
          </cell>
          <cell r="CH173">
            <v>9.75</v>
          </cell>
          <cell r="CI173">
            <v>17.790780555555553</v>
          </cell>
          <cell r="CJ173">
            <v>0.14240833333333336</v>
          </cell>
        </row>
        <row r="174">
          <cell r="A174">
            <v>38322</v>
          </cell>
          <cell r="B174">
            <v>17.75</v>
          </cell>
          <cell r="C174">
            <v>17.5</v>
          </cell>
          <cell r="D174">
            <v>1.48</v>
          </cell>
          <cell r="E174">
            <v>17.46</v>
          </cell>
          <cell r="F174">
            <v>9.75</v>
          </cell>
          <cell r="G174">
            <v>17.712126086956523</v>
          </cell>
          <cell r="H174">
            <v>0.21682499999999999</v>
          </cell>
          <cell r="CC174">
            <v>38322</v>
          </cell>
          <cell r="CD174">
            <v>17.25</v>
          </cell>
          <cell r="CE174">
            <v>16.956666666666667</v>
          </cell>
          <cell r="CF174">
            <v>1.3133333333333332</v>
          </cell>
          <cell r="CG174">
            <v>16.91</v>
          </cell>
          <cell r="CH174">
            <v>9.75</v>
          </cell>
          <cell r="CI174">
            <v>17.778667028985506</v>
          </cell>
          <cell r="CJ174">
            <v>0.1673577777777778</v>
          </cell>
        </row>
        <row r="175">
          <cell r="A175">
            <v>38353</v>
          </cell>
          <cell r="B175">
            <v>18.25</v>
          </cell>
          <cell r="C175">
            <v>17.93</v>
          </cell>
          <cell r="D175">
            <v>1.38</v>
          </cell>
          <cell r="E175">
            <v>17.920000000000002</v>
          </cell>
          <cell r="F175">
            <v>9.75</v>
          </cell>
          <cell r="G175">
            <v>18.327323809523811</v>
          </cell>
          <cell r="H175">
            <v>0.18616451612903231</v>
          </cell>
          <cell r="CC175">
            <v>38353</v>
          </cell>
          <cell r="CD175">
            <v>17.75</v>
          </cell>
          <cell r="CE175">
            <v>17.463333333333335</v>
          </cell>
          <cell r="CF175">
            <v>1.3699999999999999</v>
          </cell>
          <cell r="CG175">
            <v>17.436666666666667</v>
          </cell>
          <cell r="CH175">
            <v>9.75</v>
          </cell>
          <cell r="CI175">
            <v>18.017769965493446</v>
          </cell>
          <cell r="CJ175">
            <v>0.18963761648745517</v>
          </cell>
        </row>
        <row r="176">
          <cell r="A176">
            <v>38384</v>
          </cell>
          <cell r="B176">
            <v>18.75</v>
          </cell>
          <cell r="C176">
            <v>18.47</v>
          </cell>
          <cell r="D176">
            <v>1.22</v>
          </cell>
          <cell r="E176">
            <v>18.440000000000001</v>
          </cell>
          <cell r="F176">
            <v>9.75</v>
          </cell>
          <cell r="G176">
            <v>18.714494444444444</v>
          </cell>
          <cell r="H176">
            <v>0.16412500000000002</v>
          </cell>
          <cell r="CC176">
            <v>38384</v>
          </cell>
          <cell r="CD176">
            <v>18.25</v>
          </cell>
          <cell r="CE176">
            <v>17.966666666666665</v>
          </cell>
          <cell r="CF176">
            <v>1.36</v>
          </cell>
          <cell r="CG176">
            <v>17.940000000000001</v>
          </cell>
          <cell r="CH176">
            <v>9.75</v>
          </cell>
          <cell r="CI176">
            <v>18.25131478030826</v>
          </cell>
          <cell r="CJ176">
            <v>0.18903817204301077</v>
          </cell>
        </row>
        <row r="177">
          <cell r="A177">
            <v>38412</v>
          </cell>
          <cell r="B177">
            <v>19.25</v>
          </cell>
          <cell r="C177">
            <v>18.97</v>
          </cell>
          <cell r="D177">
            <v>1.53</v>
          </cell>
          <cell r="E177">
            <v>18.89</v>
          </cell>
          <cell r="F177">
            <v>9.75</v>
          </cell>
          <cell r="G177">
            <v>18.774881818181818</v>
          </cell>
          <cell r="H177">
            <v>0.23447352941176475</v>
          </cell>
          <cell r="CC177">
            <v>38412</v>
          </cell>
          <cell r="CD177">
            <v>18.75</v>
          </cell>
          <cell r="CE177">
            <v>18.456666666666667</v>
          </cell>
          <cell r="CF177">
            <v>1.3766666666666667</v>
          </cell>
          <cell r="CG177">
            <v>18.416666666666668</v>
          </cell>
          <cell r="CH177">
            <v>9.75</v>
          </cell>
          <cell r="CI177">
            <v>18.605566690716692</v>
          </cell>
          <cell r="CJ177">
            <v>0.19492101518026569</v>
          </cell>
        </row>
        <row r="178">
          <cell r="A178">
            <v>38443</v>
          </cell>
          <cell r="B178">
            <v>19.5</v>
          </cell>
          <cell r="C178">
            <v>19.32</v>
          </cell>
          <cell r="D178">
            <v>1.41</v>
          </cell>
          <cell r="E178">
            <v>19.260000000000002</v>
          </cell>
          <cell r="F178">
            <v>9.75</v>
          </cell>
          <cell r="G178">
            <v>19.215560000000004</v>
          </cell>
          <cell r="H178">
            <v>0.23114000000000001</v>
          </cell>
          <cell r="CC178">
            <v>38443</v>
          </cell>
          <cell r="CD178">
            <v>19.166666666666668</v>
          </cell>
          <cell r="CE178">
            <v>18.919999999999998</v>
          </cell>
          <cell r="CF178">
            <v>1.3866666666666667</v>
          </cell>
          <cell r="CG178">
            <v>18.863333333333333</v>
          </cell>
          <cell r="CH178">
            <v>9.75</v>
          </cell>
          <cell r="CI178">
            <v>18.901645420875422</v>
          </cell>
          <cell r="CJ178">
            <v>0.20991284313725492</v>
          </cell>
        </row>
        <row r="179">
          <cell r="A179">
            <v>38473</v>
          </cell>
          <cell r="B179">
            <v>19.75</v>
          </cell>
          <cell r="C179">
            <v>19.61</v>
          </cell>
          <cell r="D179">
            <v>1.5</v>
          </cell>
          <cell r="E179">
            <v>19.57</v>
          </cell>
          <cell r="F179">
            <v>9.75</v>
          </cell>
          <cell r="G179">
            <v>18.931866666666664</v>
          </cell>
          <cell r="H179">
            <v>0.26566875000000001</v>
          </cell>
          <cell r="CC179">
            <v>38473</v>
          </cell>
          <cell r="CD179">
            <v>19.5</v>
          </cell>
          <cell r="CE179">
            <v>19.3</v>
          </cell>
          <cell r="CF179">
            <v>1.4799999999999998</v>
          </cell>
          <cell r="CG179">
            <v>19.240000000000002</v>
          </cell>
          <cell r="CH179">
            <v>9.75</v>
          </cell>
          <cell r="CI179">
            <v>18.974102828282827</v>
          </cell>
          <cell r="CJ179">
            <v>0.24376075980392162</v>
          </cell>
        </row>
        <row r="180">
          <cell r="A180">
            <v>38504</v>
          </cell>
          <cell r="B180">
            <v>19.75</v>
          </cell>
          <cell r="C180">
            <v>19.75</v>
          </cell>
          <cell r="D180">
            <v>1.59</v>
          </cell>
          <cell r="E180">
            <v>19.73</v>
          </cell>
          <cell r="F180">
            <v>9.75</v>
          </cell>
          <cell r="G180">
            <v>18.396795454545455</v>
          </cell>
          <cell r="H180">
            <v>0.2757466666666667</v>
          </cell>
          <cell r="CC180">
            <v>38504</v>
          </cell>
          <cell r="CD180">
            <v>19.666666666666668</v>
          </cell>
          <cell r="CE180">
            <v>19.559999999999999</v>
          </cell>
          <cell r="CF180">
            <v>1.5</v>
          </cell>
          <cell r="CG180">
            <v>19.52</v>
          </cell>
          <cell r="CH180">
            <v>9.75</v>
          </cell>
          <cell r="CI180">
            <v>18.84807404040404</v>
          </cell>
          <cell r="CJ180">
            <v>0.25751847222222224</v>
          </cell>
        </row>
        <row r="181">
          <cell r="A181">
            <v>38534</v>
          </cell>
          <cell r="B181">
            <v>19.75</v>
          </cell>
          <cell r="C181">
            <v>19.72</v>
          </cell>
          <cell r="D181">
            <v>1.51</v>
          </cell>
          <cell r="E181">
            <v>19.7</v>
          </cell>
          <cell r="F181">
            <v>9.75</v>
          </cell>
          <cell r="G181">
            <v>18.167004761904764</v>
          </cell>
          <cell r="H181">
            <v>0.29875937499999994</v>
          </cell>
          <cell r="CC181">
            <v>38534</v>
          </cell>
          <cell r="CD181">
            <v>19.75</v>
          </cell>
          <cell r="CE181">
            <v>19.693333333333332</v>
          </cell>
          <cell r="CF181">
            <v>1.5333333333333332</v>
          </cell>
          <cell r="CG181">
            <v>19.666666666666668</v>
          </cell>
          <cell r="CH181">
            <v>9.75</v>
          </cell>
          <cell r="CI181">
            <v>18.498555627705628</v>
          </cell>
          <cell r="CJ181">
            <v>0.28005826388888888</v>
          </cell>
        </row>
        <row r="182">
          <cell r="A182">
            <v>38565</v>
          </cell>
          <cell r="B182">
            <v>19.75</v>
          </cell>
          <cell r="C182">
            <v>19.75</v>
          </cell>
          <cell r="D182">
            <v>1.66</v>
          </cell>
          <cell r="E182">
            <v>19.68</v>
          </cell>
          <cell r="F182">
            <v>9.75</v>
          </cell>
          <cell r="G182">
            <v>18.227960869565212</v>
          </cell>
          <cell r="H182">
            <v>0.27306129032258064</v>
          </cell>
          <cell r="CC182">
            <v>38565</v>
          </cell>
          <cell r="CD182">
            <v>19.75</v>
          </cell>
          <cell r="CE182">
            <v>19.739999999999998</v>
          </cell>
          <cell r="CF182">
            <v>1.5866666666666667</v>
          </cell>
          <cell r="CG182">
            <v>19.703333333333333</v>
          </cell>
          <cell r="CH182">
            <v>9.75</v>
          </cell>
          <cell r="CI182">
            <v>18.263920362005141</v>
          </cell>
          <cell r="CJ182">
            <v>0.28252244399641574</v>
          </cell>
        </row>
        <row r="183">
          <cell r="A183">
            <v>38596</v>
          </cell>
          <cell r="B183">
            <v>19.5</v>
          </cell>
          <cell r="C183">
            <v>19.61</v>
          </cell>
          <cell r="D183">
            <v>1.5</v>
          </cell>
          <cell r="E183">
            <v>19.559999999999999</v>
          </cell>
          <cell r="F183">
            <v>9.75</v>
          </cell>
          <cell r="G183">
            <v>18.021204761904762</v>
          </cell>
          <cell r="H183">
            <v>0.23390000000000002</v>
          </cell>
          <cell r="CC183">
            <v>38596</v>
          </cell>
          <cell r="CD183">
            <v>19.666666666666668</v>
          </cell>
          <cell r="CE183">
            <v>19.693333333333332</v>
          </cell>
          <cell r="CF183">
            <v>1.5566666666666666</v>
          </cell>
          <cell r="CG183">
            <v>19.646666666666665</v>
          </cell>
          <cell r="CH183">
            <v>9.75</v>
          </cell>
          <cell r="CI183">
            <v>18.138723464458245</v>
          </cell>
          <cell r="CJ183">
            <v>0.26857355510752684</v>
          </cell>
        </row>
        <row r="184">
          <cell r="A184">
            <v>38626</v>
          </cell>
          <cell r="B184">
            <v>19</v>
          </cell>
          <cell r="C184">
            <v>19.25</v>
          </cell>
          <cell r="D184">
            <v>1.41</v>
          </cell>
          <cell r="E184">
            <v>19.190000000000001</v>
          </cell>
          <cell r="F184">
            <v>9.75</v>
          </cell>
          <cell r="G184">
            <v>17.792738095238096</v>
          </cell>
          <cell r="H184">
            <v>0.20827187500000002</v>
          </cell>
          <cell r="CC184">
            <v>38626</v>
          </cell>
          <cell r="CD184">
            <v>19.416666666666668</v>
          </cell>
          <cell r="CE184">
            <v>19.536666666666665</v>
          </cell>
          <cell r="CF184">
            <v>1.5233333333333334</v>
          </cell>
          <cell r="CG184">
            <v>19.476666666666663</v>
          </cell>
          <cell r="CH184">
            <v>9.75</v>
          </cell>
          <cell r="CI184">
            <v>18.013967908902689</v>
          </cell>
          <cell r="CJ184">
            <v>0.23841105510752689</v>
          </cell>
        </row>
        <row r="185">
          <cell r="A185">
            <v>38657</v>
          </cell>
          <cell r="B185">
            <v>18.5</v>
          </cell>
          <cell r="C185">
            <v>18.87</v>
          </cell>
          <cell r="D185">
            <v>1.38</v>
          </cell>
          <cell r="E185">
            <v>18.8</v>
          </cell>
          <cell r="F185">
            <v>9.75</v>
          </cell>
          <cell r="G185">
            <v>17.164304999999999</v>
          </cell>
          <cell r="H185">
            <v>0.21296999999999999</v>
          </cell>
          <cell r="CC185">
            <v>38657</v>
          </cell>
          <cell r="CD185">
            <v>19</v>
          </cell>
          <cell r="CE185">
            <v>19.243333333333336</v>
          </cell>
          <cell r="CF185">
            <v>1.43</v>
          </cell>
          <cell r="CG185">
            <v>19.183333333333334</v>
          </cell>
          <cell r="CH185">
            <v>9.75</v>
          </cell>
          <cell r="CI185">
            <v>17.659415952380954</v>
          </cell>
          <cell r="CJ185">
            <v>0.21838062499999999</v>
          </cell>
        </row>
        <row r="186">
          <cell r="A186">
            <v>38687</v>
          </cell>
          <cell r="B186">
            <v>18</v>
          </cell>
          <cell r="C186">
            <v>18.239999999999998</v>
          </cell>
          <cell r="D186">
            <v>1.47</v>
          </cell>
          <cell r="E186">
            <v>18.149999999999999</v>
          </cell>
          <cell r="F186">
            <v>9.75</v>
          </cell>
          <cell r="G186">
            <v>16.509871428571429</v>
          </cell>
          <cell r="H186">
            <v>0.23234374999999999</v>
          </cell>
          <cell r="CC186">
            <v>38687</v>
          </cell>
          <cell r="CD186">
            <v>18.5</v>
          </cell>
          <cell r="CE186">
            <v>18.786666666666665</v>
          </cell>
          <cell r="CF186">
            <v>1.42</v>
          </cell>
          <cell r="CG186">
            <v>18.713333333333335</v>
          </cell>
          <cell r="CH186">
            <v>9.75</v>
          </cell>
          <cell r="CI186">
            <v>17.155638174603173</v>
          </cell>
          <cell r="CJ186">
            <v>0.21786187499999998</v>
          </cell>
        </row>
        <row r="187">
          <cell r="A187">
            <v>38718</v>
          </cell>
          <cell r="B187">
            <v>17.25</v>
          </cell>
          <cell r="C187">
            <v>17.649999999999999</v>
          </cell>
          <cell r="D187">
            <v>1.4255822196489465</v>
          </cell>
          <cell r="E187">
            <v>17.552600642820952</v>
          </cell>
          <cell r="F187">
            <v>9</v>
          </cell>
          <cell r="G187">
            <v>16.047486363636366</v>
          </cell>
          <cell r="H187">
            <v>0.20799032258064518</v>
          </cell>
          <cell r="CC187">
            <v>38718</v>
          </cell>
          <cell r="CD187">
            <v>17.916666666666668</v>
          </cell>
          <cell r="CE187">
            <v>18.253333333333334</v>
          </cell>
          <cell r="CF187">
            <v>1.4251940732163153</v>
          </cell>
          <cell r="CG187">
            <v>18.167533547606983</v>
          </cell>
          <cell r="CH187">
            <v>9.5</v>
          </cell>
          <cell r="CI187">
            <v>16.573887597402599</v>
          </cell>
          <cell r="CJ187">
            <v>0.21776802419354838</v>
          </cell>
        </row>
        <row r="188">
          <cell r="A188">
            <v>38749</v>
          </cell>
          <cell r="B188">
            <v>17.25</v>
          </cell>
          <cell r="C188">
            <v>17.28</v>
          </cell>
          <cell r="D188">
            <v>1.1376368934091108</v>
          </cell>
          <cell r="E188">
            <v>17.109963631700001</v>
          </cell>
          <cell r="F188">
            <v>9</v>
          </cell>
          <cell r="G188">
            <v>15.527994444444444</v>
          </cell>
          <cell r="H188">
            <v>6.6660714285714268E-2</v>
          </cell>
          <cell r="CC188">
            <v>38749</v>
          </cell>
          <cell r="CD188">
            <v>17.5</v>
          </cell>
          <cell r="CE188">
            <v>17.723333333333333</v>
          </cell>
          <cell r="CF188">
            <v>1.3444063710193523</v>
          </cell>
          <cell r="CG188">
            <v>17.604188091506984</v>
          </cell>
          <cell r="CH188">
            <v>9.25</v>
          </cell>
          <cell r="CI188">
            <v>16.028450745550746</v>
          </cell>
          <cell r="CJ188">
            <v>0.16899826228878648</v>
          </cell>
        </row>
        <row r="189">
          <cell r="A189">
            <v>38777</v>
          </cell>
          <cell r="B189">
            <v>16.5</v>
          </cell>
          <cell r="C189">
            <v>16.739999999999998</v>
          </cell>
          <cell r="D189">
            <v>1.4119931608162828</v>
          </cell>
          <cell r="E189">
            <v>16.555154879085869</v>
          </cell>
          <cell r="F189">
            <v>9</v>
          </cell>
          <cell r="G189">
            <v>14.983030434782609</v>
          </cell>
          <cell r="H189">
            <v>0.14713235294117646</v>
          </cell>
          <cell r="CC189">
            <v>38777</v>
          </cell>
          <cell r="CD189">
            <v>17</v>
          </cell>
          <cell r="CE189">
            <v>17.223333333333333</v>
          </cell>
          <cell r="CF189">
            <v>1.3250707579581134</v>
          </cell>
          <cell r="CG189">
            <v>17.072573051202273</v>
          </cell>
          <cell r="CH189">
            <v>9</v>
          </cell>
          <cell r="CI189">
            <v>15.519503747621139</v>
          </cell>
          <cell r="CJ189">
            <v>0.14059446326917865</v>
          </cell>
        </row>
        <row r="190">
          <cell r="A190">
            <v>38808</v>
          </cell>
          <cell r="B190">
            <v>15.75</v>
          </cell>
          <cell r="C190">
            <v>16.190000000000001</v>
          </cell>
          <cell r="D190">
            <v>1.0757003005551935</v>
          </cell>
          <cell r="E190">
            <v>16.109471177327766</v>
          </cell>
          <cell r="F190">
            <v>8.15</v>
          </cell>
          <cell r="G190">
            <v>14.696515789473686</v>
          </cell>
          <cell r="H190">
            <v>0.11679999999999999</v>
          </cell>
          <cell r="CC190">
            <v>38808</v>
          </cell>
          <cell r="CD190">
            <v>16.5</v>
          </cell>
          <cell r="CE190">
            <v>16.736666666666665</v>
          </cell>
          <cell r="CF190">
            <v>1.208443451593529</v>
          </cell>
          <cell r="CG190">
            <v>16.59152989603788</v>
          </cell>
          <cell r="CH190">
            <v>8.7166666666666668</v>
          </cell>
          <cell r="CI190">
            <v>15.069180222900245</v>
          </cell>
          <cell r="CJ190">
            <v>0.11019768907563025</v>
          </cell>
        </row>
        <row r="191">
          <cell r="A191">
            <v>38838</v>
          </cell>
          <cell r="B191">
            <v>15.25</v>
          </cell>
          <cell r="C191">
            <v>15.7</v>
          </cell>
          <cell r="D191">
            <v>1.2782114679356971</v>
          </cell>
          <cell r="E191">
            <v>15.610093580120637</v>
          </cell>
          <cell r="F191">
            <v>8.15</v>
          </cell>
          <cell r="G191">
            <v>14.984318181818178</v>
          </cell>
          <cell r="H191">
            <v>0.19340312499999995</v>
          </cell>
          <cell r="CC191">
            <v>38838</v>
          </cell>
          <cell r="CD191">
            <v>15.833333333333334</v>
          </cell>
          <cell r="CE191">
            <v>16.209999999999997</v>
          </cell>
          <cell r="CF191">
            <v>1.2553016431023911</v>
          </cell>
          <cell r="CG191">
            <v>16.091573212178091</v>
          </cell>
          <cell r="CH191">
            <v>8.4333333333333318</v>
          </cell>
          <cell r="CI191">
            <v>14.887954802024824</v>
          </cell>
          <cell r="CJ191">
            <v>0.15244515931372546</v>
          </cell>
        </row>
        <row r="192">
          <cell r="A192">
            <v>38869</v>
          </cell>
          <cell r="B192">
            <v>15.25</v>
          </cell>
          <cell r="C192">
            <v>15.18</v>
          </cell>
          <cell r="D192">
            <v>1.1832036383170097</v>
          </cell>
          <cell r="E192">
            <v>15.109855115948395</v>
          </cell>
          <cell r="F192">
            <v>8.15</v>
          </cell>
          <cell r="G192">
            <v>15.161571428571429</v>
          </cell>
          <cell r="H192">
            <v>0.18614000000000003</v>
          </cell>
          <cell r="CC192">
            <v>38869</v>
          </cell>
          <cell r="CD192">
            <v>15.416666666666666</v>
          </cell>
          <cell r="CE192">
            <v>15.69</v>
          </cell>
          <cell r="CF192">
            <v>1.1790384689359668</v>
          </cell>
          <cell r="CG192">
            <v>15.6098066244656</v>
          </cell>
          <cell r="CH192">
            <v>8.15</v>
          </cell>
          <cell r="CI192">
            <v>14.947468466621098</v>
          </cell>
          <cell r="CJ192">
            <v>0.1654477083333333</v>
          </cell>
        </row>
        <row r="193">
          <cell r="A193">
            <v>38899</v>
          </cell>
          <cell r="B193">
            <v>14.75</v>
          </cell>
          <cell r="C193">
            <v>14.98</v>
          </cell>
          <cell r="D193">
            <v>1.1692328389485862</v>
          </cell>
          <cell r="E193">
            <v>14.91919256227267</v>
          </cell>
          <cell r="F193">
            <v>7.5</v>
          </cell>
          <cell r="G193">
            <v>14.571400000000001</v>
          </cell>
          <cell r="H193">
            <v>0.20876562500000001</v>
          </cell>
          <cell r="CC193">
            <v>38899</v>
          </cell>
          <cell r="CD193">
            <v>15.083333333333334</v>
          </cell>
          <cell r="CE193">
            <v>15.286666666666667</v>
          </cell>
          <cell r="CF193">
            <v>1.2102159817337643</v>
          </cell>
          <cell r="CG193">
            <v>15.213047086113901</v>
          </cell>
          <cell r="CH193">
            <v>7.9333333333333336</v>
          </cell>
          <cell r="CI193">
            <v>14.905763203463204</v>
          </cell>
          <cell r="CJ193">
            <v>0.19610291666666665</v>
          </cell>
        </row>
        <row r="194">
          <cell r="A194">
            <v>38930</v>
          </cell>
          <cell r="B194">
            <v>14.249999999999998</v>
          </cell>
          <cell r="C194">
            <v>14.66</v>
          </cell>
          <cell r="D194">
            <v>1.2546555421199868</v>
          </cell>
          <cell r="E194">
            <v>14.58825627443831</v>
          </cell>
          <cell r="F194">
            <v>7.5</v>
          </cell>
          <cell r="G194">
            <v>14.308156521739136</v>
          </cell>
          <cell r="H194">
            <v>0.18265483870967739</v>
          </cell>
          <cell r="CC194">
            <v>38930</v>
          </cell>
          <cell r="CD194">
            <v>14.75</v>
          </cell>
          <cell r="CE194">
            <v>14.94</v>
          </cell>
          <cell r="CF194">
            <v>1.2023640064618608</v>
          </cell>
          <cell r="CG194">
            <v>14.87243465088646</v>
          </cell>
          <cell r="CH194">
            <v>7.7166666666666659</v>
          </cell>
          <cell r="CI194">
            <v>14.680375983436855</v>
          </cell>
          <cell r="CJ194">
            <v>0.19252015456989247</v>
          </cell>
        </row>
        <row r="195">
          <cell r="A195">
            <v>38961</v>
          </cell>
          <cell r="B195">
            <v>14.249999999999998</v>
          </cell>
          <cell r="C195">
            <v>14.17</v>
          </cell>
          <cell r="D195">
            <v>1.0565866457799666</v>
          </cell>
          <cell r="E195">
            <v>14.110083210432849</v>
          </cell>
          <cell r="F195">
            <v>7.5</v>
          </cell>
          <cell r="G195">
            <v>13.693057142857146</v>
          </cell>
          <cell r="H195">
            <v>0.17081666666666664</v>
          </cell>
          <cell r="CC195">
            <v>38961</v>
          </cell>
          <cell r="CD195">
            <v>14.416666666666666</v>
          </cell>
          <cell r="CE195">
            <v>14.603333333333333</v>
          </cell>
          <cell r="CF195">
            <v>1.1601583422828465</v>
          </cell>
          <cell r="CG195">
            <v>14.539177349047941</v>
          </cell>
          <cell r="CH195">
            <v>7.5</v>
          </cell>
          <cell r="CI195">
            <v>14.190871221532094</v>
          </cell>
          <cell r="CJ195">
            <v>0.18741237679211467</v>
          </cell>
        </row>
        <row r="196">
          <cell r="A196">
            <v>38991</v>
          </cell>
          <cell r="B196">
            <v>13.750000000000002</v>
          </cell>
          <cell r="C196">
            <v>13.95</v>
          </cell>
          <cell r="D196">
            <v>1.0938564089970182</v>
          </cell>
          <cell r="E196">
            <v>13.895496669307111</v>
          </cell>
          <cell r="F196">
            <v>6.85</v>
          </cell>
          <cell r="G196">
            <v>13.282845454545452</v>
          </cell>
          <cell r="H196">
            <v>0.15212499999999995</v>
          </cell>
          <cell r="CC196">
            <v>38991</v>
          </cell>
          <cell r="CD196">
            <v>14.083333333333334</v>
          </cell>
          <cell r="CE196">
            <v>14.26</v>
          </cell>
          <cell r="CF196">
            <v>1.1350328656323239</v>
          </cell>
          <cell r="CG196">
            <v>14.19794538472609</v>
          </cell>
          <cell r="CH196">
            <v>7.2833333333333341</v>
          </cell>
          <cell r="CI196">
            <v>13.76135303971391</v>
          </cell>
          <cell r="CJ196">
            <v>0.16853216845878136</v>
          </cell>
        </row>
        <row r="197">
          <cell r="A197">
            <v>39022</v>
          </cell>
          <cell r="B197">
            <v>13.25</v>
          </cell>
          <cell r="C197">
            <v>13.65</v>
          </cell>
          <cell r="D197">
            <v>1.0196156784474386</v>
          </cell>
          <cell r="E197">
            <v>13.584961835807878</v>
          </cell>
          <cell r="F197">
            <v>6.85</v>
          </cell>
          <cell r="G197">
            <v>12.943563636363631</v>
          </cell>
          <cell r="H197">
            <v>0.16333000000000003</v>
          </cell>
          <cell r="CC197">
            <v>39022</v>
          </cell>
          <cell r="CD197">
            <v>13.75</v>
          </cell>
          <cell r="CE197">
            <v>13.923333333333332</v>
          </cell>
          <cell r="CF197">
            <v>1.0566862444081411</v>
          </cell>
          <cell r="CG197">
            <v>13.863513905182614</v>
          </cell>
          <cell r="CH197">
            <v>7.0666666666666664</v>
          </cell>
          <cell r="CI197">
            <v>13.306488744588743</v>
          </cell>
          <cell r="CJ197">
            <v>0.16209055555555554</v>
          </cell>
        </row>
        <row r="198">
          <cell r="A198">
            <v>39052</v>
          </cell>
          <cell r="B198">
            <v>13.25</v>
          </cell>
          <cell r="C198">
            <v>13.19</v>
          </cell>
          <cell r="D198">
            <v>0.98604900288552511</v>
          </cell>
          <cell r="E198">
            <v>13.110120704476696</v>
          </cell>
          <cell r="F198">
            <v>6.85</v>
          </cell>
          <cell r="G198">
            <v>12.529489999999999</v>
          </cell>
          <cell r="H198">
            <v>0.16077187500000004</v>
          </cell>
          <cell r="CC198">
            <v>39052</v>
          </cell>
          <cell r="CD198">
            <v>13.416666666666666</v>
          </cell>
          <cell r="CE198">
            <v>13.596666666666666</v>
          </cell>
          <cell r="CF198">
            <v>1.0331736967766607</v>
          </cell>
          <cell r="CG198">
            <v>13.530193069863893</v>
          </cell>
          <cell r="CH198">
            <v>6.8499999999999988</v>
          </cell>
          <cell r="CI198">
            <v>12.918633030303027</v>
          </cell>
          <cell r="CJ198">
            <v>0.15874229166666667</v>
          </cell>
        </row>
        <row r="199">
          <cell r="A199">
            <v>39083</v>
          </cell>
          <cell r="B199">
            <v>13</v>
          </cell>
          <cell r="C199">
            <v>13.13</v>
          </cell>
          <cell r="D199">
            <v>1.080746652736031</v>
          </cell>
          <cell r="E199">
            <v>13.053194828794584</v>
          </cell>
          <cell r="F199">
            <v>6.5</v>
          </cell>
          <cell r="G199">
            <v>12.396327272727275</v>
          </cell>
          <cell r="H199">
            <v>0.18444193548387094</v>
          </cell>
          <cell r="CC199">
            <v>39083</v>
          </cell>
          <cell r="CD199">
            <v>13.166666666666666</v>
          </cell>
          <cell r="CE199">
            <v>13.323333333333332</v>
          </cell>
          <cell r="CF199">
            <v>1.0288037780229982</v>
          </cell>
          <cell r="CG199">
            <v>13.249425789693055</v>
          </cell>
          <cell r="CH199">
            <v>6.7333333333333334</v>
          </cell>
          <cell r="CI199">
            <v>12.623126969696969</v>
          </cell>
          <cell r="CJ199">
            <v>0.16951460349462369</v>
          </cell>
        </row>
        <row r="200">
          <cell r="A200">
            <v>39114</v>
          </cell>
          <cell r="B200">
            <v>13</v>
          </cell>
          <cell r="C200">
            <v>12.93</v>
          </cell>
          <cell r="D200">
            <v>0.87105482300311454</v>
          </cell>
          <cell r="E200">
            <v>12.859860969313946</v>
          </cell>
          <cell r="F200">
            <v>6.5</v>
          </cell>
          <cell r="G200">
            <v>12.132980000000003</v>
          </cell>
          <cell r="H200">
            <v>8.8939285714285735E-2</v>
          </cell>
          <cell r="CC200">
            <v>39114</v>
          </cell>
          <cell r="CD200">
            <v>13.083333333333334</v>
          </cell>
          <cell r="CE200">
            <v>13.083333333333334</v>
          </cell>
          <cell r="CF200">
            <v>0.97928349287489025</v>
          </cell>
          <cell r="CG200">
            <v>13.007725500861744</v>
          </cell>
          <cell r="CH200">
            <v>6.6166666666666671</v>
          </cell>
          <cell r="CI200">
            <v>12.352932424242425</v>
          </cell>
          <cell r="CJ200">
            <v>0.14471769873271892</v>
          </cell>
        </row>
        <row r="201">
          <cell r="A201">
            <v>39142</v>
          </cell>
          <cell r="B201">
            <v>12.75</v>
          </cell>
          <cell r="C201">
            <v>12.74</v>
          </cell>
          <cell r="D201">
            <v>1.0505395515624905</v>
          </cell>
          <cell r="E201">
            <v>12.666636505945966</v>
          </cell>
          <cell r="F201">
            <v>6.5</v>
          </cell>
          <cell r="G201">
            <v>11.962286363636364</v>
          </cell>
          <cell r="H201">
            <v>0.16296176470588242</v>
          </cell>
          <cell r="CC201">
            <v>39142</v>
          </cell>
          <cell r="CD201">
            <v>12.916666666666666</v>
          </cell>
          <cell r="CE201">
            <v>12.933333333333335</v>
          </cell>
          <cell r="CF201">
            <v>1.0007803424338786</v>
          </cell>
          <cell r="CG201">
            <v>12.859897434684832</v>
          </cell>
          <cell r="CH201">
            <v>6.5</v>
          </cell>
          <cell r="CI201">
            <v>12.163864545454549</v>
          </cell>
          <cell r="CJ201">
            <v>0.14544766196801304</v>
          </cell>
        </row>
        <row r="202">
          <cell r="A202">
            <v>39173</v>
          </cell>
          <cell r="B202">
            <v>12.5</v>
          </cell>
          <cell r="C202">
            <v>12.58</v>
          </cell>
          <cell r="D202">
            <v>0.94342598448489134</v>
          </cell>
          <cell r="E202">
            <v>12.509799200338827</v>
          </cell>
          <cell r="F202">
            <v>6.5</v>
          </cell>
          <cell r="G202">
            <v>11.596204761904763</v>
          </cell>
          <cell r="H202">
            <v>0.12383333333333334</v>
          </cell>
          <cell r="CC202">
            <v>39173</v>
          </cell>
          <cell r="CD202">
            <v>12.75</v>
          </cell>
          <cell r="CE202">
            <v>12.75</v>
          </cell>
          <cell r="CF202">
            <v>0.95500678635016545</v>
          </cell>
          <cell r="CG202">
            <v>12.678765558532914</v>
          </cell>
          <cell r="CH202">
            <v>6.5</v>
          </cell>
          <cell r="CI202">
            <v>11.897157041847045</v>
          </cell>
          <cell r="CJ202">
            <v>0.1252447945845005</v>
          </cell>
        </row>
        <row r="203">
          <cell r="A203">
            <v>39203</v>
          </cell>
          <cell r="B203">
            <v>12.5</v>
          </cell>
          <cell r="C203">
            <v>12.43</v>
          </cell>
          <cell r="D203">
            <v>1.026499649841206</v>
          </cell>
          <cell r="E203">
            <v>12.359861532814003</v>
          </cell>
          <cell r="F203">
            <v>6.5</v>
          </cell>
          <cell r="G203">
            <v>11.062150000000001</v>
          </cell>
          <cell r="H203">
            <v>0.14822500000000002</v>
          </cell>
          <cell r="CC203">
            <v>39203</v>
          </cell>
          <cell r="CD203">
            <v>12.583333333333334</v>
          </cell>
          <cell r="CE203">
            <v>12.583333333333334</v>
          </cell>
          <cell r="CF203">
            <v>1.0068217286295293</v>
          </cell>
          <cell r="CG203">
            <v>12.512099079699597</v>
          </cell>
          <cell r="CH203">
            <v>6.5</v>
          </cell>
          <cell r="CI203">
            <v>11.54021370851371</v>
          </cell>
          <cell r="CJ203">
            <v>0.14500669934640528</v>
          </cell>
        </row>
        <row r="204">
          <cell r="A204">
            <v>39234</v>
          </cell>
          <cell r="B204">
            <v>12</v>
          </cell>
          <cell r="C204">
            <v>12.03</v>
          </cell>
          <cell r="D204">
            <v>0.90419674267450123</v>
          </cell>
          <cell r="E204">
            <v>11.9598696503522</v>
          </cell>
          <cell r="F204">
            <v>6.5</v>
          </cell>
          <cell r="G204">
            <v>10.860529999999999</v>
          </cell>
          <cell r="H204">
            <v>0.12163666666666667</v>
          </cell>
          <cell r="CC204">
            <v>39234</v>
          </cell>
          <cell r="CD204">
            <v>12.333333333333334</v>
          </cell>
          <cell r="CE204">
            <v>12.346666666666666</v>
          </cell>
          <cell r="CF204">
            <v>0.9580407923335329</v>
          </cell>
          <cell r="CG204">
            <v>12.27651012783501</v>
          </cell>
          <cell r="CH204">
            <v>6.5</v>
          </cell>
          <cell r="CI204">
            <v>11.172961587301588</v>
          </cell>
          <cell r="CJ204">
            <v>0.13123166666666666</v>
          </cell>
        </row>
        <row r="205">
          <cell r="A205">
            <v>39264</v>
          </cell>
          <cell r="B205">
            <v>11.5</v>
          </cell>
          <cell r="C205">
            <v>11.73</v>
          </cell>
          <cell r="D205">
            <v>0.92597951884534346</v>
          </cell>
          <cell r="E205">
            <v>11.645500068408248</v>
          </cell>
          <cell r="F205">
            <v>6.25</v>
          </cell>
          <cell r="G205">
            <v>10.821472727272726</v>
          </cell>
          <cell r="H205">
            <v>0.133465625</v>
          </cell>
          <cell r="CC205">
            <v>39264</v>
          </cell>
          <cell r="CD205">
            <v>12</v>
          </cell>
          <cell r="CE205">
            <v>12.063333333333333</v>
          </cell>
          <cell r="CF205">
            <v>0.95222530378701686</v>
          </cell>
          <cell r="CG205">
            <v>11.988410417191483</v>
          </cell>
          <cell r="CH205">
            <v>6.416666666666667</v>
          </cell>
          <cell r="CI205">
            <v>10.914717575757576</v>
          </cell>
          <cell r="CJ205">
            <v>0.13444243055555558</v>
          </cell>
        </row>
        <row r="206">
          <cell r="A206">
            <v>39295</v>
          </cell>
          <cell r="B206">
            <v>11.5</v>
          </cell>
          <cell r="C206">
            <v>11.43</v>
          </cell>
          <cell r="D206">
            <v>0.99102197977780637</v>
          </cell>
          <cell r="E206">
            <v>11.360014437318306</v>
          </cell>
          <cell r="F206">
            <v>6.25</v>
          </cell>
          <cell r="G206">
            <v>11.31258695652174</v>
          </cell>
          <cell r="H206">
            <v>9.9977419354838712E-2</v>
          </cell>
          <cell r="CC206">
            <v>39295</v>
          </cell>
          <cell r="CD206">
            <v>11.666666666666666</v>
          </cell>
          <cell r="CE206">
            <v>11.729999999999999</v>
          </cell>
          <cell r="CF206">
            <v>0.94039941376588365</v>
          </cell>
          <cell r="CG206">
            <v>11.655128052026251</v>
          </cell>
          <cell r="CH206">
            <v>6.333333333333333</v>
          </cell>
          <cell r="CI206">
            <v>10.998196561264821</v>
          </cell>
          <cell r="CJ206">
            <v>0.11835990367383513</v>
          </cell>
        </row>
        <row r="207">
          <cell r="A207">
            <v>39326</v>
          </cell>
          <cell r="B207">
            <v>11.25</v>
          </cell>
          <cell r="C207">
            <v>11.22</v>
          </cell>
          <cell r="D207">
            <v>0.80358594580045573</v>
          </cell>
          <cell r="E207">
            <v>11.149413192688023</v>
          </cell>
          <cell r="F207">
            <v>6.25</v>
          </cell>
          <cell r="G207">
            <v>11.277457894736841</v>
          </cell>
          <cell r="H207">
            <v>7.299666666666664E-2</v>
          </cell>
          <cell r="CC207">
            <v>39326</v>
          </cell>
          <cell r="CD207">
            <v>11.416666666666666</v>
          </cell>
          <cell r="CE207">
            <v>11.46</v>
          </cell>
          <cell r="CF207">
            <v>0.90686248147453519</v>
          </cell>
          <cell r="CG207">
            <v>11.384975899471526</v>
          </cell>
          <cell r="CH207">
            <v>6.25</v>
          </cell>
          <cell r="CI207">
            <v>11.137172526177102</v>
          </cell>
          <cell r="CJ207">
            <v>0.10214657034050179</v>
          </cell>
        </row>
        <row r="208">
          <cell r="A208">
            <v>39356</v>
          </cell>
          <cell r="B208">
            <v>11.25</v>
          </cell>
          <cell r="C208">
            <v>11.18</v>
          </cell>
          <cell r="D208">
            <v>0.92793090846281512</v>
          </cell>
          <cell r="E208">
            <v>11.10996980231284</v>
          </cell>
          <cell r="F208">
            <v>6.25</v>
          </cell>
          <cell r="G208">
            <v>11.241668181818179</v>
          </cell>
          <cell r="H208">
            <v>6.4312500000000009E-2</v>
          </cell>
          <cell r="CC208">
            <v>39356</v>
          </cell>
          <cell r="CD208">
            <v>11.333333333333334</v>
          </cell>
          <cell r="CE208">
            <v>11.276666666666666</v>
          </cell>
          <cell r="CF208">
            <v>0.90751294468035903</v>
          </cell>
          <cell r="CG208">
            <v>11.206465810773055</v>
          </cell>
          <cell r="CH208">
            <v>6.25</v>
          </cell>
          <cell r="CI208">
            <v>11.277237677692254</v>
          </cell>
          <cell r="CJ208">
            <v>7.9095528673835125E-2</v>
          </cell>
        </row>
        <row r="209">
          <cell r="A209">
            <v>39387</v>
          </cell>
          <cell r="B209">
            <v>11.25</v>
          </cell>
          <cell r="C209">
            <v>11.18</v>
          </cell>
          <cell r="D209">
            <v>0.84321893978931417</v>
          </cell>
          <cell r="E209">
            <v>11.109969802313064</v>
          </cell>
          <cell r="F209">
            <v>6.25</v>
          </cell>
          <cell r="G209">
            <v>11.447185000000001</v>
          </cell>
          <cell r="H209">
            <v>7.2106666666666666E-2</v>
          </cell>
          <cell r="CC209">
            <v>39387</v>
          </cell>
          <cell r="CD209">
            <v>11.25</v>
          </cell>
          <cell r="CE209">
            <v>11.193333333333333</v>
          </cell>
          <cell r="CF209">
            <v>0.85824526468419504</v>
          </cell>
          <cell r="CG209">
            <v>11.12311759910464</v>
          </cell>
          <cell r="CH209">
            <v>6.25</v>
          </cell>
          <cell r="CI209">
            <v>11.322103692185005</v>
          </cell>
          <cell r="CJ209">
            <v>6.9805277777777772E-2</v>
          </cell>
        </row>
        <row r="210">
          <cell r="A210">
            <v>39417</v>
          </cell>
          <cell r="B210">
            <v>11.25</v>
          </cell>
          <cell r="C210">
            <v>11.18</v>
          </cell>
          <cell r="D210">
            <v>0.84321893978931417</v>
          </cell>
          <cell r="E210">
            <v>11.109969802313064</v>
          </cell>
          <cell r="F210">
            <v>6.25</v>
          </cell>
          <cell r="G210">
            <v>11.809568421052631</v>
          </cell>
          <cell r="H210">
            <v>6.391875000000001E-2</v>
          </cell>
          <cell r="CC210">
            <v>39417</v>
          </cell>
          <cell r="CD210">
            <v>11.25</v>
          </cell>
          <cell r="CE210">
            <v>11.18</v>
          </cell>
          <cell r="CF210">
            <v>0.87145626268048115</v>
          </cell>
          <cell r="CG210">
            <v>11.109969802312989</v>
          </cell>
          <cell r="CH210">
            <v>6.25</v>
          </cell>
          <cell r="CI210">
            <v>11.499473867623605</v>
          </cell>
          <cell r="CJ210">
            <v>6.6779305555555557E-2</v>
          </cell>
        </row>
        <row r="211">
          <cell r="A211">
            <v>39448</v>
          </cell>
          <cell r="B211">
            <v>11.25</v>
          </cell>
          <cell r="C211">
            <v>11.18</v>
          </cell>
          <cell r="D211">
            <v>0.92793090846281512</v>
          </cell>
          <cell r="E211">
            <v>11.10996980231284</v>
          </cell>
          <cell r="F211">
            <v>6.25</v>
          </cell>
          <cell r="G211">
            <v>12.014540909090908</v>
          </cell>
          <cell r="H211">
            <v>6.5567741935483884E-2</v>
          </cell>
          <cell r="CC211">
            <v>39448</v>
          </cell>
          <cell r="CD211">
            <v>11.25</v>
          </cell>
          <cell r="CE211">
            <v>11.18</v>
          </cell>
          <cell r="CF211">
            <v>0.87145626268048115</v>
          </cell>
          <cell r="CG211">
            <v>11.109969802312989</v>
          </cell>
          <cell r="CH211">
            <v>6.25</v>
          </cell>
          <cell r="CI211">
            <v>11.757098110047847</v>
          </cell>
          <cell r="CJ211">
            <v>6.7197719534050182E-2</v>
          </cell>
        </row>
        <row r="212">
          <cell r="A212">
            <v>39479</v>
          </cell>
          <cell r="B212">
            <v>11.25</v>
          </cell>
          <cell r="C212">
            <v>11.18</v>
          </cell>
          <cell r="D212">
            <v>0.80088962221025461</v>
          </cell>
          <cell r="E212">
            <v>11.109969802313106</v>
          </cell>
          <cell r="F212">
            <v>6.25</v>
          </cell>
          <cell r="G212">
            <v>11.9031</v>
          </cell>
          <cell r="H212">
            <v>5.6382758620689651E-2</v>
          </cell>
          <cell r="CC212">
            <v>39479</v>
          </cell>
          <cell r="CD212">
            <v>11.25</v>
          </cell>
          <cell r="CE212">
            <v>11.18</v>
          </cell>
          <cell r="CF212">
            <v>0.857346490154128</v>
          </cell>
          <cell r="CG212">
            <v>11.109969802313003</v>
          </cell>
          <cell r="CH212">
            <v>6.25</v>
          </cell>
          <cell r="CI212">
            <v>11.909069776714512</v>
          </cell>
          <cell r="CJ212">
            <v>6.1956416852057848E-2</v>
          </cell>
        </row>
        <row r="213">
          <cell r="A213">
            <v>39508</v>
          </cell>
          <cell r="B213">
            <v>11.25</v>
          </cell>
          <cell r="C213">
            <v>11.18</v>
          </cell>
          <cell r="D213">
            <v>0.84321893978931417</v>
          </cell>
          <cell r="E213">
            <v>11.109969802313064</v>
          </cell>
          <cell r="F213">
            <v>6.25</v>
          </cell>
          <cell r="G213">
            <v>12.331565000000001</v>
          </cell>
          <cell r="H213">
            <v>8.31969696969697E-2</v>
          </cell>
          <cell r="CC213">
            <v>39508</v>
          </cell>
          <cell r="CD213">
            <v>11.25</v>
          </cell>
          <cell r="CE213">
            <v>11.18</v>
          </cell>
          <cell r="CF213">
            <v>0.857346490154128</v>
          </cell>
          <cell r="CG213">
            <v>11.109969802313003</v>
          </cell>
          <cell r="CH213">
            <v>6.25</v>
          </cell>
          <cell r="CI213">
            <v>12.083068636363635</v>
          </cell>
          <cell r="CJ213">
            <v>6.8382490084381076E-2</v>
          </cell>
        </row>
        <row r="214">
          <cell r="A214">
            <v>39539</v>
          </cell>
          <cell r="B214">
            <v>11.75</v>
          </cell>
          <cell r="C214">
            <v>11.37</v>
          </cell>
          <cell r="D214">
            <v>0.90174042056432313</v>
          </cell>
          <cell r="E214">
            <v>11.324017949603043</v>
          </cell>
          <cell r="F214">
            <v>6.25</v>
          </cell>
          <cell r="G214">
            <v>12.881371428571429</v>
          </cell>
          <cell r="H214">
            <v>5.7863333333333336E-2</v>
          </cell>
          <cell r="CC214">
            <v>39539</v>
          </cell>
          <cell r="CD214">
            <v>11.416666666666666</v>
          </cell>
          <cell r="CE214">
            <v>11.243333333333332</v>
          </cell>
          <cell r="CF214">
            <v>0.84861632752129734</v>
          </cell>
          <cell r="CG214">
            <v>11.181319184743069</v>
          </cell>
          <cell r="CH214">
            <v>6.25</v>
          </cell>
          <cell r="CI214">
            <v>12.372012142857143</v>
          </cell>
          <cell r="CJ214">
            <v>6.5814353883664231E-2</v>
          </cell>
        </row>
        <row r="215">
          <cell r="A215">
            <v>39569</v>
          </cell>
          <cell r="B215">
            <v>11.75</v>
          </cell>
          <cell r="C215">
            <v>11.63</v>
          </cell>
          <cell r="D215">
            <v>0.87915045676449921</v>
          </cell>
          <cell r="E215">
            <v>11.610056767055394</v>
          </cell>
          <cell r="F215">
            <v>6.25</v>
          </cell>
          <cell r="G215">
            <v>13.696914999999999</v>
          </cell>
          <cell r="H215">
            <v>0.12179374999999995</v>
          </cell>
          <cell r="CC215">
            <v>39569</v>
          </cell>
          <cell r="CD215">
            <v>11.583333333333334</v>
          </cell>
          <cell r="CE215">
            <v>11.393333333333333</v>
          </cell>
          <cell r="CF215">
            <v>0.87470327237271217</v>
          </cell>
          <cell r="CG215">
            <v>11.348014839657168</v>
          </cell>
          <cell r="CH215">
            <v>6.25</v>
          </cell>
          <cell r="CI215">
            <v>12.969950476190476</v>
          </cell>
          <cell r="CJ215">
            <v>8.7618017676767648E-2</v>
          </cell>
        </row>
        <row r="216">
          <cell r="A216">
            <v>39600</v>
          </cell>
          <cell r="B216">
            <v>12.25</v>
          </cell>
          <cell r="C216">
            <v>12.09</v>
          </cell>
          <cell r="D216">
            <v>0.95552789089239365</v>
          </cell>
          <cell r="E216">
            <v>12.038549299006378</v>
          </cell>
          <cell r="F216">
            <v>6.25</v>
          </cell>
          <cell r="G216">
            <v>14.130066666666668</v>
          </cell>
          <cell r="H216">
            <v>0.14217666666666667</v>
          </cell>
          <cell r="CC216">
            <v>39600</v>
          </cell>
          <cell r="CD216">
            <v>11.916666666666666</v>
          </cell>
          <cell r="CE216">
            <v>11.696666666666667</v>
          </cell>
          <cell r="CF216">
            <v>0.91213958940707196</v>
          </cell>
          <cell r="CG216">
            <v>11.657541338554937</v>
          </cell>
          <cell r="CH216">
            <v>6.25</v>
          </cell>
          <cell r="CI216">
            <v>13.569451031746032</v>
          </cell>
          <cell r="CJ216">
            <v>0.10727791666666665</v>
          </cell>
        </row>
        <row r="217">
          <cell r="A217">
            <v>39630</v>
          </cell>
          <cell r="B217">
            <v>13</v>
          </cell>
          <cell r="C217">
            <v>12.36</v>
          </cell>
          <cell r="D217">
            <v>1.0689236463596208</v>
          </cell>
          <cell r="E217">
            <v>12.305226565906484</v>
          </cell>
          <cell r="F217">
            <v>6.25</v>
          </cell>
          <cell r="G217">
            <v>14.576508695652171</v>
          </cell>
          <cell r="H217">
            <v>0.1826875</v>
          </cell>
          <cell r="CC217">
            <v>39630</v>
          </cell>
          <cell r="CD217">
            <v>12.333333333333334</v>
          </cell>
          <cell r="CE217">
            <v>12.026666666666666</v>
          </cell>
          <cell r="CF217">
            <v>0.96786733133883784</v>
          </cell>
          <cell r="CG217">
            <v>11.984610877322751</v>
          </cell>
          <cell r="CH217">
            <v>6.25</v>
          </cell>
          <cell r="CI217">
            <v>14.134496787439614</v>
          </cell>
          <cell r="CJ217">
            <v>0.14888597222222222</v>
          </cell>
        </row>
        <row r="218">
          <cell r="A218">
            <v>39661</v>
          </cell>
          <cell r="B218">
            <v>13</v>
          </cell>
          <cell r="C218">
            <v>12.92</v>
          </cell>
          <cell r="D218">
            <v>1.0169665095774105</v>
          </cell>
          <cell r="E218">
            <v>12.859860969313747</v>
          </cell>
          <cell r="F218">
            <v>6.25</v>
          </cell>
          <cell r="G218">
            <v>14.58078095238095</v>
          </cell>
          <cell r="H218">
            <v>0.20581935483870967</v>
          </cell>
          <cell r="CC218">
            <v>39661</v>
          </cell>
          <cell r="CD218">
            <v>12.75</v>
          </cell>
          <cell r="CE218">
            <v>12.456666666666665</v>
          </cell>
          <cell r="CF218">
            <v>1.0138060156098083</v>
          </cell>
          <cell r="CG218">
            <v>12.401212278075539</v>
          </cell>
          <cell r="CH218">
            <v>6.25</v>
          </cell>
          <cell r="CI218">
            <v>14.429118771566595</v>
          </cell>
          <cell r="CJ218">
            <v>0.17689450716845878</v>
          </cell>
        </row>
        <row r="219">
          <cell r="A219">
            <v>39692</v>
          </cell>
          <cell r="B219">
            <v>13.750000000000002</v>
          </cell>
          <cell r="C219">
            <v>13.39</v>
          </cell>
          <cell r="D219">
            <v>1.1028372822740939</v>
          </cell>
          <cell r="E219">
            <v>13.336652735981296</v>
          </cell>
          <cell r="F219">
            <v>6.25</v>
          </cell>
          <cell r="G219">
            <v>14.642718181818182</v>
          </cell>
          <cell r="H219">
            <v>0.18495999999999996</v>
          </cell>
          <cell r="CC219">
            <v>39692</v>
          </cell>
          <cell r="CD219">
            <v>13.25</v>
          </cell>
          <cell r="CE219">
            <v>12.89</v>
          </cell>
          <cell r="CF219">
            <v>1.062909146070375</v>
          </cell>
          <cell r="CG219">
            <v>12.833913423733842</v>
          </cell>
          <cell r="CH219">
            <v>6.25</v>
          </cell>
          <cell r="CI219">
            <v>14.600002609950435</v>
          </cell>
          <cell r="CJ219">
            <v>0.19115561827956987</v>
          </cell>
        </row>
        <row r="220">
          <cell r="A220">
            <v>39722</v>
          </cell>
          <cell r="B220">
            <v>13.750000000000002</v>
          </cell>
          <cell r="C220">
            <v>13.66</v>
          </cell>
          <cell r="D220">
            <v>1.1754872405771888</v>
          </cell>
          <cell r="E220">
            <v>13.610008595841489</v>
          </cell>
          <cell r="F220">
            <v>6.25</v>
          </cell>
          <cell r="G220">
            <v>14.899839130434783</v>
          </cell>
          <cell r="H220">
            <v>0.20864062500000005</v>
          </cell>
          <cell r="CC220">
            <v>39722</v>
          </cell>
          <cell r="CD220">
            <v>13.5</v>
          </cell>
          <cell r="CE220">
            <v>13.323333333333332</v>
          </cell>
          <cell r="CF220">
            <v>1.0984303441428978</v>
          </cell>
          <cell r="CG220">
            <v>13.268840767045511</v>
          </cell>
          <cell r="CH220">
            <v>6.25</v>
          </cell>
          <cell r="CI220">
            <v>14.707779421544638</v>
          </cell>
          <cell r="CJ220">
            <v>0.19980665994623656</v>
          </cell>
        </row>
        <row r="221">
          <cell r="A221">
            <v>39753</v>
          </cell>
          <cell r="B221">
            <v>13.750000000000002</v>
          </cell>
          <cell r="C221">
            <v>13.64</v>
          </cell>
          <cell r="D221">
            <v>1.0213826546136007</v>
          </cell>
          <cell r="E221">
            <v>13.61000859584151</v>
          </cell>
          <cell r="F221">
            <v>6.25</v>
          </cell>
          <cell r="G221">
            <v>14.886564999999999</v>
          </cell>
          <cell r="H221">
            <v>0.18264666666666665</v>
          </cell>
          <cell r="CC221">
            <v>39753</v>
          </cell>
          <cell r="CD221">
            <v>13.750000000000002</v>
          </cell>
          <cell r="CE221">
            <v>13.563333333333333</v>
          </cell>
          <cell r="CF221">
            <v>1.0999023924882945</v>
          </cell>
          <cell r="CG221">
            <v>13.518889975888099</v>
          </cell>
          <cell r="CH221">
            <v>6.25</v>
          </cell>
          <cell r="CI221">
            <v>14.809707437417655</v>
          </cell>
          <cell r="CJ221">
            <v>0.19208243055555554</v>
          </cell>
        </row>
        <row r="222">
          <cell r="A222">
            <v>39783</v>
          </cell>
          <cell r="B222">
            <v>13.750000000000002</v>
          </cell>
          <cell r="C222">
            <v>13.66</v>
          </cell>
          <cell r="D222">
            <v>1.1240929428208535</v>
          </cell>
          <cell r="E222">
            <v>13.610008595841578</v>
          </cell>
          <cell r="F222">
            <v>6.25</v>
          </cell>
          <cell r="G222">
            <v>12.876847619047616</v>
          </cell>
          <cell r="H222">
            <v>0.15757187499999997</v>
          </cell>
          <cell r="CC222">
            <v>39783</v>
          </cell>
          <cell r="CD222">
            <v>13.750000000000002</v>
          </cell>
          <cell r="CE222">
            <v>13.653333333333334</v>
          </cell>
          <cell r="CF222">
            <v>1.1069876126705476</v>
          </cell>
          <cell r="CG222">
            <v>13.610008595841526</v>
          </cell>
          <cell r="CH222">
            <v>6.25</v>
          </cell>
          <cell r="CI222">
            <v>14.221083916494132</v>
          </cell>
          <cell r="CJ222">
            <v>0.18295305555555555</v>
          </cell>
        </row>
        <row r="223">
          <cell r="A223">
            <v>39814</v>
          </cell>
          <cell r="B223">
            <v>12.75</v>
          </cell>
          <cell r="C223">
            <v>13.32</v>
          </cell>
          <cell r="D223">
            <v>1.04791348037645</v>
          </cell>
          <cell r="E223">
            <v>13.275645986474876</v>
          </cell>
          <cell r="F223">
            <v>6.25</v>
          </cell>
          <cell r="G223">
            <v>11.498033333333336</v>
          </cell>
          <cell r="H223">
            <v>0.18298709677419356</v>
          </cell>
          <cell r="CC223">
            <v>39814</v>
          </cell>
          <cell r="CD223">
            <v>13.416666666666666</v>
          </cell>
          <cell r="CE223">
            <v>13.540000000000001</v>
          </cell>
          <cell r="CF223">
            <v>1.0644630259369681</v>
          </cell>
          <cell r="CG223">
            <v>13.498554392719321</v>
          </cell>
          <cell r="CH223">
            <v>6.25</v>
          </cell>
          <cell r="CI223">
            <v>13.087148650793651</v>
          </cell>
          <cell r="CJ223">
            <v>0.17440187948028674</v>
          </cell>
        </row>
        <row r="224">
          <cell r="A224">
            <v>39845</v>
          </cell>
          <cell r="B224">
            <v>12.75</v>
          </cell>
          <cell r="C224">
            <v>12.66</v>
          </cell>
          <cell r="D224">
            <v>0.85508573858044112</v>
          </cell>
          <cell r="E224">
            <v>12.60986873670528</v>
          </cell>
          <cell r="F224">
            <v>6.25</v>
          </cell>
          <cell r="G224">
            <v>10.987750000000002</v>
          </cell>
          <cell r="H224">
            <v>5.8003571428571439E-2</v>
          </cell>
          <cell r="CC224">
            <v>39845</v>
          </cell>
          <cell r="CD224">
            <v>13.083333333333334</v>
          </cell>
          <cell r="CE224">
            <v>13.213333333333333</v>
          </cell>
          <cell r="CF224">
            <v>1.0090307205925815</v>
          </cell>
          <cell r="CG224">
            <v>13.165174439673912</v>
          </cell>
          <cell r="CH224">
            <v>6.25</v>
          </cell>
          <cell r="CI224">
            <v>11.787543650793651</v>
          </cell>
          <cell r="CJ224">
            <v>0.13285418106758831</v>
          </cell>
        </row>
        <row r="225">
          <cell r="A225">
            <v>39873</v>
          </cell>
          <cell r="B225">
            <v>11.25</v>
          </cell>
          <cell r="C225">
            <v>11.7</v>
          </cell>
          <cell r="D225">
            <v>0.9708838715609458</v>
          </cell>
          <cell r="E225">
            <v>11.65306304921771</v>
          </cell>
          <cell r="F225">
            <v>6.25</v>
          </cell>
          <cell r="G225">
            <v>10.072772727272728</v>
          </cell>
          <cell r="H225">
            <v>9.33205882352941E-2</v>
          </cell>
          <cell r="CC225">
            <v>39873</v>
          </cell>
          <cell r="CD225">
            <v>12.25</v>
          </cell>
          <cell r="CE225">
            <v>12.56</v>
          </cell>
          <cell r="CF225">
            <v>0.95796103017261236</v>
          </cell>
          <cell r="CG225">
            <v>12.512859257465957</v>
          </cell>
          <cell r="CH225">
            <v>6.25</v>
          </cell>
          <cell r="CI225">
            <v>10.852852020202022</v>
          </cell>
          <cell r="CJ225">
            <v>0.11143708547935303</v>
          </cell>
        </row>
        <row r="226">
          <cell r="A226">
            <v>39904</v>
          </cell>
          <cell r="B226">
            <v>10.25</v>
          </cell>
          <cell r="C226">
            <v>11.11</v>
          </cell>
          <cell r="D226">
            <v>0.83960321187857012</v>
          </cell>
          <cell r="E226">
            <v>11.059761250655725</v>
          </cell>
          <cell r="F226">
            <v>6.25</v>
          </cell>
          <cell r="G226">
            <v>9.9018750000000004</v>
          </cell>
          <cell r="H226">
            <v>3.2023333333333334E-2</v>
          </cell>
          <cell r="CC226">
            <v>39904</v>
          </cell>
          <cell r="CD226">
            <v>11.416666666666666</v>
          </cell>
          <cell r="CE226">
            <v>11.823333333333332</v>
          </cell>
          <cell r="CF226">
            <v>0.88852427400665235</v>
          </cell>
          <cell r="CG226">
            <v>11.774231012192905</v>
          </cell>
          <cell r="CH226">
            <v>6.25</v>
          </cell>
          <cell r="CI226">
            <v>10.320799242424243</v>
          </cell>
          <cell r="CJ226">
            <v>6.1115830999066291E-2</v>
          </cell>
        </row>
        <row r="227">
          <cell r="A227">
            <v>39934</v>
          </cell>
          <cell r="B227">
            <v>10.25</v>
          </cell>
          <cell r="C227">
            <v>10.16</v>
          </cell>
          <cell r="D227">
            <v>0.77092900820274757</v>
          </cell>
          <cell r="E227">
            <v>10.110095956271962</v>
          </cell>
          <cell r="F227">
            <v>6.25</v>
          </cell>
          <cell r="G227">
            <v>9.4961149999999996</v>
          </cell>
          <cell r="H227">
            <v>8.4378125000000012E-2</v>
          </cell>
          <cell r="CC227">
            <v>39934</v>
          </cell>
          <cell r="CD227">
            <v>10.583333333333334</v>
          </cell>
          <cell r="CE227">
            <v>10.99</v>
          </cell>
          <cell r="CF227">
            <v>0.86047203054742116</v>
          </cell>
          <cell r="CG227">
            <v>10.940973418715132</v>
          </cell>
          <cell r="CH227">
            <v>6.25</v>
          </cell>
          <cell r="CI227">
            <v>9.8235875757575766</v>
          </cell>
          <cell r="CJ227">
            <v>6.9907348856209153E-2</v>
          </cell>
        </row>
        <row r="228">
          <cell r="A228">
            <v>39965</v>
          </cell>
          <cell r="B228">
            <v>9.25</v>
          </cell>
          <cell r="C228">
            <v>9.5399999999999991</v>
          </cell>
          <cell r="D228">
            <v>0.76221858691787325</v>
          </cell>
          <cell r="E228">
            <v>9.4899794086551843</v>
          </cell>
          <cell r="F228">
            <v>6.25</v>
          </cell>
          <cell r="G228">
            <v>9.2971590909090889</v>
          </cell>
          <cell r="H228">
            <v>5.1860000000000003E-2</v>
          </cell>
          <cell r="CC228">
            <v>39965</v>
          </cell>
          <cell r="CD228">
            <v>9.9166666666666661</v>
          </cell>
          <cell r="CE228">
            <v>10.27</v>
          </cell>
          <cell r="CF228">
            <v>0.79091693566639698</v>
          </cell>
          <cell r="CG228">
            <v>10.219945538527623</v>
          </cell>
          <cell r="CH228">
            <v>6.25</v>
          </cell>
          <cell r="CI228">
            <v>9.5650496969696963</v>
          </cell>
          <cell r="CJ228">
            <v>5.6087152777777781E-2</v>
          </cell>
        </row>
        <row r="229">
          <cell r="A229">
            <v>39995</v>
          </cell>
          <cell r="B229">
            <v>8.75</v>
          </cell>
          <cell r="C229">
            <v>9.01</v>
          </cell>
          <cell r="D229">
            <v>0.79028862072998418</v>
          </cell>
          <cell r="E229">
            <v>8.9576403159883746</v>
          </cell>
          <cell r="F229">
            <v>6</v>
          </cell>
          <cell r="G229">
            <v>9.0603739130434793</v>
          </cell>
          <cell r="H229">
            <v>5.1790625000000014E-2</v>
          </cell>
          <cell r="CC229">
            <v>39995</v>
          </cell>
          <cell r="CD229">
            <v>9.4166666666666661</v>
          </cell>
          <cell r="CE229">
            <v>9.57</v>
          </cell>
          <cell r="CF229">
            <v>0.77447873861686833</v>
          </cell>
          <cell r="CG229">
            <v>9.5192385603051743</v>
          </cell>
          <cell r="CH229">
            <v>6.166666666666667</v>
          </cell>
          <cell r="CI229">
            <v>9.2845493346508547</v>
          </cell>
          <cell r="CJ229">
            <v>6.2676250000000003E-2</v>
          </cell>
        </row>
        <row r="230">
          <cell r="A230">
            <v>40026</v>
          </cell>
          <cell r="B230">
            <v>8.75</v>
          </cell>
          <cell r="C230">
            <v>8.65</v>
          </cell>
          <cell r="D230">
            <v>0.69450954531082854</v>
          </cell>
          <cell r="E230">
            <v>8.6099475416245355</v>
          </cell>
          <cell r="F230">
            <v>6</v>
          </cell>
          <cell r="G230">
            <v>9.1233809523809519</v>
          </cell>
          <cell r="H230">
            <v>2.7670967741935483E-2</v>
          </cell>
          <cell r="CC230">
            <v>40026</v>
          </cell>
          <cell r="CD230">
            <v>8.9166666666666661</v>
          </cell>
          <cell r="CE230">
            <v>9.0666666666666647</v>
          </cell>
          <cell r="CF230">
            <v>0.74900558431956199</v>
          </cell>
          <cell r="CG230">
            <v>9.0191890887560309</v>
          </cell>
          <cell r="CH230">
            <v>6.083333333333333</v>
          </cell>
          <cell r="CI230">
            <v>9.160304652111174</v>
          </cell>
          <cell r="CJ230">
            <v>4.3773864247311833E-2</v>
          </cell>
        </row>
        <row r="231">
          <cell r="A231">
            <v>40057</v>
          </cell>
          <cell r="B231">
            <v>8.75</v>
          </cell>
          <cell r="C231">
            <v>8.65</v>
          </cell>
          <cell r="D231">
            <v>0.69450954531082854</v>
          </cell>
          <cell r="E231">
            <v>8.6099475416245355</v>
          </cell>
          <cell r="F231">
            <v>6</v>
          </cell>
          <cell r="G231">
            <v>9.3367142857142849</v>
          </cell>
          <cell r="H231">
            <v>1.1596666666666668E-2</v>
          </cell>
          <cell r="CC231">
            <v>40057</v>
          </cell>
          <cell r="CD231">
            <v>8.75</v>
          </cell>
          <cell r="CE231">
            <v>8.7700000000000014</v>
          </cell>
          <cell r="CF231">
            <v>0.72643590378388045</v>
          </cell>
          <cell r="CG231">
            <v>8.7258451330791491</v>
          </cell>
          <cell r="CH231">
            <v>6</v>
          </cell>
          <cell r="CI231">
            <v>9.1734897170462393</v>
          </cell>
          <cell r="CJ231">
            <v>3.0352753136200724E-2</v>
          </cell>
        </row>
        <row r="232">
          <cell r="A232">
            <v>40087</v>
          </cell>
          <cell r="B232">
            <v>8.75</v>
          </cell>
          <cell r="C232">
            <v>8.65</v>
          </cell>
          <cell r="D232">
            <v>0.69450954531082854</v>
          </cell>
          <cell r="E232">
            <v>8.6099475416245355</v>
          </cell>
          <cell r="F232">
            <v>6</v>
          </cell>
          <cell r="G232">
            <v>9.8632000000000009</v>
          </cell>
          <cell r="H232">
            <v>1.323125E-2</v>
          </cell>
          <cell r="CC232">
            <v>40087</v>
          </cell>
          <cell r="CD232">
            <v>8.75</v>
          </cell>
          <cell r="CE232">
            <v>8.65</v>
          </cell>
          <cell r="CF232">
            <v>0.69450954531082854</v>
          </cell>
          <cell r="CG232">
            <v>8.6099475416245355</v>
          </cell>
          <cell r="CH232">
            <v>6</v>
          </cell>
          <cell r="CI232">
            <v>9.4410984126984108</v>
          </cell>
          <cell r="CJ232">
            <v>1.7499628136200717E-2</v>
          </cell>
        </row>
        <row r="233">
          <cell r="A233">
            <v>40118</v>
          </cell>
          <cell r="B233">
            <v>8.75</v>
          </cell>
          <cell r="C233">
            <v>8.65</v>
          </cell>
          <cell r="D233">
            <v>0.66132855158036463</v>
          </cell>
          <cell r="E233">
            <v>8.6099475416244005</v>
          </cell>
          <cell r="F233">
            <v>6</v>
          </cell>
          <cell r="G233">
            <v>9.9021250000000016</v>
          </cell>
          <cell r="H233">
            <v>2.5293333333333331E-2</v>
          </cell>
          <cell r="CC233">
            <v>40118</v>
          </cell>
          <cell r="CD233">
            <v>8.75</v>
          </cell>
          <cell r="CE233">
            <v>8.65</v>
          </cell>
          <cell r="CF233">
            <v>0.6834492140673406</v>
          </cell>
          <cell r="CG233">
            <v>8.6099475416244911</v>
          </cell>
          <cell r="CH233">
            <v>6</v>
          </cell>
          <cell r="CI233">
            <v>9.7006797619047624</v>
          </cell>
          <cell r="CJ233">
            <v>1.6707083333333334E-2</v>
          </cell>
        </row>
        <row r="234">
          <cell r="A234">
            <v>40148</v>
          </cell>
          <cell r="B234">
            <v>8.75</v>
          </cell>
          <cell r="C234">
            <v>8.65</v>
          </cell>
          <cell r="D234">
            <v>0.72770147649223738</v>
          </cell>
          <cell r="E234">
            <v>8.6099475416244236</v>
          </cell>
          <cell r="F234">
            <v>6</v>
          </cell>
          <cell r="G234">
            <v>10.253504761904765</v>
          </cell>
          <cell r="H234">
            <v>1.0315625E-2</v>
          </cell>
          <cell r="CC234">
            <v>40148</v>
          </cell>
          <cell r="CD234">
            <v>8.75</v>
          </cell>
          <cell r="CE234">
            <v>8.65</v>
          </cell>
          <cell r="CF234">
            <v>0.69451319112781018</v>
          </cell>
          <cell r="CG234">
            <v>8.609947541624452</v>
          </cell>
          <cell r="CH234">
            <v>6</v>
          </cell>
          <cell r="CI234">
            <v>10.00627658730159</v>
          </cell>
          <cell r="CJ234">
            <v>1.6280069444444444E-2</v>
          </cell>
        </row>
        <row r="235">
          <cell r="A235">
            <v>40179</v>
          </cell>
          <cell r="B235">
            <v>8.75</v>
          </cell>
          <cell r="C235">
            <v>8.65</v>
          </cell>
          <cell r="D235">
            <v>0.66132855158036463</v>
          </cell>
          <cell r="E235">
            <v>8.6099475416244005</v>
          </cell>
          <cell r="F235">
            <v>6</v>
          </cell>
          <cell r="G235">
            <v>10.393370000000001</v>
          </cell>
          <cell r="H235">
            <v>2.0461290322580643E-2</v>
          </cell>
          <cell r="CC235">
            <v>40179</v>
          </cell>
          <cell r="CD235">
            <v>8.75</v>
          </cell>
          <cell r="CE235">
            <v>8.65</v>
          </cell>
          <cell r="CF235">
            <v>0.68345285988432225</v>
          </cell>
          <cell r="CG235">
            <v>8.6099475416244076</v>
          </cell>
          <cell r="CH235">
            <v>6</v>
          </cell>
          <cell r="CI235">
            <v>10.182999920634922</v>
          </cell>
          <cell r="CJ235">
            <v>1.8690082885304656E-2</v>
          </cell>
        </row>
        <row r="236">
          <cell r="A236">
            <v>40210</v>
          </cell>
          <cell r="B236">
            <v>8.75</v>
          </cell>
          <cell r="C236">
            <v>8.65</v>
          </cell>
          <cell r="D236">
            <v>0.59499936205704707</v>
          </cell>
          <cell r="E236">
            <v>8.6099475416244236</v>
          </cell>
          <cell r="F236">
            <v>6</v>
          </cell>
          <cell r="G236">
            <v>10.488983333333332</v>
          </cell>
          <cell r="H236">
            <v>3.428571428571429E-4</v>
          </cell>
          <cell r="CC236">
            <v>40210</v>
          </cell>
          <cell r="CD236">
            <v>8.75</v>
          </cell>
          <cell r="CE236">
            <v>8.65</v>
          </cell>
          <cell r="CF236">
            <v>0.66134313004321632</v>
          </cell>
          <cell r="CG236">
            <v>8.6099475416244147</v>
          </cell>
          <cell r="CH236">
            <v>6</v>
          </cell>
          <cell r="CI236">
            <v>10.378619365079366</v>
          </cell>
          <cell r="CJ236">
            <v>1.0373257488479263E-2</v>
          </cell>
        </row>
        <row r="237">
          <cell r="A237">
            <v>40238</v>
          </cell>
          <cell r="B237">
            <v>8.75</v>
          </cell>
          <cell r="C237">
            <v>8.65</v>
          </cell>
          <cell r="D237">
            <v>0.7609043487299294</v>
          </cell>
          <cell r="E237">
            <v>8.6099475416244236</v>
          </cell>
          <cell r="F237">
            <v>6</v>
          </cell>
          <cell r="G237">
            <v>10.761178260869565</v>
          </cell>
          <cell r="H237">
            <v>2.7347058823529415E-2</v>
          </cell>
          <cell r="CC237">
            <v>40238</v>
          </cell>
          <cell r="CD237">
            <v>8.75</v>
          </cell>
          <cell r="CE237">
            <v>8.65</v>
          </cell>
          <cell r="CF237">
            <v>0.672410754122447</v>
          </cell>
          <cell r="CG237">
            <v>8.6099475416244147</v>
          </cell>
          <cell r="CH237">
            <v>6</v>
          </cell>
          <cell r="CI237">
            <v>10.547843864734299</v>
          </cell>
          <cell r="CJ237">
            <v>1.60504020963224E-2</v>
          </cell>
        </row>
        <row r="238">
          <cell r="A238">
            <v>40269</v>
          </cell>
          <cell r="B238">
            <v>9.5</v>
          </cell>
          <cell r="C238">
            <v>8.7200000000000006</v>
          </cell>
          <cell r="D238">
            <v>0.66682493662457709</v>
          </cell>
          <cell r="E238">
            <v>8.6847286798914887</v>
          </cell>
          <cell r="F238">
            <v>6</v>
          </cell>
          <cell r="G238">
            <v>11.142333333333333</v>
          </cell>
          <cell r="H238">
            <v>2.9976666666666669E-2</v>
          </cell>
          <cell r="CC238">
            <v>40269</v>
          </cell>
          <cell r="CD238">
            <v>9</v>
          </cell>
          <cell r="CE238">
            <v>8.6733333333333338</v>
          </cell>
          <cell r="CF238">
            <v>0.67424288247051789</v>
          </cell>
          <cell r="CG238">
            <v>8.6348745877134458</v>
          </cell>
          <cell r="CH238">
            <v>6</v>
          </cell>
          <cell r="CI238">
            <v>10.797498309178744</v>
          </cell>
          <cell r="CJ238">
            <v>1.9222194211017743E-2</v>
          </cell>
        </row>
        <row r="239">
          <cell r="A239">
            <v>40299</v>
          </cell>
          <cell r="B239">
            <v>9.5</v>
          </cell>
          <cell r="C239">
            <v>9.4</v>
          </cell>
          <cell r="D239">
            <v>0.75225558751796928</v>
          </cell>
          <cell r="E239">
            <v>9.3600791189719583</v>
          </cell>
          <cell r="F239">
            <v>6</v>
          </cell>
          <cell r="G239">
            <v>11.618671428571428</v>
          </cell>
          <cell r="H239">
            <v>6.930625E-2</v>
          </cell>
          <cell r="CC239">
            <v>40299</v>
          </cell>
          <cell r="CD239">
            <v>9.25</v>
          </cell>
          <cell r="CE239">
            <v>8.9233333333333338</v>
          </cell>
          <cell r="CF239">
            <v>0.72666162429082526</v>
          </cell>
          <cell r="CG239">
            <v>8.8849184468292908</v>
          </cell>
          <cell r="CH239">
            <v>6</v>
          </cell>
          <cell r="CI239">
            <v>11.174061007591442</v>
          </cell>
          <cell r="CJ239">
            <v>4.2209991830065359E-2</v>
          </cell>
        </row>
        <row r="240">
          <cell r="A240">
            <v>40330</v>
          </cell>
          <cell r="B240">
            <v>10.25</v>
          </cell>
          <cell r="C240">
            <v>9.94</v>
          </cell>
          <cell r="D240">
            <v>0.79323475690931122</v>
          </cell>
          <cell r="E240">
            <v>9.8952823300078201</v>
          </cell>
          <cell r="F240">
            <v>6</v>
          </cell>
          <cell r="G240">
            <v>11.729923809523811</v>
          </cell>
          <cell r="H240">
            <v>8.0916666666666651E-2</v>
          </cell>
          <cell r="CC240">
            <v>40330</v>
          </cell>
          <cell r="CD240">
            <v>9.75</v>
          </cell>
          <cell r="CE240">
            <v>9.3533333333333335</v>
          </cell>
          <cell r="CF240">
            <v>0.7374384270172859</v>
          </cell>
          <cell r="CG240">
            <v>9.3133633762904218</v>
          </cell>
          <cell r="CH240">
            <v>6</v>
          </cell>
          <cell r="CI240">
            <v>11.49697619047619</v>
          </cell>
          <cell r="CJ240">
            <v>6.0066527777777767E-2</v>
          </cell>
        </row>
        <row r="241">
          <cell r="A241">
            <v>40360</v>
          </cell>
          <cell r="B241">
            <v>10.75</v>
          </cell>
          <cell r="C241">
            <v>10.32</v>
          </cell>
          <cell r="D241">
            <v>0.86102956499181094</v>
          </cell>
          <cell r="E241">
            <v>10.268873987964804</v>
          </cell>
          <cell r="F241">
            <v>6</v>
          </cell>
          <cell r="G241">
            <v>11.518481818181819</v>
          </cell>
          <cell r="H241">
            <v>0.1000875</v>
          </cell>
          <cell r="CC241">
            <v>40360</v>
          </cell>
          <cell r="CD241">
            <v>10.166666666666666</v>
          </cell>
          <cell r="CE241">
            <v>9.8866666666666667</v>
          </cell>
          <cell r="CF241">
            <v>0.80217330313969715</v>
          </cell>
          <cell r="CG241">
            <v>9.8414118123148597</v>
          </cell>
          <cell r="CH241">
            <v>6</v>
          </cell>
          <cell r="CI241">
            <v>11.622359018759019</v>
          </cell>
          <cell r="CJ241">
            <v>8.3436805555555549E-2</v>
          </cell>
        </row>
        <row r="242">
          <cell r="A242">
            <v>40391</v>
          </cell>
          <cell r="B242">
            <v>10.75</v>
          </cell>
          <cell r="C242">
            <v>10.66</v>
          </cell>
          <cell r="D242">
            <v>0.88820963555049648</v>
          </cell>
          <cell r="E242">
            <v>10.609883677758274</v>
          </cell>
          <cell r="F242">
            <v>6</v>
          </cell>
          <cell r="G242">
            <v>11.162563636363636</v>
          </cell>
          <cell r="H242">
            <v>7.878709677419353E-2</v>
          </cell>
          <cell r="CC242">
            <v>40391</v>
          </cell>
          <cell r="CD242">
            <v>10.583333333333334</v>
          </cell>
          <cell r="CE242">
            <v>10.306666666666667</v>
          </cell>
          <cell r="CF242">
            <v>0.84749131915053955</v>
          </cell>
          <cell r="CG242">
            <v>10.2580133319103</v>
          </cell>
          <cell r="CH242">
            <v>6</v>
          </cell>
          <cell r="CI242">
            <v>11.470323088023088</v>
          </cell>
          <cell r="CJ242">
            <v>8.6597087813620063E-2</v>
          </cell>
        </row>
        <row r="243">
          <cell r="A243">
            <v>40422</v>
          </cell>
          <cell r="B243">
            <v>10.75</v>
          </cell>
          <cell r="C243">
            <v>10.66</v>
          </cell>
          <cell r="D243">
            <v>0.84766584844944148</v>
          </cell>
          <cell r="E243">
            <v>10.609883677758319</v>
          </cell>
          <cell r="F243">
            <v>6</v>
          </cell>
          <cell r="G243">
            <v>11.191223809523811</v>
          </cell>
          <cell r="H243">
            <v>5.8436666666666665E-2</v>
          </cell>
          <cell r="CC243">
            <v>40422</v>
          </cell>
          <cell r="CD243">
            <v>10.75</v>
          </cell>
          <cell r="CE243">
            <v>10.546666666666667</v>
          </cell>
          <cell r="CF243">
            <v>0.86563501633058293</v>
          </cell>
          <cell r="CG243">
            <v>10.496213781160465</v>
          </cell>
          <cell r="CH243">
            <v>6</v>
          </cell>
          <cell r="CI243">
            <v>11.290756421356422</v>
          </cell>
          <cell r="CJ243">
            <v>7.9103754480286739E-2</v>
          </cell>
        </row>
        <row r="244">
          <cell r="A244">
            <v>40452</v>
          </cell>
          <cell r="B244">
            <v>10.75</v>
          </cell>
          <cell r="C244">
            <v>10.66</v>
          </cell>
          <cell r="D244">
            <v>0.80713835461672101</v>
          </cell>
          <cell r="E244">
            <v>10.60988367775823</v>
          </cell>
          <cell r="F244">
            <v>6</v>
          </cell>
          <cell r="G244">
            <v>11.178438095238095</v>
          </cell>
          <cell r="H244">
            <v>4.4365624999999999E-2</v>
          </cell>
          <cell r="CC244">
            <v>40452</v>
          </cell>
          <cell r="CD244">
            <v>10.75</v>
          </cell>
          <cell r="CE244">
            <v>10.66</v>
          </cell>
          <cell r="CF244">
            <v>0.84767127953888632</v>
          </cell>
          <cell r="CG244">
            <v>10.609883677758274</v>
          </cell>
          <cell r="CH244">
            <v>6</v>
          </cell>
          <cell r="CI244">
            <v>11.177408513708514</v>
          </cell>
          <cell r="CJ244">
            <v>6.0529796146953391E-2</v>
          </cell>
        </row>
        <row r="245">
          <cell r="A245">
            <v>40483</v>
          </cell>
          <cell r="B245">
            <v>10.75</v>
          </cell>
          <cell r="C245">
            <v>10.66</v>
          </cell>
          <cell r="D245">
            <v>0.80713835461672101</v>
          </cell>
          <cell r="E245">
            <v>10.60988367775823</v>
          </cell>
          <cell r="F245">
            <v>6</v>
          </cell>
          <cell r="G245">
            <v>11.537314285714285</v>
          </cell>
          <cell r="H245">
            <v>6.3233333333333336E-2</v>
          </cell>
          <cell r="CC245">
            <v>40483</v>
          </cell>
          <cell r="CD245">
            <v>10.75</v>
          </cell>
          <cell r="CE245">
            <v>10.66</v>
          </cell>
          <cell r="CF245">
            <v>0.8206475192276278</v>
          </cell>
          <cell r="CG245">
            <v>10.60988367775826</v>
          </cell>
          <cell r="CH245">
            <v>6</v>
          </cell>
          <cell r="CI245">
            <v>11.302325396825395</v>
          </cell>
          <cell r="CJ245">
            <v>5.5345208333333333E-2</v>
          </cell>
        </row>
        <row r="246">
          <cell r="A246">
            <v>40513</v>
          </cell>
          <cell r="B246">
            <v>10.75</v>
          </cell>
          <cell r="C246">
            <v>10.66</v>
          </cell>
          <cell r="D246">
            <v>0.92876972247029066</v>
          </cell>
          <cell r="E246">
            <v>10.609883677758386</v>
          </cell>
          <cell r="F246">
            <v>6</v>
          </cell>
          <cell r="G246">
            <v>11.995843478260868</v>
          </cell>
          <cell r="H246">
            <v>9.7431250000000025E-2</v>
          </cell>
          <cell r="CC246">
            <v>40513</v>
          </cell>
          <cell r="CD246">
            <v>10.75</v>
          </cell>
          <cell r="CE246">
            <v>10.66</v>
          </cell>
          <cell r="CF246">
            <v>0.84768214390124419</v>
          </cell>
          <cell r="CG246">
            <v>10.609883677758281</v>
          </cell>
          <cell r="CH246">
            <v>6</v>
          </cell>
          <cell r="CI246">
            <v>11.570531953071082</v>
          </cell>
          <cell r="CJ246">
            <v>6.8343402777777784E-2</v>
          </cell>
        </row>
        <row r="247">
          <cell r="A247">
            <v>40544</v>
          </cell>
          <cell r="B247">
            <v>11.25</v>
          </cell>
          <cell r="C247">
            <v>10.85</v>
          </cell>
          <cell r="D247">
            <v>0.86210233471994968</v>
          </cell>
          <cell r="E247">
            <v>10.800126845873208</v>
          </cell>
          <cell r="F247">
            <v>6</v>
          </cell>
          <cell r="G247">
            <v>12.335809523809525</v>
          </cell>
          <cell r="H247">
            <v>0.10668064516129031</v>
          </cell>
          <cell r="CC247">
            <v>40544</v>
          </cell>
          <cell r="CD247">
            <v>10.916666666666666</v>
          </cell>
          <cell r="CE247">
            <v>10.723333333333334</v>
          </cell>
          <cell r="CF247">
            <v>0.86600347060232041</v>
          </cell>
          <cell r="CG247">
            <v>10.673298067129942</v>
          </cell>
          <cell r="CH247">
            <v>6</v>
          </cell>
          <cell r="CI247">
            <v>11.95632242926156</v>
          </cell>
          <cell r="CJ247">
            <v>8.911507616487456E-2</v>
          </cell>
        </row>
        <row r="248">
          <cell r="A248">
            <v>40575</v>
          </cell>
          <cell r="B248">
            <v>11.25</v>
          </cell>
          <cell r="C248">
            <v>11.17</v>
          </cell>
          <cell r="D248">
            <v>0.84321893978931417</v>
          </cell>
          <cell r="E248">
            <v>11.109969802313064</v>
          </cell>
          <cell r="F248">
            <v>6</v>
          </cell>
          <cell r="G248">
            <v>12.480284999999999</v>
          </cell>
          <cell r="H248">
            <v>2.8689285714285712E-2</v>
          </cell>
          <cell r="CC248">
            <v>40575</v>
          </cell>
          <cell r="CD248">
            <v>11.083333333333334</v>
          </cell>
          <cell r="CE248">
            <v>10.893333333333333</v>
          </cell>
          <cell r="CF248">
            <v>0.87803033232651817</v>
          </cell>
          <cell r="CG248">
            <v>10.839993441981553</v>
          </cell>
          <cell r="CH248">
            <v>6</v>
          </cell>
          <cell r="CI248">
            <v>12.27064600069013</v>
          </cell>
          <cell r="CJ248">
            <v>7.7600393625192013E-2</v>
          </cell>
        </row>
        <row r="249">
          <cell r="A249">
            <v>40603</v>
          </cell>
          <cell r="B249">
            <v>11.75</v>
          </cell>
          <cell r="C249">
            <v>11.62</v>
          </cell>
          <cell r="D249">
            <v>0.91971500397505235</v>
          </cell>
          <cell r="E249">
            <v>11.562332666028324</v>
          </cell>
          <cell r="F249">
            <v>6</v>
          </cell>
          <cell r="G249">
            <v>12.469552380952383</v>
          </cell>
          <cell r="H249">
            <v>0.10916764705882352</v>
          </cell>
          <cell r="CC249">
            <v>40603</v>
          </cell>
          <cell r="CD249">
            <v>11.416666666666666</v>
          </cell>
          <cell r="CE249">
            <v>11.213333333333333</v>
          </cell>
          <cell r="CF249">
            <v>0.87501209282810544</v>
          </cell>
          <cell r="CG249">
            <v>11.157476438071532</v>
          </cell>
          <cell r="CH249">
            <v>6</v>
          </cell>
          <cell r="CI249">
            <v>12.428548968253969</v>
          </cell>
          <cell r="CJ249">
            <v>8.1512525978133188E-2</v>
          </cell>
        </row>
        <row r="250">
          <cell r="A250">
            <v>40634</v>
          </cell>
          <cell r="B250">
            <v>12</v>
          </cell>
          <cell r="C250">
            <v>11.74</v>
          </cell>
          <cell r="D250">
            <v>0.83948512607026071</v>
          </cell>
          <cell r="E250">
            <v>11.675801895828791</v>
          </cell>
          <cell r="F250">
            <v>6</v>
          </cell>
          <cell r="G250">
            <v>12.450768421052631</v>
          </cell>
          <cell r="H250">
            <v>8.3083333333333328E-2</v>
          </cell>
          <cell r="CC250">
            <v>40634</v>
          </cell>
          <cell r="CD250">
            <v>11.666666666666666</v>
          </cell>
          <cell r="CE250">
            <v>11.51</v>
          </cell>
          <cell r="CF250">
            <v>0.86747302327820908</v>
          </cell>
          <cell r="CG250">
            <v>11.449368121390059</v>
          </cell>
          <cell r="CH250">
            <v>6</v>
          </cell>
          <cell r="CI250">
            <v>12.466868600668336</v>
          </cell>
          <cell r="CJ250">
            <v>7.3646755368814196E-2</v>
          </cell>
        </row>
        <row r="251">
          <cell r="A251">
            <v>40664</v>
          </cell>
          <cell r="B251">
            <v>12</v>
          </cell>
          <cell r="C251">
            <v>11.92</v>
          </cell>
          <cell r="D251">
            <v>0.98720769952345133</v>
          </cell>
          <cell r="E251">
            <v>11.860094269271208</v>
          </cell>
          <cell r="F251">
            <v>6</v>
          </cell>
          <cell r="G251">
            <v>12.468477272727274</v>
          </cell>
          <cell r="H251">
            <v>0.14453437499999999</v>
          </cell>
          <cell r="CC251">
            <v>40664</v>
          </cell>
          <cell r="CD251">
            <v>11.916666666666666</v>
          </cell>
          <cell r="CE251">
            <v>11.76</v>
          </cell>
          <cell r="CF251">
            <v>0.91546927652292143</v>
          </cell>
          <cell r="CG251">
            <v>11.699409610376108</v>
          </cell>
          <cell r="CH251">
            <v>6</v>
          </cell>
          <cell r="CI251">
            <v>12.46293269157743</v>
          </cell>
          <cell r="CJ251">
            <v>0.11226178513071894</v>
          </cell>
        </row>
        <row r="252">
          <cell r="A252">
            <v>40695</v>
          </cell>
          <cell r="B252">
            <v>12.25</v>
          </cell>
          <cell r="C252">
            <v>12.1</v>
          </cell>
          <cell r="D252">
            <v>0.95553396932739343</v>
          </cell>
          <cell r="E252">
            <v>12.038630283955058</v>
          </cell>
          <cell r="F252">
            <v>6</v>
          </cell>
          <cell r="G252">
            <v>12.521123809523809</v>
          </cell>
          <cell r="H252">
            <v>0.11438000000000001</v>
          </cell>
          <cell r="CC252">
            <v>40695</v>
          </cell>
          <cell r="CD252">
            <v>12.083333333333334</v>
          </cell>
          <cell r="CE252">
            <v>11.92</v>
          </cell>
          <cell r="CF252">
            <v>0.92740893164036853</v>
          </cell>
          <cell r="CG252">
            <v>11.858175483018352</v>
          </cell>
          <cell r="CH252">
            <v>6</v>
          </cell>
          <cell r="CI252">
            <v>12.480123167767905</v>
          </cell>
          <cell r="CJ252">
            <v>0.11399923611111111</v>
          </cell>
        </row>
        <row r="253">
          <cell r="A253">
            <v>40725</v>
          </cell>
          <cell r="B253">
            <v>12.5</v>
          </cell>
          <cell r="C253">
            <v>12.25</v>
          </cell>
          <cell r="D253">
            <v>0.96713620553403601</v>
          </cell>
          <cell r="E253">
            <v>12.193308412741526</v>
          </cell>
          <cell r="F253">
            <v>6</v>
          </cell>
          <cell r="G253">
            <v>12.62245714285714</v>
          </cell>
          <cell r="H253">
            <v>0.16400937499999996</v>
          </cell>
          <cell r="CC253">
            <v>40725</v>
          </cell>
          <cell r="CD253">
            <v>12.25</v>
          </cell>
          <cell r="CE253">
            <v>12.089999999999998</v>
          </cell>
          <cell r="CF253">
            <v>0.96995929146162696</v>
          </cell>
          <cell r="CG253">
            <v>12.030677655322597</v>
          </cell>
          <cell r="CH253">
            <v>6</v>
          </cell>
          <cell r="CI253">
            <v>12.537352741702742</v>
          </cell>
          <cell r="CJ253">
            <v>0.14097458333333332</v>
          </cell>
        </row>
        <row r="254">
          <cell r="A254">
            <v>40756</v>
          </cell>
          <cell r="B254">
            <v>12</v>
          </cell>
          <cell r="C254">
            <v>12.42</v>
          </cell>
          <cell r="D254">
            <v>1.0734082741586271</v>
          </cell>
          <cell r="E254">
            <v>12.35986153281398</v>
          </cell>
          <cell r="F254">
            <v>6</v>
          </cell>
          <cell r="G254">
            <v>11.868078260869565</v>
          </cell>
          <cell r="H254">
            <v>0.15552903225806453</v>
          </cell>
          <cell r="CC254">
            <v>40756</v>
          </cell>
          <cell r="CD254">
            <v>12.25</v>
          </cell>
          <cell r="CE254">
            <v>12.256666666666668</v>
          </cell>
          <cell r="CF254">
            <v>0.99869281634001883</v>
          </cell>
          <cell r="CG254">
            <v>12.197266743170189</v>
          </cell>
          <cell r="CH254">
            <v>6</v>
          </cell>
          <cell r="CI254">
            <v>12.337219737750173</v>
          </cell>
          <cell r="CJ254">
            <v>0.14463946908602149</v>
          </cell>
        </row>
        <row r="255">
          <cell r="A255">
            <v>40787</v>
          </cell>
          <cell r="B255">
            <v>12</v>
          </cell>
          <cell r="C255">
            <v>11.91</v>
          </cell>
          <cell r="D255">
            <v>0.94212391871764112</v>
          </cell>
          <cell r="E255">
            <v>11.860094269271187</v>
          </cell>
          <cell r="F255">
            <v>6</v>
          </cell>
          <cell r="G255">
            <v>10.665468181818182</v>
          </cell>
          <cell r="H255">
            <v>0.10300666666666669</v>
          </cell>
          <cell r="CC255">
            <v>40787</v>
          </cell>
          <cell r="CD255">
            <v>12.166666666666666</v>
          </cell>
          <cell r="CE255">
            <v>12.193333333333333</v>
          </cell>
          <cell r="CF255">
            <v>0.99422279947010139</v>
          </cell>
          <cell r="CG255">
            <v>12.137754738275566</v>
          </cell>
          <cell r="CH255">
            <v>6</v>
          </cell>
          <cell r="CI255">
            <v>11.718667861848296</v>
          </cell>
          <cell r="CJ255">
            <v>0.14084835797491038</v>
          </cell>
        </row>
        <row r="256">
          <cell r="A256">
            <v>40817</v>
          </cell>
          <cell r="B256">
            <v>11.5</v>
          </cell>
          <cell r="C256">
            <v>11.7</v>
          </cell>
          <cell r="D256">
            <v>0.88271596610327574</v>
          </cell>
          <cell r="E256">
            <v>11.659793537598912</v>
          </cell>
          <cell r="F256">
            <v>6</v>
          </cell>
          <cell r="G256">
            <v>10.434719047619048</v>
          </cell>
          <cell r="H256">
            <v>7.9584374999999999E-2</v>
          </cell>
          <cell r="CC256">
            <v>40817</v>
          </cell>
          <cell r="CD256">
            <v>11.833333333333334</v>
          </cell>
          <cell r="CE256">
            <v>12.01</v>
          </cell>
          <cell r="CF256">
            <v>0.96608271965984793</v>
          </cell>
          <cell r="CG256">
            <v>11.95991644656136</v>
          </cell>
          <cell r="CH256">
            <v>6</v>
          </cell>
          <cell r="CI256">
            <v>10.989421830102264</v>
          </cell>
          <cell r="CJ256">
            <v>0.11270669130824373</v>
          </cell>
        </row>
        <row r="257">
          <cell r="A257">
            <v>40848</v>
          </cell>
          <cell r="B257">
            <v>11</v>
          </cell>
          <cell r="C257">
            <v>11.4</v>
          </cell>
          <cell r="D257">
            <v>0.86120334180890268</v>
          </cell>
          <cell r="E257">
            <v>11.360014437318238</v>
          </cell>
          <cell r="F257">
            <v>6</v>
          </cell>
          <cell r="G257">
            <v>9.9743200000000023</v>
          </cell>
          <cell r="H257">
            <v>7.8499999999999986E-2</v>
          </cell>
          <cell r="CC257">
            <v>40848</v>
          </cell>
          <cell r="CD257">
            <v>11.5</v>
          </cell>
          <cell r="CE257">
            <v>11.67</v>
          </cell>
          <cell r="CF257">
            <v>0.89534774220993985</v>
          </cell>
          <cell r="CG257">
            <v>11.626634081396112</v>
          </cell>
          <cell r="CH257">
            <v>6</v>
          </cell>
          <cell r="CI257">
            <v>10.358169076479077</v>
          </cell>
          <cell r="CJ257">
            <v>8.7030347222222207E-2</v>
          </cell>
        </row>
        <row r="258">
          <cell r="A258">
            <v>40878</v>
          </cell>
          <cell r="B258">
            <v>11</v>
          </cell>
          <cell r="C258">
            <v>10.9</v>
          </cell>
          <cell r="D258">
            <v>0.90809059702747774</v>
          </cell>
          <cell r="E258">
            <v>10.859925378752461</v>
          </cell>
          <cell r="F258">
            <v>6</v>
          </cell>
          <cell r="G258">
            <v>9.906690476190473</v>
          </cell>
          <cell r="H258">
            <v>9.8506249999999976E-2</v>
          </cell>
          <cell r="CC258">
            <v>40878</v>
          </cell>
          <cell r="CD258">
            <v>11.166666666666666</v>
          </cell>
          <cell r="CE258">
            <v>11.333333333333334</v>
          </cell>
          <cell r="CF258">
            <v>0.88400330164655205</v>
          </cell>
          <cell r="CG258">
            <v>11.293244451223202</v>
          </cell>
          <cell r="CH258">
            <v>6</v>
          </cell>
          <cell r="CI258">
            <v>10.105243174603174</v>
          </cell>
          <cell r="CJ258">
            <v>8.5530208333333316E-2</v>
          </cell>
        </row>
        <row r="259">
          <cell r="A259">
            <v>40909</v>
          </cell>
          <cell r="B259">
            <v>10.5</v>
          </cell>
          <cell r="C259">
            <v>10.7</v>
          </cell>
          <cell r="D259">
            <v>0.8899999999999908</v>
          </cell>
          <cell r="E259">
            <v>10.655188841508128</v>
          </cell>
          <cell r="F259">
            <v>6</v>
          </cell>
          <cell r="G259">
            <v>9.9345545454545476</v>
          </cell>
          <cell r="H259">
            <v>8.1406451612903261E-2</v>
          </cell>
          <cell r="CC259">
            <v>40909</v>
          </cell>
          <cell r="CD259">
            <v>10.833333333333334</v>
          </cell>
          <cell r="CE259">
            <v>11</v>
          </cell>
          <cell r="CF259">
            <v>0.88643131294545707</v>
          </cell>
          <cell r="CG259">
            <v>10.958376219192942</v>
          </cell>
          <cell r="CH259">
            <v>6</v>
          </cell>
          <cell r="CI259">
            <v>9.9385216738816737</v>
          </cell>
          <cell r="CJ259">
            <v>8.6137567204301088E-2</v>
          </cell>
        </row>
        <row r="260">
          <cell r="A260">
            <v>40940</v>
          </cell>
          <cell r="B260">
            <v>10.5</v>
          </cell>
          <cell r="C260">
            <v>10.4</v>
          </cell>
          <cell r="D260">
            <v>0.75000000000000622</v>
          </cell>
          <cell r="E260">
            <v>10.360125328661191</v>
          </cell>
          <cell r="F260">
            <v>6</v>
          </cell>
          <cell r="G260">
            <v>9.3419631578947389</v>
          </cell>
          <cell r="H260">
            <v>2.9420689655172413E-2</v>
          </cell>
          <cell r="CC260">
            <v>40940</v>
          </cell>
          <cell r="CD260">
            <v>10.666666666666666</v>
          </cell>
          <cell r="CE260">
            <v>10.666666666666666</v>
          </cell>
          <cell r="CF260">
            <v>0.84936353234249162</v>
          </cell>
          <cell r="CG260">
            <v>10.625079849640594</v>
          </cell>
          <cell r="CH260">
            <v>6</v>
          </cell>
          <cell r="CI260">
            <v>9.7277360598465865</v>
          </cell>
          <cell r="CJ260">
            <v>6.9777797089358551E-2</v>
          </cell>
        </row>
        <row r="261">
          <cell r="A261">
            <v>40969</v>
          </cell>
          <cell r="B261">
            <v>9.75</v>
          </cell>
          <cell r="C261">
            <v>9.82</v>
          </cell>
          <cell r="D261">
            <v>0.81999999999999851</v>
          </cell>
          <cell r="E261">
            <v>9.7800887291357093</v>
          </cell>
          <cell r="F261">
            <v>6</v>
          </cell>
          <cell r="G261">
            <v>8.9489454545454539</v>
          </cell>
          <cell r="H261">
            <v>7.0400000000000004E-2</v>
          </cell>
          <cell r="CC261">
            <v>40969</v>
          </cell>
          <cell r="CD261">
            <v>10.25</v>
          </cell>
          <cell r="CE261">
            <v>10.306666666666667</v>
          </cell>
          <cell r="CF261">
            <v>0.81999999999999851</v>
          </cell>
          <cell r="CG261">
            <v>10.265134299768343</v>
          </cell>
          <cell r="CH261">
            <v>6</v>
          </cell>
          <cell r="CI261">
            <v>9.408487719298245</v>
          </cell>
          <cell r="CJ261">
            <v>6.0409047089358563E-2</v>
          </cell>
        </row>
        <row r="262">
          <cell r="A262">
            <v>41000</v>
          </cell>
          <cell r="B262">
            <v>9</v>
          </cell>
          <cell r="C262">
            <v>9.35</v>
          </cell>
          <cell r="D262">
            <v>0.71000000000001062</v>
          </cell>
          <cell r="E262">
            <v>9.3093752058139128</v>
          </cell>
          <cell r="F262">
            <v>6</v>
          </cell>
          <cell r="G262">
            <v>8.6252200000000006</v>
          </cell>
          <cell r="H262">
            <v>1.5389999999999999E-2</v>
          </cell>
          <cell r="CC262">
            <v>41000</v>
          </cell>
          <cell r="CD262">
            <v>9.75</v>
          </cell>
          <cell r="CE262">
            <v>9.8566666666666674</v>
          </cell>
          <cell r="CF262">
            <v>0.76000000000000512</v>
          </cell>
          <cell r="CG262">
            <v>9.816529754536937</v>
          </cell>
          <cell r="CH262">
            <v>6</v>
          </cell>
          <cell r="CI262">
            <v>8.9720428708133966</v>
          </cell>
          <cell r="CJ262">
            <v>3.8403563218390807E-2</v>
          </cell>
        </row>
        <row r="263">
          <cell r="A263">
            <v>41030</v>
          </cell>
          <cell r="B263">
            <v>8.5</v>
          </cell>
          <cell r="C263">
            <v>8.8699999999999992</v>
          </cell>
          <cell r="D263">
            <v>0.74000000000000732</v>
          </cell>
          <cell r="E263">
            <v>8.8371080417741492</v>
          </cell>
          <cell r="F263">
            <v>6</v>
          </cell>
          <cell r="G263">
            <v>7.9472454545454552</v>
          </cell>
          <cell r="H263">
            <v>2.1659374999999998E-2</v>
          </cell>
          <cell r="CC263">
            <v>41030</v>
          </cell>
          <cell r="CD263">
            <v>9.0833333333333339</v>
          </cell>
          <cell r="CE263">
            <v>9.3466666666666658</v>
          </cell>
          <cell r="CF263">
            <v>0.75666666666667215</v>
          </cell>
          <cell r="CG263">
            <v>9.308857325574591</v>
          </cell>
          <cell r="CH263">
            <v>6</v>
          </cell>
          <cell r="CI263">
            <v>8.5071369696969708</v>
          </cell>
          <cell r="CJ263">
            <v>3.5816458333333336E-2</v>
          </cell>
        </row>
        <row r="264">
          <cell r="A264">
            <v>41061</v>
          </cell>
          <cell r="B264">
            <v>8.5</v>
          </cell>
          <cell r="C264">
            <v>8.39</v>
          </cell>
          <cell r="D264">
            <v>0.63999999999999613</v>
          </cell>
          <cell r="E264">
            <v>8.3600424030137503</v>
          </cell>
          <cell r="F264">
            <v>6</v>
          </cell>
          <cell r="G264">
            <v>7.7321142857142835</v>
          </cell>
          <cell r="H264">
            <v>6.239999999999999E-3</v>
          </cell>
          <cell r="CC264">
            <v>41061</v>
          </cell>
          <cell r="CD264">
            <v>8.6666666666666661</v>
          </cell>
          <cell r="CE264">
            <v>8.8699999999999992</v>
          </cell>
          <cell r="CF264">
            <v>0.69666666666667132</v>
          </cell>
          <cell r="CG264">
            <v>8.8355085502006041</v>
          </cell>
          <cell r="CH264">
            <v>6</v>
          </cell>
          <cell r="CI264">
            <v>8.1015265800865794</v>
          </cell>
          <cell r="CJ264">
            <v>1.4429791666666664E-2</v>
          </cell>
        </row>
        <row r="265">
          <cell r="A265">
            <v>41091</v>
          </cell>
          <cell r="B265">
            <v>8</v>
          </cell>
          <cell r="C265">
            <v>8.07</v>
          </cell>
          <cell r="D265">
            <v>0.67999999999999172</v>
          </cell>
          <cell r="E265">
            <v>8.041595038215771</v>
          </cell>
          <cell r="F265">
            <v>5.5</v>
          </cell>
          <cell r="G265">
            <v>7.4248499999999993</v>
          </cell>
          <cell r="H265">
            <v>8.6593750000000004E-3</v>
          </cell>
          <cell r="CC265">
            <v>41091</v>
          </cell>
          <cell r="CD265">
            <v>8.3333333333333339</v>
          </cell>
          <cell r="CE265">
            <v>8.4433333333333334</v>
          </cell>
          <cell r="CF265">
            <v>0.68666666666666509</v>
          </cell>
          <cell r="CG265">
            <v>8.4129151610012247</v>
          </cell>
          <cell r="CH265">
            <v>5.833333333333333</v>
          </cell>
          <cell r="CI265">
            <v>7.7014032467532454</v>
          </cell>
          <cell r="CJ265">
            <v>1.2186250000000001E-2</v>
          </cell>
        </row>
        <row r="266">
          <cell r="A266">
            <v>41122</v>
          </cell>
          <cell r="B266">
            <v>7.5</v>
          </cell>
          <cell r="C266">
            <v>7.85</v>
          </cell>
          <cell r="D266">
            <v>0.68999999999999062</v>
          </cell>
          <cell r="E266">
            <v>7.8164629318466963</v>
          </cell>
          <cell r="F266">
            <v>5.5</v>
          </cell>
          <cell r="G266">
            <v>7.4579913043478276</v>
          </cell>
          <cell r="H266">
            <v>1.1580645161290324E-3</v>
          </cell>
          <cell r="CC266">
            <v>41122</v>
          </cell>
          <cell r="CD266">
            <v>8</v>
          </cell>
          <cell r="CE266">
            <v>8.1033333333333335</v>
          </cell>
          <cell r="CF266">
            <v>0.66999999999999282</v>
          </cell>
          <cell r="CG266">
            <v>8.0727001243587395</v>
          </cell>
          <cell r="CH266">
            <v>5.666666666666667</v>
          </cell>
          <cell r="CI266">
            <v>7.5383185300207032</v>
          </cell>
          <cell r="CJ266">
            <v>5.3524798387096775E-3</v>
          </cell>
        </row>
        <row r="267">
          <cell r="A267">
            <v>41153</v>
          </cell>
          <cell r="B267">
            <v>7.5</v>
          </cell>
          <cell r="C267">
            <v>7.39</v>
          </cell>
          <cell r="D267">
            <v>0.54000000000000714</v>
          </cell>
          <cell r="E267">
            <v>7.3599096788422527</v>
          </cell>
          <cell r="F267">
            <v>5.5</v>
          </cell>
          <cell r="G267">
            <v>7.4944368421052632</v>
          </cell>
          <cell r="H267">
            <v>0</v>
          </cell>
          <cell r="CC267">
            <v>41153</v>
          </cell>
          <cell r="CD267">
            <v>7.666666666666667</v>
          </cell>
          <cell r="CE267">
            <v>7.77</v>
          </cell>
          <cell r="CF267">
            <v>0.63666666666666316</v>
          </cell>
          <cell r="CG267">
            <v>7.739322549634907</v>
          </cell>
          <cell r="CH267">
            <v>5.5</v>
          </cell>
          <cell r="CI267">
            <v>7.4590927154843634</v>
          </cell>
          <cell r="CJ267">
            <v>3.2724798387096777E-3</v>
          </cell>
        </row>
        <row r="268">
          <cell r="A268">
            <v>41183</v>
          </cell>
          <cell r="B268">
            <v>7.2499999999999991</v>
          </cell>
          <cell r="C268">
            <v>7.23</v>
          </cell>
          <cell r="D268">
            <v>0.60999999999999943</v>
          </cell>
          <cell r="E268">
            <v>7.2007442230407284</v>
          </cell>
          <cell r="F268">
            <v>5.5</v>
          </cell>
          <cell r="G268">
            <v>7.2791956521739145</v>
          </cell>
          <cell r="H268">
            <v>0</v>
          </cell>
          <cell r="CC268">
            <v>41183</v>
          </cell>
          <cell r="CD268">
            <v>7.416666666666667</v>
          </cell>
          <cell r="CE268">
            <v>7.4899999999999993</v>
          </cell>
          <cell r="CF268">
            <v>0.6133333333333324</v>
          </cell>
          <cell r="CG268">
            <v>7.4590389445765588</v>
          </cell>
          <cell r="CH268">
            <v>5.5</v>
          </cell>
          <cell r="CI268">
            <v>7.4105412662090018</v>
          </cell>
          <cell r="CJ268">
            <v>3.8602150537634414E-4</v>
          </cell>
        </row>
        <row r="269">
          <cell r="A269">
            <v>41214</v>
          </cell>
          <cell r="B269">
            <v>7.2499999999999991</v>
          </cell>
          <cell r="C269">
            <v>7.14</v>
          </cell>
          <cell r="D269">
            <v>0.55000000000000604</v>
          </cell>
          <cell r="E269">
            <v>7.1098984525206079</v>
          </cell>
          <cell r="F269">
            <v>5.5</v>
          </cell>
          <cell r="G269">
            <v>7.2535650000000009</v>
          </cell>
          <cell r="H269">
            <v>0</v>
          </cell>
          <cell r="CC269">
            <v>41214</v>
          </cell>
          <cell r="CD269">
            <v>7.333333333333333</v>
          </cell>
          <cell r="CE269">
            <v>7.2533333333333339</v>
          </cell>
          <cell r="CF269">
            <v>0.56666666666667087</v>
          </cell>
          <cell r="CG269">
            <v>7.2235174514678633</v>
          </cell>
          <cell r="CH269">
            <v>5.5</v>
          </cell>
          <cell r="CI269">
            <v>7.3423991647597262</v>
          </cell>
          <cell r="CJ269">
            <v>0</v>
          </cell>
        </row>
        <row r="270">
          <cell r="A270">
            <v>41244</v>
          </cell>
          <cell r="B270">
            <v>7.2499999999999991</v>
          </cell>
          <cell r="C270">
            <v>7.16</v>
          </cell>
          <cell r="D270">
            <v>0.55000000000000604</v>
          </cell>
          <cell r="E270">
            <v>7.1098984525206079</v>
          </cell>
          <cell r="F270">
            <v>5.5</v>
          </cell>
          <cell r="G270">
            <v>7.0932700000000004</v>
          </cell>
          <cell r="H270">
            <v>0</v>
          </cell>
          <cell r="CC270">
            <v>41244</v>
          </cell>
          <cell r="CD270">
            <v>7.2499999999999991</v>
          </cell>
          <cell r="CE270">
            <v>7.1766666666666667</v>
          </cell>
          <cell r="CF270">
            <v>0.57000000000000384</v>
          </cell>
          <cell r="CG270">
            <v>7.1401803760273141</v>
          </cell>
          <cell r="CH270">
            <v>5.5</v>
          </cell>
          <cell r="CI270">
            <v>7.2086768840579722</v>
          </cell>
          <cell r="CJ270">
            <v>0</v>
          </cell>
        </row>
        <row r="271">
          <cell r="A271">
            <v>41275</v>
          </cell>
          <cell r="B271">
            <v>7.25</v>
          </cell>
          <cell r="C271">
            <v>7.11</v>
          </cell>
          <cell r="D271">
            <v>0.60000000000000053</v>
          </cell>
          <cell r="E271">
            <v>6.93</v>
          </cell>
          <cell r="F271">
            <v>5</v>
          </cell>
          <cell r="G271">
            <v>7.1695636363636348</v>
          </cell>
          <cell r="H271">
            <v>0</v>
          </cell>
          <cell r="CC271">
            <v>41275</v>
          </cell>
          <cell r="CD271">
            <v>7.25</v>
          </cell>
          <cell r="CE271">
            <v>7.1366666666666667</v>
          </cell>
          <cell r="CF271">
            <v>0.56666666666667087</v>
          </cell>
          <cell r="CG271">
            <v>7.0499323016804043</v>
          </cell>
          <cell r="CH271">
            <v>5.333333333333333</v>
          </cell>
          <cell r="CI271">
            <v>7.1721328787878784</v>
          </cell>
          <cell r="CJ271">
            <v>0</v>
          </cell>
        </row>
        <row r="272">
          <cell r="A272">
            <v>41306</v>
          </cell>
          <cell r="B272">
            <v>7.25</v>
          </cell>
          <cell r="C272">
            <v>7.12</v>
          </cell>
          <cell r="D272">
            <v>0.48999999999999044</v>
          </cell>
          <cell r="E272">
            <v>6.96</v>
          </cell>
          <cell r="F272">
            <v>5</v>
          </cell>
          <cell r="G272">
            <v>7.6110222222222221</v>
          </cell>
          <cell r="H272">
            <v>0</v>
          </cell>
          <cell r="CC272">
            <v>41306</v>
          </cell>
          <cell r="CD272">
            <v>7.25</v>
          </cell>
          <cell r="CE272">
            <v>7.13</v>
          </cell>
          <cell r="CF272">
            <v>0.54666666666666563</v>
          </cell>
          <cell r="CG272">
            <v>6.9999661508402022</v>
          </cell>
          <cell r="CH272">
            <v>5.166666666666667</v>
          </cell>
          <cell r="CI272">
            <v>7.2912852861952855</v>
          </cell>
          <cell r="CJ272">
            <v>0</v>
          </cell>
        </row>
        <row r="273">
          <cell r="A273">
            <v>41334</v>
          </cell>
          <cell r="B273">
            <v>7.25</v>
          </cell>
          <cell r="C273">
            <v>7.15</v>
          </cell>
          <cell r="D273">
            <v>0.55000000000000604</v>
          </cell>
          <cell r="E273">
            <v>6.99</v>
          </cell>
          <cell r="F273">
            <v>5</v>
          </cell>
          <cell r="G273">
            <v>7.9102857142857159</v>
          </cell>
          <cell r="H273">
            <v>0</v>
          </cell>
          <cell r="CC273">
            <v>41334</v>
          </cell>
          <cell r="CD273">
            <v>7.25</v>
          </cell>
          <cell r="CE273">
            <v>7.1266666666666678</v>
          </cell>
          <cell r="CF273">
            <v>0.54666666666666563</v>
          </cell>
          <cell r="CG273">
            <v>6.9600000000000009</v>
          </cell>
          <cell r="CH273">
            <v>5</v>
          </cell>
          <cell r="CI273">
            <v>7.563623857623857</v>
          </cell>
          <cell r="CJ273">
            <v>0</v>
          </cell>
        </row>
        <row r="274">
          <cell r="A274">
            <v>41365</v>
          </cell>
          <cell r="B274">
            <v>7.5</v>
          </cell>
          <cell r="C274">
            <v>7.26</v>
          </cell>
          <cell r="D274">
            <v>0.60999999999999943</v>
          </cell>
          <cell r="E274">
            <v>7.1</v>
          </cell>
          <cell r="F274">
            <v>5</v>
          </cell>
          <cell r="G274">
            <v>8.0495181818181845</v>
          </cell>
          <cell r="H274">
            <v>0</v>
          </cell>
          <cell r="CC274">
            <v>41365</v>
          </cell>
          <cell r="CD274">
            <v>7.333333333333333</v>
          </cell>
          <cell r="CE274">
            <v>7.1766666666666667</v>
          </cell>
          <cell r="CF274">
            <v>0.5499999999999986</v>
          </cell>
          <cell r="CG274">
            <v>7.0166666666666657</v>
          </cell>
          <cell r="CH274">
            <v>5</v>
          </cell>
          <cell r="CI274">
            <v>7.8569420394420417</v>
          </cell>
          <cell r="CJ274">
            <v>0</v>
          </cell>
        </row>
        <row r="275">
          <cell r="A275">
            <v>41395</v>
          </cell>
          <cell r="B275">
            <v>8</v>
          </cell>
          <cell r="C275">
            <v>7.42</v>
          </cell>
          <cell r="D275">
            <v>0.60000000000000053</v>
          </cell>
          <cell r="E275">
            <v>7.25</v>
          </cell>
          <cell r="F275">
            <v>5</v>
          </cell>
          <cell r="G275">
            <v>8.1828285714285727</v>
          </cell>
          <cell r="H275">
            <v>0</v>
          </cell>
          <cell r="CC275">
            <v>41395</v>
          </cell>
          <cell r="CD275">
            <v>7.583333333333333</v>
          </cell>
          <cell r="CE275">
            <v>7.2766666666666664</v>
          </cell>
          <cell r="CF275">
            <v>0.58666666666666867</v>
          </cell>
          <cell r="CG275">
            <v>7.1133333333333333</v>
          </cell>
          <cell r="CH275">
            <v>5</v>
          </cell>
          <cell r="CI275">
            <v>8.0475441558441574</v>
          </cell>
          <cell r="CJ275">
            <v>0</v>
          </cell>
        </row>
        <row r="276">
          <cell r="A276">
            <v>41426</v>
          </cell>
          <cell r="B276">
            <v>8</v>
          </cell>
          <cell r="C276">
            <v>7.9</v>
          </cell>
          <cell r="D276">
            <v>0.60999999999999943</v>
          </cell>
          <cell r="E276">
            <v>7.72</v>
          </cell>
          <cell r="F276">
            <v>5</v>
          </cell>
          <cell r="G276">
            <v>9.259525</v>
          </cell>
          <cell r="H276">
            <v>8.7666666666666665E-4</v>
          </cell>
          <cell r="CC276">
            <v>41426</v>
          </cell>
          <cell r="CD276">
            <v>7.833333333333333</v>
          </cell>
          <cell r="CE276">
            <v>7.5266666666666664</v>
          </cell>
          <cell r="CF276">
            <v>0.60666666666666647</v>
          </cell>
          <cell r="CG276">
            <v>7.3566666666666665</v>
          </cell>
          <cell r="CH276">
            <v>5</v>
          </cell>
          <cell r="CI276">
            <v>8.4972905844155857</v>
          </cell>
          <cell r="CJ276">
            <v>2.922222222222222E-4</v>
          </cell>
        </row>
        <row r="277">
          <cell r="A277">
            <v>41456</v>
          </cell>
          <cell r="B277">
            <v>8.5</v>
          </cell>
          <cell r="C277">
            <v>8.23</v>
          </cell>
          <cell r="D277">
            <v>0.72000000000000952</v>
          </cell>
          <cell r="E277">
            <v>8.0500000000000007</v>
          </cell>
          <cell r="F277">
            <v>5</v>
          </cell>
          <cell r="G277">
            <v>9.1635043478260894</v>
          </cell>
          <cell r="H277">
            <v>1.6037499999999996E-2</v>
          </cell>
          <cell r="CC277">
            <v>41456</v>
          </cell>
          <cell r="CD277">
            <v>8.1666666666666661</v>
          </cell>
          <cell r="CE277">
            <v>7.8500000000000005</v>
          </cell>
          <cell r="CF277">
            <v>0.64333333333333653</v>
          </cell>
          <cell r="CG277">
            <v>7.6733333333333329</v>
          </cell>
          <cell r="CH277">
            <v>5</v>
          </cell>
          <cell r="CI277">
            <v>8.8686193064182195</v>
          </cell>
          <cell r="CJ277">
            <v>5.638055555555555E-3</v>
          </cell>
        </row>
        <row r="278">
          <cell r="A278">
            <v>41487</v>
          </cell>
          <cell r="B278">
            <v>9</v>
          </cell>
          <cell r="C278">
            <v>8.4499999999999993</v>
          </cell>
          <cell r="D278">
            <v>0.71000000000001062</v>
          </cell>
          <cell r="E278">
            <v>8.27</v>
          </cell>
          <cell r="F278">
            <v>5</v>
          </cell>
          <cell r="G278">
            <v>9.7617454545454532</v>
          </cell>
          <cell r="H278">
            <v>2.4454838709677421E-2</v>
          </cell>
          <cell r="CC278">
            <v>41487</v>
          </cell>
          <cell r="CD278">
            <v>8.5</v>
          </cell>
          <cell r="CE278">
            <v>8.1933333333333334</v>
          </cell>
          <cell r="CF278">
            <v>0.68000000000000649</v>
          </cell>
          <cell r="CG278">
            <v>8.0133333333333336</v>
          </cell>
          <cell r="CH278">
            <v>5</v>
          </cell>
          <cell r="CI278">
            <v>9.3949249341238481</v>
          </cell>
          <cell r="CJ278">
            <v>1.378966845878136E-2</v>
          </cell>
        </row>
        <row r="279">
          <cell r="A279">
            <v>41518</v>
          </cell>
          <cell r="B279">
            <v>9</v>
          </cell>
          <cell r="C279">
            <v>8.9</v>
          </cell>
          <cell r="D279">
            <v>0.71000000000001062</v>
          </cell>
          <cell r="E279">
            <v>8.7200000000000006</v>
          </cell>
          <cell r="F279">
            <v>5</v>
          </cell>
          <cell r="G279">
            <v>10.043257142857144</v>
          </cell>
          <cell r="H279">
            <v>2.8136666666666674E-2</v>
          </cell>
          <cell r="CC279">
            <v>41518</v>
          </cell>
          <cell r="CD279">
            <v>8.8333333333333339</v>
          </cell>
          <cell r="CE279">
            <v>8.5266666666666655</v>
          </cell>
          <cell r="CF279">
            <v>0.71333333333334359</v>
          </cell>
          <cell r="CG279">
            <v>8.3466666666666658</v>
          </cell>
          <cell r="CH279">
            <v>5</v>
          </cell>
          <cell r="CI279">
            <v>9.656168981742896</v>
          </cell>
          <cell r="CJ279">
            <v>2.2876335125448028E-2</v>
          </cell>
        </row>
        <row r="280">
          <cell r="A280">
            <v>41548</v>
          </cell>
          <cell r="B280">
            <v>9.5</v>
          </cell>
          <cell r="C280">
            <v>9.25</v>
          </cell>
          <cell r="D280">
            <v>0.80999999999999961</v>
          </cell>
          <cell r="E280">
            <v>9.16</v>
          </cell>
          <cell r="F280">
            <v>5</v>
          </cell>
          <cell r="G280">
            <v>10.252108695652177</v>
          </cell>
          <cell r="H280">
            <v>6.1528124999999996E-2</v>
          </cell>
          <cell r="CC280">
            <v>41548</v>
          </cell>
          <cell r="CD280">
            <v>9.1666666666666661</v>
          </cell>
          <cell r="CE280">
            <v>8.8666666666666671</v>
          </cell>
          <cell r="CF280">
            <v>0.74333333333334028</v>
          </cell>
          <cell r="CG280">
            <v>8.7166666666666668</v>
          </cell>
          <cell r="CH280">
            <v>5</v>
          </cell>
          <cell r="CI280">
            <v>10.019037097684924</v>
          </cell>
          <cell r="CJ280">
            <v>3.80398767921147E-2</v>
          </cell>
        </row>
        <row r="281">
          <cell r="A281">
            <v>41579</v>
          </cell>
          <cell r="B281">
            <v>10</v>
          </cell>
          <cell r="C281">
            <v>9.4499999999999993</v>
          </cell>
          <cell r="D281">
            <v>0.72000000000000952</v>
          </cell>
          <cell r="E281">
            <v>9.33</v>
          </cell>
          <cell r="F281">
            <v>5</v>
          </cell>
          <cell r="G281">
            <v>10.70382857142857</v>
          </cell>
          <cell r="H281">
            <v>4.6166666666666661E-2</v>
          </cell>
          <cell r="CC281">
            <v>41579</v>
          </cell>
          <cell r="CD281">
            <v>9.5</v>
          </cell>
          <cell r="CE281">
            <v>9.1999999999999993</v>
          </cell>
          <cell r="CF281">
            <v>0.74666666666667325</v>
          </cell>
          <cell r="CG281">
            <v>9.07</v>
          </cell>
          <cell r="CH281">
            <v>5</v>
          </cell>
          <cell r="CI281">
            <v>10.333064803312629</v>
          </cell>
          <cell r="CJ281">
            <v>4.5277152777777774E-2</v>
          </cell>
        </row>
        <row r="282">
          <cell r="A282">
            <v>41609</v>
          </cell>
          <cell r="B282">
            <v>10</v>
          </cell>
          <cell r="C282">
            <v>9.9</v>
          </cell>
          <cell r="D282">
            <v>0.79000000000000181</v>
          </cell>
          <cell r="E282">
            <v>9.7799999999999994</v>
          </cell>
          <cell r="F282">
            <v>5</v>
          </cell>
          <cell r="G282">
            <v>10.542285714285716</v>
          </cell>
          <cell r="H282">
            <v>4.6346875000000003E-2</v>
          </cell>
          <cell r="CC282">
            <v>41609</v>
          </cell>
          <cell r="CD282">
            <v>9.8333333333333339</v>
          </cell>
          <cell r="CE282">
            <v>9.5333333333333332</v>
          </cell>
          <cell r="CF282">
            <v>0.77333333333333698</v>
          </cell>
          <cell r="CG282">
            <v>9.4233333333333338</v>
          </cell>
          <cell r="CH282">
            <v>5</v>
          </cell>
          <cell r="CI282">
            <v>10.499407660455489</v>
          </cell>
          <cell r="CJ282">
            <v>5.1347222222222218E-2</v>
          </cell>
        </row>
        <row r="283">
          <cell r="A283">
            <v>41640</v>
          </cell>
          <cell r="B283">
            <v>10.5</v>
          </cell>
          <cell r="C283">
            <v>10.17</v>
          </cell>
          <cell r="D283">
            <v>0.8499999999999952</v>
          </cell>
          <cell r="E283">
            <v>10.050000000000001</v>
          </cell>
          <cell r="F283">
            <v>5</v>
          </cell>
          <cell r="G283">
            <v>10.977742857142857</v>
          </cell>
          <cell r="H283">
            <v>0.10096129032258064</v>
          </cell>
          <cell r="CC283">
            <v>41640</v>
          </cell>
          <cell r="CD283">
            <v>10.166666666666666</v>
          </cell>
          <cell r="CE283">
            <v>9.8400000000000016</v>
          </cell>
          <cell r="CF283">
            <v>0.78666666666666885</v>
          </cell>
          <cell r="CG283">
            <v>9.7200000000000006</v>
          </cell>
          <cell r="CH283">
            <v>5</v>
          </cell>
          <cell r="CI283">
            <v>10.741285714285715</v>
          </cell>
          <cell r="CJ283">
            <v>6.4491610663082441E-2</v>
          </cell>
        </row>
        <row r="284">
          <cell r="A284">
            <v>41671</v>
          </cell>
          <cell r="B284">
            <v>10.75</v>
          </cell>
          <cell r="C284">
            <v>10.43</v>
          </cell>
          <cell r="D284">
            <v>0.79000000000000181</v>
          </cell>
          <cell r="E284">
            <v>10.32</v>
          </cell>
          <cell r="F284">
            <v>5</v>
          </cell>
          <cell r="G284">
            <v>11.361635000000001</v>
          </cell>
          <cell r="H284">
            <v>7.0964285714285721E-3</v>
          </cell>
          <cell r="CC284">
            <v>41671</v>
          </cell>
          <cell r="CD284">
            <v>10.416666666666666</v>
          </cell>
          <cell r="CE284">
            <v>10.166666666666666</v>
          </cell>
          <cell r="CF284">
            <v>0.80999999999999961</v>
          </cell>
          <cell r="CG284">
            <v>10.049999999999999</v>
          </cell>
          <cell r="CH284">
            <v>5</v>
          </cell>
          <cell r="CI284">
            <v>10.960554523809526</v>
          </cell>
          <cell r="CJ284">
            <v>5.1468197964669733E-2</v>
          </cell>
        </row>
        <row r="285">
          <cell r="A285">
            <v>41699</v>
          </cell>
          <cell r="B285">
            <v>10.75</v>
          </cell>
          <cell r="C285">
            <v>10.65</v>
          </cell>
          <cell r="D285">
            <v>0.77000000000000401</v>
          </cell>
          <cell r="E285">
            <v>10.56</v>
          </cell>
          <cell r="F285">
            <v>5</v>
          </cell>
          <cell r="G285">
            <v>11.346921052631579</v>
          </cell>
          <cell r="H285">
            <v>6.5285294117647052E-2</v>
          </cell>
          <cell r="CC285">
            <v>41699</v>
          </cell>
          <cell r="CD285">
            <v>10.666666666666666</v>
          </cell>
          <cell r="CE285">
            <v>10.416666666666666</v>
          </cell>
          <cell r="CF285">
            <v>0.80333333333333368</v>
          </cell>
          <cell r="CG285">
            <v>10.31</v>
          </cell>
          <cell r="CH285">
            <v>5</v>
          </cell>
          <cell r="CI285">
            <v>11.228766303258146</v>
          </cell>
          <cell r="CJ285">
            <v>5.7781004337218757E-2</v>
          </cell>
        </row>
        <row r="286">
          <cell r="A286">
            <v>41730</v>
          </cell>
          <cell r="B286">
            <v>11</v>
          </cell>
          <cell r="C286">
            <v>10.87</v>
          </cell>
          <cell r="D286">
            <v>0.81999999999999851</v>
          </cell>
          <cell r="E286">
            <v>10.77</v>
          </cell>
          <cell r="F286">
            <v>5</v>
          </cell>
          <cell r="G286">
            <v>11.324509523809526</v>
          </cell>
          <cell r="H286">
            <v>2.5320000000000006E-2</v>
          </cell>
          <cell r="CC286">
            <v>41730</v>
          </cell>
          <cell r="CD286">
            <v>10.833333333333334</v>
          </cell>
          <cell r="CE286">
            <v>10.649999999999999</v>
          </cell>
          <cell r="CF286">
            <v>0.79333333333333478</v>
          </cell>
          <cell r="CG286">
            <v>10.55</v>
          </cell>
          <cell r="CH286">
            <v>5</v>
          </cell>
          <cell r="CI286">
            <v>11.344355192147034</v>
          </cell>
          <cell r="CJ286">
            <v>3.2567240896358547E-2</v>
          </cell>
        </row>
        <row r="287">
          <cell r="A287">
            <v>41760</v>
          </cell>
          <cell r="B287">
            <v>11</v>
          </cell>
          <cell r="C287">
            <v>10.9</v>
          </cell>
          <cell r="D287">
            <v>0.869999999999993</v>
          </cell>
          <cell r="E287">
            <v>10.8</v>
          </cell>
          <cell r="F287">
            <v>5</v>
          </cell>
          <cell r="G287">
            <v>11.248313636363635</v>
          </cell>
          <cell r="H287">
            <v>8.1118750000000017E-2</v>
          </cell>
          <cell r="CC287">
            <v>41760</v>
          </cell>
          <cell r="CD287">
            <v>10.916666666666666</v>
          </cell>
          <cell r="CE287">
            <v>10.806666666666667</v>
          </cell>
          <cell r="CF287">
            <v>0.81999999999999851</v>
          </cell>
          <cell r="CG287">
            <v>10.709999999999999</v>
          </cell>
          <cell r="CH287">
            <v>5</v>
          </cell>
          <cell r="CI287">
            <v>11.306581404268245</v>
          </cell>
          <cell r="CJ287">
            <v>5.7241348039215691E-2</v>
          </cell>
        </row>
        <row r="288">
          <cell r="A288">
            <v>41791</v>
          </cell>
          <cell r="B288">
            <v>11</v>
          </cell>
          <cell r="C288">
            <v>10.9</v>
          </cell>
          <cell r="D288">
            <v>0.81999999999999851</v>
          </cell>
          <cell r="E288">
            <v>10.8</v>
          </cell>
          <cell r="F288">
            <v>5</v>
          </cell>
          <cell r="G288">
            <v>10.956033333333336</v>
          </cell>
          <cell r="H288">
            <v>6.313666666666666E-2</v>
          </cell>
          <cell r="CC288">
            <v>41791</v>
          </cell>
          <cell r="CD288">
            <v>11</v>
          </cell>
          <cell r="CE288">
            <v>10.89</v>
          </cell>
          <cell r="CF288">
            <v>0.83666666666666334</v>
          </cell>
          <cell r="CG288">
            <v>10.790000000000001</v>
          </cell>
          <cell r="CH288">
            <v>5</v>
          </cell>
          <cell r="CI288">
            <v>11.176285497835499</v>
          </cell>
          <cell r="CJ288">
            <v>5.6525138888888903E-2</v>
          </cell>
        </row>
        <row r="289">
          <cell r="A289">
            <v>41821</v>
          </cell>
          <cell r="B289">
            <v>11</v>
          </cell>
          <cell r="C289">
            <v>10.9</v>
          </cell>
          <cell r="D289">
            <v>0.95000000000000639</v>
          </cell>
          <cell r="E289">
            <v>10.8</v>
          </cell>
          <cell r="F289">
            <v>5</v>
          </cell>
          <cell r="G289">
            <v>10.866200000000001</v>
          </cell>
          <cell r="H289">
            <v>9.7168749999999998E-2</v>
          </cell>
          <cell r="CC289">
            <v>41821</v>
          </cell>
          <cell r="CD289">
            <v>11</v>
          </cell>
          <cell r="CE289">
            <v>10.9</v>
          </cell>
          <cell r="CF289">
            <v>0.87999999999999934</v>
          </cell>
          <cell r="CG289">
            <v>10.800000000000002</v>
          </cell>
          <cell r="CH289">
            <v>5</v>
          </cell>
          <cell r="CI289">
            <v>11.023515656565657</v>
          </cell>
          <cell r="CJ289">
            <v>8.0474722222222225E-2</v>
          </cell>
        </row>
        <row r="290">
          <cell r="A290">
            <v>41852</v>
          </cell>
          <cell r="B290">
            <v>11</v>
          </cell>
          <cell r="C290">
            <v>10.9</v>
          </cell>
          <cell r="D290">
            <v>0.869999999999993</v>
          </cell>
          <cell r="E290">
            <v>10.82</v>
          </cell>
          <cell r="F290">
            <v>5</v>
          </cell>
          <cell r="G290">
            <v>11.159938095238097</v>
          </cell>
          <cell r="H290">
            <v>9.3806451612903213E-2</v>
          </cell>
          <cell r="CC290">
            <v>41852</v>
          </cell>
          <cell r="CD290">
            <v>11</v>
          </cell>
          <cell r="CE290">
            <v>10.9</v>
          </cell>
          <cell r="CF290">
            <v>0.87999999999999934</v>
          </cell>
          <cell r="CG290">
            <v>10.806666666666667</v>
          </cell>
          <cell r="CH290">
            <v>5</v>
          </cell>
          <cell r="CI290">
            <v>10.994057142857145</v>
          </cell>
          <cell r="CJ290">
            <v>8.4703956093189967E-2</v>
          </cell>
        </row>
        <row r="291">
          <cell r="A291">
            <v>41883</v>
          </cell>
          <cell r="B291">
            <v>11</v>
          </cell>
          <cell r="C291">
            <v>10.9</v>
          </cell>
          <cell r="D291">
            <v>0.9100000000000108</v>
          </cell>
          <cell r="E291">
            <v>10.82</v>
          </cell>
          <cell r="F291">
            <v>5</v>
          </cell>
          <cell r="G291">
            <v>11.423381818181818</v>
          </cell>
          <cell r="H291">
            <v>7.7946666666666664E-2</v>
          </cell>
          <cell r="CC291">
            <v>41883</v>
          </cell>
          <cell r="CD291">
            <v>11</v>
          </cell>
          <cell r="CE291">
            <v>10.9</v>
          </cell>
          <cell r="CF291">
            <v>0.91000000000000336</v>
          </cell>
          <cell r="CG291">
            <v>10.813333333333333</v>
          </cell>
          <cell r="CH291">
            <v>5</v>
          </cell>
          <cell r="CI291">
            <v>11.14983997113997</v>
          </cell>
          <cell r="CJ291">
            <v>8.9640622759856625E-2</v>
          </cell>
        </row>
        <row r="292">
          <cell r="A292">
            <v>41913</v>
          </cell>
          <cell r="B292">
            <v>11.25</v>
          </cell>
          <cell r="C292">
            <v>10.92</v>
          </cell>
          <cell r="D292">
            <v>0.95000000000000639</v>
          </cell>
          <cell r="E292">
            <v>10.85</v>
          </cell>
          <cell r="F292">
            <v>5</v>
          </cell>
          <cell r="G292">
            <v>11.849191304347826</v>
          </cell>
          <cell r="H292">
            <v>9.7871874999999997E-2</v>
          </cell>
          <cell r="CC292">
            <v>41913</v>
          </cell>
          <cell r="CD292">
            <v>11.083333333333334</v>
          </cell>
          <cell r="CE292">
            <v>10.906666666666666</v>
          </cell>
          <cell r="CF292">
            <v>0.91000000000000336</v>
          </cell>
          <cell r="CG292">
            <v>10.83</v>
          </cell>
          <cell r="CH292">
            <v>5</v>
          </cell>
          <cell r="CI292">
            <v>11.477503739255914</v>
          </cell>
          <cell r="CJ292">
            <v>8.9874997759856634E-2</v>
          </cell>
        </row>
        <row r="293">
          <cell r="A293">
            <v>41944</v>
          </cell>
          <cell r="B293">
            <v>11.25</v>
          </cell>
          <cell r="C293">
            <v>11.15</v>
          </cell>
          <cell r="D293">
            <v>0.83999999999999631</v>
          </cell>
          <cell r="E293">
            <v>11.09</v>
          </cell>
          <cell r="F293">
            <v>5</v>
          </cell>
          <cell r="G293">
            <v>12.336910000000001</v>
          </cell>
          <cell r="H293">
            <v>8.0769999999999995E-2</v>
          </cell>
          <cell r="CC293">
            <v>41944</v>
          </cell>
          <cell r="CD293">
            <v>11.166666666666666</v>
          </cell>
          <cell r="CE293">
            <v>10.99</v>
          </cell>
          <cell r="CF293">
            <v>0.90000000000000446</v>
          </cell>
          <cell r="CG293">
            <v>10.920000000000002</v>
          </cell>
          <cell r="CH293">
            <v>5</v>
          </cell>
          <cell r="CI293">
            <v>11.869827707509883</v>
          </cell>
          <cell r="CJ293">
            <v>8.5529513888888895E-2</v>
          </cell>
        </row>
        <row r="294">
          <cell r="A294">
            <v>41974</v>
          </cell>
          <cell r="B294">
            <v>11.75</v>
          </cell>
          <cell r="C294">
            <v>11.58</v>
          </cell>
          <cell r="D294">
            <v>0.96000000000000529</v>
          </cell>
          <cell r="E294">
            <v>11.51</v>
          </cell>
          <cell r="F294">
            <v>5</v>
          </cell>
          <cell r="G294">
            <v>12.701395238095239</v>
          </cell>
          <cell r="H294">
            <v>7.148125000000001E-2</v>
          </cell>
          <cell r="CC294">
            <v>41974</v>
          </cell>
          <cell r="CD294">
            <v>11.416666666666666</v>
          </cell>
          <cell r="CE294">
            <v>11.216666666666667</v>
          </cell>
          <cell r="CF294">
            <v>0.91666666666666929</v>
          </cell>
          <cell r="CG294">
            <v>11.149999999999999</v>
          </cell>
          <cell r="CH294">
            <v>5</v>
          </cell>
          <cell r="CI294">
            <v>12.295832180814356</v>
          </cell>
          <cell r="CJ294">
            <v>8.3374375000000001E-2</v>
          </cell>
        </row>
        <row r="295">
          <cell r="A295">
            <v>42005</v>
          </cell>
          <cell r="B295">
            <v>12.25</v>
          </cell>
          <cell r="C295">
            <v>11.82</v>
          </cell>
          <cell r="D295">
            <v>0.9400000000000075</v>
          </cell>
          <cell r="E295">
            <v>11.74</v>
          </cell>
          <cell r="F295">
            <v>5.5</v>
          </cell>
          <cell r="G295">
            <v>12.705422727272724</v>
          </cell>
          <cell r="H295">
            <v>9.8854838709677387E-2</v>
          </cell>
          <cell r="CC295">
            <v>42005</v>
          </cell>
          <cell r="CD295">
            <v>11.75</v>
          </cell>
          <cell r="CE295">
            <v>11.516666666666666</v>
          </cell>
          <cell r="CF295">
            <v>0.91333333333333633</v>
          </cell>
          <cell r="CG295">
            <v>11.446666666666667</v>
          </cell>
          <cell r="CH295">
            <v>5.166666666666667</v>
          </cell>
          <cell r="CI295">
            <v>12.581242655122656</v>
          </cell>
          <cell r="CJ295">
            <v>8.3702029569892464E-2</v>
          </cell>
        </row>
        <row r="296">
          <cell r="A296">
            <v>42036</v>
          </cell>
          <cell r="B296">
            <v>12.25</v>
          </cell>
          <cell r="C296">
            <v>12.15</v>
          </cell>
          <cell r="D296">
            <v>0.81999999999999851</v>
          </cell>
          <cell r="E296">
            <v>12.09</v>
          </cell>
          <cell r="F296">
            <v>5.5</v>
          </cell>
          <cell r="G296">
            <v>13.03633333333333</v>
          </cell>
          <cell r="H296">
            <v>5.1460714285714297E-2</v>
          </cell>
          <cell r="CC296">
            <v>42036</v>
          </cell>
          <cell r="CD296">
            <v>12.083333333333334</v>
          </cell>
          <cell r="CE296">
            <v>11.85</v>
          </cell>
          <cell r="CF296">
            <v>0.9066666666666704</v>
          </cell>
          <cell r="CG296">
            <v>11.780000000000001</v>
          </cell>
          <cell r="CH296">
            <v>5.333333333333333</v>
          </cell>
          <cell r="CI296">
            <v>12.814383766233766</v>
          </cell>
          <cell r="CJ296">
            <v>7.3932267665130572E-2</v>
          </cell>
        </row>
        <row r="297">
          <cell r="A297">
            <v>42064</v>
          </cell>
          <cell r="B297">
            <v>12.75</v>
          </cell>
          <cell r="C297">
            <v>12.58</v>
          </cell>
          <cell r="D297">
            <v>1.0399999999999965</v>
          </cell>
          <cell r="E297">
            <v>12.53</v>
          </cell>
          <cell r="F297">
            <v>5.5</v>
          </cell>
          <cell r="G297">
            <v>13.607904545454543</v>
          </cell>
          <cell r="H297">
            <v>0.12071176470588234</v>
          </cell>
          <cell r="CC297">
            <v>42064</v>
          </cell>
          <cell r="CD297">
            <v>12.416666666666666</v>
          </cell>
          <cell r="CE297">
            <v>12.183333333333332</v>
          </cell>
          <cell r="CF297">
            <v>0.93333333333333413</v>
          </cell>
          <cell r="CG297">
            <v>12.12</v>
          </cell>
          <cell r="CH297">
            <v>5.5</v>
          </cell>
          <cell r="CI297">
            <v>13.116553535353532</v>
          </cell>
          <cell r="CJ297">
            <v>9.034243923375801E-2</v>
          </cell>
        </row>
        <row r="298">
          <cell r="A298">
            <v>42095</v>
          </cell>
          <cell r="B298">
            <v>13.25</v>
          </cell>
          <cell r="C298">
            <v>12.68</v>
          </cell>
          <cell r="D298">
            <v>0.95000000000000639</v>
          </cell>
          <cell r="E298">
            <v>12.63</v>
          </cell>
          <cell r="F298">
            <v>6</v>
          </cell>
          <cell r="G298">
            <v>13.393435</v>
          </cell>
          <cell r="H298">
            <v>9.815666666666667E-2</v>
          </cell>
          <cell r="CC298">
            <v>42095</v>
          </cell>
          <cell r="CD298">
            <v>12.75</v>
          </cell>
          <cell r="CE298">
            <v>12.469999999999999</v>
          </cell>
          <cell r="CF298">
            <v>0.93666666666666709</v>
          </cell>
          <cell r="CG298">
            <v>12.416666666666666</v>
          </cell>
          <cell r="CH298">
            <v>5.666666666666667</v>
          </cell>
          <cell r="CI298">
            <v>13.345890959595957</v>
          </cell>
          <cell r="CJ298">
            <v>9.0109715219421085E-2</v>
          </cell>
        </row>
        <row r="299">
          <cell r="A299">
            <v>42125</v>
          </cell>
          <cell r="B299">
            <v>13.25</v>
          </cell>
          <cell r="C299">
            <v>13.15</v>
          </cell>
          <cell r="D299">
            <v>0.99000000000000199</v>
          </cell>
          <cell r="E299">
            <v>13.13</v>
          </cell>
          <cell r="F299">
            <v>6</v>
          </cell>
          <cell r="G299">
            <v>13.737684999999999</v>
          </cell>
          <cell r="H299">
            <v>0.16203437499999998</v>
          </cell>
          <cell r="CC299">
            <v>42125</v>
          </cell>
          <cell r="CD299">
            <v>13.083333333333334</v>
          </cell>
          <cell r="CE299">
            <v>12.803333333333333</v>
          </cell>
          <cell r="CF299">
            <v>0.99333333333333496</v>
          </cell>
          <cell r="CG299">
            <v>12.763333333333334</v>
          </cell>
          <cell r="CH299">
            <v>5.833333333333333</v>
          </cell>
          <cell r="CI299">
            <v>13.579674848484848</v>
          </cell>
          <cell r="CJ299">
            <v>0.12696760212418301</v>
          </cell>
        </row>
        <row r="300">
          <cell r="A300">
            <v>42156</v>
          </cell>
          <cell r="B300">
            <v>13.75</v>
          </cell>
          <cell r="C300">
            <v>13.58</v>
          </cell>
          <cell r="D300">
            <v>1.0699999999999932</v>
          </cell>
          <cell r="E300">
            <v>13.57</v>
          </cell>
          <cell r="F300">
            <v>6</v>
          </cell>
          <cell r="G300">
            <v>14.178571428571429</v>
          </cell>
          <cell r="H300">
            <v>0.17965666666666666</v>
          </cell>
          <cell r="CC300">
            <v>42156</v>
          </cell>
          <cell r="CD300">
            <v>13.416666666666666</v>
          </cell>
          <cell r="CE300">
            <v>13.136666666666665</v>
          </cell>
          <cell r="CF300">
            <v>1.0033333333333339</v>
          </cell>
          <cell r="CG300">
            <v>13.11</v>
          </cell>
          <cell r="CH300">
            <v>6</v>
          </cell>
          <cell r="CI300">
            <v>13.769897142857142</v>
          </cell>
          <cell r="CJ300">
            <v>0.14661590277777778</v>
          </cell>
        </row>
        <row r="301">
          <cell r="A301">
            <v>42186</v>
          </cell>
          <cell r="B301">
            <v>14.25</v>
          </cell>
          <cell r="C301">
            <v>13.69</v>
          </cell>
          <cell r="D301">
            <v>1.1800000000000033</v>
          </cell>
          <cell r="E301">
            <v>13.68</v>
          </cell>
          <cell r="F301">
            <v>6.5</v>
          </cell>
          <cell r="G301">
            <v>14.035745454545456</v>
          </cell>
          <cell r="H301">
            <v>0.21159062499999992</v>
          </cell>
          <cell r="CC301">
            <v>42186</v>
          </cell>
          <cell r="CD301">
            <v>13.75</v>
          </cell>
          <cell r="CE301">
            <v>13.473333333333334</v>
          </cell>
          <cell r="CF301">
            <v>1.0799999999999994</v>
          </cell>
          <cell r="CG301">
            <v>13.46</v>
          </cell>
          <cell r="CH301">
            <v>6.166666666666667</v>
          </cell>
          <cell r="CI301">
            <v>13.984000627705628</v>
          </cell>
          <cell r="CJ301">
            <v>0.18442722222222219</v>
          </cell>
        </row>
        <row r="302">
          <cell r="A302">
            <v>42217</v>
          </cell>
          <cell r="B302">
            <v>14.25</v>
          </cell>
          <cell r="C302">
            <v>14.15</v>
          </cell>
          <cell r="D302">
            <v>1.110000000000011</v>
          </cell>
          <cell r="E302">
            <v>14.13</v>
          </cell>
          <cell r="F302">
            <v>6.5</v>
          </cell>
          <cell r="G302">
            <v>14.210357142857145</v>
          </cell>
          <cell r="H302">
            <v>0.18508709677419349</v>
          </cell>
          <cell r="CC302">
            <v>42217</v>
          </cell>
          <cell r="CD302">
            <v>14.083333333333334</v>
          </cell>
          <cell r="CE302">
            <v>13.806666666666667</v>
          </cell>
          <cell r="CF302">
            <v>1.1200000000000025</v>
          </cell>
          <cell r="CG302">
            <v>13.793333333333335</v>
          </cell>
          <cell r="CH302">
            <v>6.333333333333333</v>
          </cell>
          <cell r="CI302">
            <v>14.141558008658009</v>
          </cell>
          <cell r="CJ302">
            <v>0.19211146281362002</v>
          </cell>
        </row>
        <row r="303">
          <cell r="A303">
            <v>42248</v>
          </cell>
          <cell r="B303">
            <v>14.25</v>
          </cell>
          <cell r="C303">
            <v>14.15</v>
          </cell>
          <cell r="D303">
            <v>1.110000000000011</v>
          </cell>
          <cell r="E303">
            <v>14.13</v>
          </cell>
          <cell r="F303">
            <v>6.5</v>
          </cell>
          <cell r="G303">
            <v>15.268704761904761</v>
          </cell>
          <cell r="H303">
            <v>0.16123333333333331</v>
          </cell>
          <cell r="CC303">
            <v>42248</v>
          </cell>
          <cell r="CD303">
            <v>14.25</v>
          </cell>
          <cell r="CE303">
            <v>13.996666666666668</v>
          </cell>
          <cell r="CF303">
            <v>1.1333333333333417</v>
          </cell>
          <cell r="CG303">
            <v>13.980000000000002</v>
          </cell>
          <cell r="CH303">
            <v>6.5</v>
          </cell>
          <cell r="CI303">
            <v>14.504935786435787</v>
          </cell>
          <cell r="CJ303">
            <v>0.18597035170250889</v>
          </cell>
        </row>
        <row r="304">
          <cell r="A304">
            <v>42278</v>
          </cell>
          <cell r="B304">
            <v>14.25</v>
          </cell>
          <cell r="C304">
            <v>14.15</v>
          </cell>
          <cell r="D304">
            <v>1.110000000000011</v>
          </cell>
          <cell r="E304">
            <v>14.13</v>
          </cell>
          <cell r="F304">
            <v>7</v>
          </cell>
          <cell r="G304">
            <v>15.348723809523811</v>
          </cell>
          <cell r="H304">
            <v>0.16801250000000001</v>
          </cell>
          <cell r="CC304">
            <v>42278</v>
          </cell>
          <cell r="CD304">
            <v>14.25</v>
          </cell>
          <cell r="CE304">
            <v>14.15</v>
          </cell>
          <cell r="CF304">
            <v>1.110000000000011</v>
          </cell>
          <cell r="CG304">
            <v>14.13</v>
          </cell>
          <cell r="CH304">
            <v>6.666666666666667</v>
          </cell>
          <cell r="CI304">
            <v>14.942595238095238</v>
          </cell>
          <cell r="CJ304">
            <v>0.17144431003584226</v>
          </cell>
        </row>
        <row r="305">
          <cell r="A305">
            <v>42309</v>
          </cell>
          <cell r="B305">
            <v>14.25</v>
          </cell>
          <cell r="C305">
            <v>14.15</v>
          </cell>
          <cell r="D305">
            <v>1.0599999999999943</v>
          </cell>
          <cell r="E305">
            <v>14.14</v>
          </cell>
          <cell r="F305">
            <v>7</v>
          </cell>
          <cell r="G305">
            <v>15.349740000000004</v>
          </cell>
          <cell r="H305">
            <v>0.18248333333333333</v>
          </cell>
          <cell r="CC305">
            <v>42309</v>
          </cell>
          <cell r="CD305">
            <v>14.25</v>
          </cell>
          <cell r="CE305">
            <v>14.15</v>
          </cell>
          <cell r="CF305">
            <v>1.0933333333333388</v>
          </cell>
          <cell r="CG305">
            <v>14.133333333333335</v>
          </cell>
          <cell r="CH305">
            <v>6.833333333333333</v>
          </cell>
          <cell r="CI305">
            <v>15.322389523809525</v>
          </cell>
          <cell r="CJ305">
            <v>0.1705763888888889</v>
          </cell>
        </row>
        <row r="306">
          <cell r="A306">
            <v>42339</v>
          </cell>
          <cell r="B306">
            <v>14.25</v>
          </cell>
          <cell r="C306">
            <v>14.15</v>
          </cell>
          <cell r="D306">
            <v>1.1600000000000055</v>
          </cell>
          <cell r="E306">
            <v>14.14</v>
          </cell>
          <cell r="F306">
            <v>7</v>
          </cell>
          <cell r="G306">
            <v>15.756763636363635</v>
          </cell>
          <cell r="H306">
            <v>0.15507187499999994</v>
          </cell>
          <cell r="CC306">
            <v>42339</v>
          </cell>
          <cell r="CD306">
            <v>14.25</v>
          </cell>
          <cell r="CE306">
            <v>14.15</v>
          </cell>
          <cell r="CF306">
            <v>1.1100000000000037</v>
          </cell>
          <cell r="CG306">
            <v>14.136666666666668</v>
          </cell>
          <cell r="CH306">
            <v>7</v>
          </cell>
          <cell r="CI306">
            <v>15.485075815295817</v>
          </cell>
          <cell r="CJ306">
            <v>0.16852256944444444</v>
          </cell>
        </row>
        <row r="307">
          <cell r="A307">
            <v>42370</v>
          </cell>
          <cell r="B307">
            <v>14.25</v>
          </cell>
          <cell r="C307">
            <v>14.15</v>
          </cell>
          <cell r="D307">
            <v>1.0599999999999943</v>
          </cell>
          <cell r="E307">
            <v>14.14</v>
          </cell>
          <cell r="F307">
            <v>7.5</v>
          </cell>
          <cell r="G307">
            <v>15.299874999999998</v>
          </cell>
          <cell r="H307">
            <v>0.15807096774193549</v>
          </cell>
          <cell r="CC307">
            <v>42370</v>
          </cell>
          <cell r="CD307">
            <v>14.25</v>
          </cell>
          <cell r="CE307">
            <v>14.15</v>
          </cell>
          <cell r="CF307">
            <v>1.0933333333333313</v>
          </cell>
          <cell r="CG307">
            <v>14.14</v>
          </cell>
          <cell r="CH307">
            <v>7.166666666666667</v>
          </cell>
          <cell r="CI307">
            <v>15.46879287878788</v>
          </cell>
          <cell r="CJ307">
            <v>0.16520872535842293</v>
          </cell>
        </row>
        <row r="308">
          <cell r="A308">
            <v>42401</v>
          </cell>
          <cell r="B308">
            <v>14.25</v>
          </cell>
          <cell r="C308">
            <v>14.15</v>
          </cell>
          <cell r="D308">
            <v>1.0000000000000009</v>
          </cell>
          <cell r="E308">
            <v>14.13</v>
          </cell>
          <cell r="F308">
            <v>7.5</v>
          </cell>
          <cell r="G308">
            <v>14.402173684210522</v>
          </cell>
          <cell r="H308">
            <v>0.14311379310344827</v>
          </cell>
          <cell r="CC308">
            <v>42401</v>
          </cell>
          <cell r="CD308">
            <v>14.25</v>
          </cell>
          <cell r="CE308">
            <v>14.15</v>
          </cell>
          <cell r="CF308">
            <v>1.0733333333333335</v>
          </cell>
          <cell r="CG308">
            <v>14.136666666666668</v>
          </cell>
          <cell r="CH308">
            <v>7.333333333333333</v>
          </cell>
          <cell r="CI308">
            <v>15.152937440191385</v>
          </cell>
          <cell r="CJ308">
            <v>0.15208554528179455</v>
          </cell>
        </row>
        <row r="309">
          <cell r="A309">
            <v>42430</v>
          </cell>
          <cell r="B309">
            <v>14.25</v>
          </cell>
          <cell r="C309">
            <v>14.15</v>
          </cell>
          <cell r="D309">
            <v>1.1600000000000055</v>
          </cell>
          <cell r="E309">
            <v>14.13</v>
          </cell>
          <cell r="F309">
            <v>7.5</v>
          </cell>
          <cell r="G309">
            <v>13.811599999999997</v>
          </cell>
          <cell r="H309">
            <v>0.17510606060606057</v>
          </cell>
          <cell r="CC309">
            <v>42430</v>
          </cell>
          <cell r="CD309">
            <v>14.25</v>
          </cell>
          <cell r="CE309">
            <v>14.15</v>
          </cell>
          <cell r="CF309">
            <v>1.0733333333333335</v>
          </cell>
          <cell r="CG309">
            <v>14.133333333333335</v>
          </cell>
          <cell r="CH309">
            <v>7.5</v>
          </cell>
          <cell r="CI309">
            <v>14.504549561403506</v>
          </cell>
          <cell r="CJ309">
            <v>0.15876360715048143</v>
          </cell>
        </row>
        <row r="310">
          <cell r="A310">
            <v>42461</v>
          </cell>
          <cell r="B310">
            <v>14.25</v>
          </cell>
          <cell r="C310">
            <v>14.15</v>
          </cell>
          <cell r="D310">
            <v>1.0599999999999943</v>
          </cell>
          <cell r="E310">
            <v>14.13</v>
          </cell>
          <cell r="F310">
            <v>7.5</v>
          </cell>
          <cell r="G310">
            <v>13.427138095238094</v>
          </cell>
          <cell r="H310">
            <v>0.15343000000000001</v>
          </cell>
          <cell r="CC310">
            <v>42461</v>
          </cell>
          <cell r="CD310">
            <v>14.25</v>
          </cell>
          <cell r="CE310">
            <v>14.15</v>
          </cell>
          <cell r="CF310">
            <v>1.0733333333333335</v>
          </cell>
          <cell r="CG310">
            <v>14.13</v>
          </cell>
          <cell r="CH310">
            <v>7.5</v>
          </cell>
          <cell r="CI310">
            <v>13.880303926482872</v>
          </cell>
          <cell r="CJ310">
            <v>0.15721661790316963</v>
          </cell>
        </row>
        <row r="311">
          <cell r="A311">
            <v>42491</v>
          </cell>
          <cell r="B311">
            <v>14.25</v>
          </cell>
          <cell r="C311">
            <v>14.15</v>
          </cell>
          <cell r="D311">
            <v>1.110000000000011</v>
          </cell>
          <cell r="E311">
            <v>14.13</v>
          </cell>
          <cell r="F311">
            <v>7.5</v>
          </cell>
          <cell r="G311">
            <v>13.248277272727277</v>
          </cell>
          <cell r="H311">
            <v>0.17712187499999998</v>
          </cell>
          <cell r="CC311">
            <v>42491</v>
          </cell>
          <cell r="CD311">
            <v>14.25</v>
          </cell>
          <cell r="CE311">
            <v>14.15</v>
          </cell>
          <cell r="CF311">
            <v>1.1100000000000037</v>
          </cell>
          <cell r="CG311">
            <v>14.13</v>
          </cell>
          <cell r="CH311">
            <v>7.5</v>
          </cell>
          <cell r="CI311">
            <v>13.49567178932179</v>
          </cell>
          <cell r="CJ311">
            <v>0.16855264520202018</v>
          </cell>
        </row>
        <row r="312">
          <cell r="A312">
            <v>42522</v>
          </cell>
          <cell r="B312">
            <v>14.25</v>
          </cell>
          <cell r="C312">
            <v>14.15</v>
          </cell>
          <cell r="D312">
            <v>1.1600000000000055</v>
          </cell>
          <cell r="E312">
            <v>14.13</v>
          </cell>
          <cell r="F312">
            <v>7.5</v>
          </cell>
          <cell r="G312">
            <v>13.140972727272725</v>
          </cell>
          <cell r="H312">
            <v>0.19019999999999998</v>
          </cell>
          <cell r="CC312">
            <v>42522</v>
          </cell>
          <cell r="CD312">
            <v>14.25</v>
          </cell>
          <cell r="CE312">
            <v>14.15</v>
          </cell>
          <cell r="CF312">
            <v>1.1100000000000037</v>
          </cell>
          <cell r="CG312">
            <v>14.13</v>
          </cell>
          <cell r="CH312">
            <v>7.5</v>
          </cell>
          <cell r="CI312">
            <v>13.272129365079365</v>
          </cell>
          <cell r="CJ312">
            <v>0.17358395833333332</v>
          </cell>
        </row>
        <row r="313">
          <cell r="A313">
            <v>42552</v>
          </cell>
          <cell r="B313">
            <v>14.25</v>
          </cell>
          <cell r="C313">
            <v>14.15</v>
          </cell>
          <cell r="D313">
            <v>1.110000000000011</v>
          </cell>
          <cell r="E313">
            <v>14.13</v>
          </cell>
          <cell r="F313">
            <v>7.5</v>
          </cell>
          <cell r="G313">
            <v>13.228076190476187</v>
          </cell>
          <cell r="H313">
            <v>0.20667096774193547</v>
          </cell>
          <cell r="CC313">
            <v>42552</v>
          </cell>
          <cell r="CD313">
            <v>14.25</v>
          </cell>
          <cell r="CE313">
            <v>14.15</v>
          </cell>
          <cell r="CF313">
            <v>1.1266666666666758</v>
          </cell>
          <cell r="CG313">
            <v>14.13</v>
          </cell>
          <cell r="CH313">
            <v>7.5</v>
          </cell>
          <cell r="CI313">
            <v>13.205775396825397</v>
          </cell>
          <cell r="CJ313">
            <v>0.19133094758064514</v>
          </cell>
        </row>
        <row r="314">
          <cell r="A314">
            <v>42583</v>
          </cell>
          <cell r="B314">
            <v>14.25</v>
          </cell>
          <cell r="C314">
            <v>14.15</v>
          </cell>
          <cell r="D314">
            <v>1.2199999999999989</v>
          </cell>
          <cell r="E314">
            <v>14.13</v>
          </cell>
          <cell r="F314">
            <v>7.5</v>
          </cell>
          <cell r="G314">
            <v>13.152186956521739</v>
          </cell>
          <cell r="H314">
            <v>0.1848806451612903</v>
          </cell>
          <cell r="CC314">
            <v>42583</v>
          </cell>
          <cell r="CD314">
            <v>14.25</v>
          </cell>
          <cell r="CE314">
            <v>14.15</v>
          </cell>
          <cell r="CF314">
            <v>1.1633333333333384</v>
          </cell>
          <cell r="CG314">
            <v>14.13</v>
          </cell>
          <cell r="CH314">
            <v>7.5</v>
          </cell>
          <cell r="CI314">
            <v>13.17374529142355</v>
          </cell>
          <cell r="CJ314">
            <v>0.19391720430107526</v>
          </cell>
        </row>
        <row r="315">
          <cell r="A315">
            <v>42614</v>
          </cell>
          <cell r="B315">
            <v>14.25</v>
          </cell>
          <cell r="C315">
            <v>14.15</v>
          </cell>
          <cell r="D315">
            <v>1.110000000000011</v>
          </cell>
          <cell r="E315">
            <v>14.13</v>
          </cell>
          <cell r="F315">
            <v>7.5</v>
          </cell>
          <cell r="G315">
            <v>12.786214285714282</v>
          </cell>
          <cell r="H315">
            <v>0.16072333333333336</v>
          </cell>
          <cell r="CC315">
            <v>42614</v>
          </cell>
          <cell r="CD315">
            <v>14.25</v>
          </cell>
          <cell r="CE315">
            <v>14.15</v>
          </cell>
          <cell r="CF315">
            <v>1.1466666666666736</v>
          </cell>
          <cell r="CG315">
            <v>14.13</v>
          </cell>
          <cell r="CH315">
            <v>7.5</v>
          </cell>
          <cell r="CI315">
            <v>13.055492477570736</v>
          </cell>
          <cell r="CJ315">
            <v>0.18409164874551973</v>
          </cell>
        </row>
        <row r="316">
          <cell r="A316">
            <v>42644</v>
          </cell>
          <cell r="B316">
            <v>14</v>
          </cell>
          <cell r="C316">
            <v>14.05</v>
          </cell>
          <cell r="D316">
            <v>1.0499999999999954</v>
          </cell>
          <cell r="E316">
            <v>14.03</v>
          </cell>
          <cell r="F316">
            <v>7.5</v>
          </cell>
          <cell r="G316">
            <v>12.338799999999997</v>
          </cell>
          <cell r="H316">
            <v>0.15391875000000002</v>
          </cell>
          <cell r="CC316">
            <v>42644</v>
          </cell>
          <cell r="CD316">
            <v>14.166666666666666</v>
          </cell>
          <cell r="CE316">
            <v>14.116666666666667</v>
          </cell>
          <cell r="CF316">
            <v>1.1266666666666685</v>
          </cell>
          <cell r="CG316">
            <v>14.096666666666666</v>
          </cell>
          <cell r="CH316">
            <v>7.5</v>
          </cell>
          <cell r="CI316">
            <v>12.759067080745339</v>
          </cell>
          <cell r="CJ316">
            <v>0.16650757616487455</v>
          </cell>
        </row>
        <row r="317">
          <cell r="A317">
            <v>42675</v>
          </cell>
          <cell r="B317">
            <v>14</v>
          </cell>
          <cell r="C317">
            <v>13.9</v>
          </cell>
          <cell r="D317">
            <v>1.0399999999999965</v>
          </cell>
          <cell r="E317">
            <v>13.88</v>
          </cell>
          <cell r="F317">
            <v>7.5</v>
          </cell>
          <cell r="G317">
            <v>12.356079999999999</v>
          </cell>
          <cell r="H317">
            <v>0.16807666666666671</v>
          </cell>
          <cell r="CC317">
            <v>42675</v>
          </cell>
          <cell r="CD317">
            <v>14.083333333333334</v>
          </cell>
          <cell r="CE317">
            <v>14.033333333333333</v>
          </cell>
          <cell r="CF317">
            <v>1.0666666666666675</v>
          </cell>
          <cell r="CG317">
            <v>14.013333333333334</v>
          </cell>
          <cell r="CH317">
            <v>7.5</v>
          </cell>
          <cell r="CI317">
            <v>12.493698095238093</v>
          </cell>
          <cell r="CJ317">
            <v>0.16090625000000003</v>
          </cell>
        </row>
        <row r="318">
          <cell r="A318">
            <v>42705</v>
          </cell>
          <cell r="B318">
            <v>13.75</v>
          </cell>
          <cell r="C318">
            <v>13.65</v>
          </cell>
          <cell r="D318">
            <v>1.1200000000000099</v>
          </cell>
          <cell r="E318">
            <v>13.63</v>
          </cell>
          <cell r="F318">
            <v>7.5</v>
          </cell>
          <cell r="G318">
            <v>11.816671428571428</v>
          </cell>
          <cell r="H318">
            <v>0.191478125</v>
          </cell>
          <cell r="CC318">
            <v>42705</v>
          </cell>
          <cell r="CD318">
            <v>13.916666666666666</v>
          </cell>
          <cell r="CE318">
            <v>13.866666666666667</v>
          </cell>
          <cell r="CF318">
            <v>1.0700000000000005</v>
          </cell>
          <cell r="CG318">
            <v>13.846666666666666</v>
          </cell>
          <cell r="CH318">
            <v>7.5</v>
          </cell>
          <cell r="CI318">
            <v>12.170517142857141</v>
          </cell>
          <cell r="CJ318">
            <v>0.17115784722222224</v>
          </cell>
        </row>
        <row r="319">
          <cell r="A319">
            <v>42736</v>
          </cell>
          <cell r="B319">
            <v>13</v>
          </cell>
          <cell r="C319">
            <v>13.17</v>
          </cell>
          <cell r="D319">
            <v>1.089999999999991</v>
          </cell>
          <cell r="E319">
            <v>13.15</v>
          </cell>
          <cell r="F319">
            <v>7.5</v>
          </cell>
          <cell r="G319">
            <v>11.090771428571431</v>
          </cell>
          <cell r="H319">
            <v>0.16220967741935485</v>
          </cell>
          <cell r="CC319">
            <v>42736</v>
          </cell>
          <cell r="CD319">
            <v>13.583333333333334</v>
          </cell>
          <cell r="CE319">
            <v>13.573333333333332</v>
          </cell>
          <cell r="CF319">
            <v>1.0833333333333324</v>
          </cell>
          <cell r="CG319">
            <v>13.553333333333335</v>
          </cell>
          <cell r="CH319">
            <v>7.5</v>
          </cell>
          <cell r="CI319">
            <v>11.754507619047621</v>
          </cell>
          <cell r="CJ319">
            <v>0.17392148969534052</v>
          </cell>
        </row>
        <row r="320">
          <cell r="A320">
            <v>42767</v>
          </cell>
          <cell r="B320">
            <v>12.25</v>
          </cell>
          <cell r="C320">
            <v>12.82</v>
          </cell>
          <cell r="D320">
            <v>0.869999999999993</v>
          </cell>
          <cell r="E320">
            <v>12.8</v>
          </cell>
          <cell r="F320">
            <v>7.5</v>
          </cell>
          <cell r="G320">
            <v>10.51218888888889</v>
          </cell>
          <cell r="H320">
            <v>2.1310714285714287E-2</v>
          </cell>
          <cell r="CC320">
            <v>42767</v>
          </cell>
          <cell r="CD320">
            <v>13</v>
          </cell>
          <cell r="CE320">
            <v>13.213333333333333</v>
          </cell>
          <cell r="CF320">
            <v>1.0266666666666646</v>
          </cell>
          <cell r="CG320">
            <v>13.193333333333333</v>
          </cell>
          <cell r="CH320">
            <v>7.5</v>
          </cell>
          <cell r="CI320">
            <v>11.139877248677251</v>
          </cell>
          <cell r="CJ320">
            <v>0.12499950556835637</v>
          </cell>
        </row>
        <row r="321">
          <cell r="A321">
            <v>42795</v>
          </cell>
          <cell r="B321">
            <v>12.25</v>
          </cell>
          <cell r="C321">
            <v>12.15</v>
          </cell>
          <cell r="D321">
            <v>1.0499999999999954</v>
          </cell>
          <cell r="E321">
            <v>12.13</v>
          </cell>
          <cell r="F321">
            <v>7.5</v>
          </cell>
          <cell r="G321">
            <v>9.8448913043478274</v>
          </cell>
          <cell r="H321">
            <v>9.1823529411764693E-2</v>
          </cell>
          <cell r="CC321">
            <v>42795</v>
          </cell>
          <cell r="CD321">
            <v>12.5</v>
          </cell>
          <cell r="CE321">
            <v>12.713333333333333</v>
          </cell>
          <cell r="CF321">
            <v>1.0033333333333265</v>
          </cell>
          <cell r="CG321">
            <v>12.693333333333335</v>
          </cell>
          <cell r="CH321">
            <v>7.5</v>
          </cell>
          <cell r="CI321">
            <v>10.482617207269383</v>
          </cell>
          <cell r="CJ321">
            <v>9.1781307038944604E-2</v>
          </cell>
        </row>
        <row r="322">
          <cell r="A322">
            <v>42826</v>
          </cell>
          <cell r="B322">
            <v>11.25</v>
          </cell>
          <cell r="C322">
            <v>11.59</v>
          </cell>
          <cell r="D322">
            <v>0.79000000000000181</v>
          </cell>
          <cell r="E322">
            <v>11.57</v>
          </cell>
          <cell r="F322">
            <v>7</v>
          </cell>
          <cell r="G322">
            <v>9.4277315789473679</v>
          </cell>
          <cell r="H322">
            <v>2.5689999999999998E-2</v>
          </cell>
          <cell r="CC322">
            <v>42826</v>
          </cell>
          <cell r="CD322">
            <v>11.916666666666666</v>
          </cell>
          <cell r="CE322">
            <v>12.186666666666667</v>
          </cell>
          <cell r="CF322">
            <v>0.9033333333333301</v>
          </cell>
          <cell r="CG322">
            <v>12.166666666666666</v>
          </cell>
          <cell r="CH322">
            <v>7.333333333333333</v>
          </cell>
          <cell r="CI322">
            <v>9.9282705907280278</v>
          </cell>
          <cell r="CJ322">
            <v>4.6274747899159661E-2</v>
          </cell>
        </row>
        <row r="323">
          <cell r="A323">
            <v>42856</v>
          </cell>
          <cell r="B323">
            <v>11.25</v>
          </cell>
          <cell r="C323">
            <v>11.15</v>
          </cell>
          <cell r="D323">
            <v>0.9300000000000086</v>
          </cell>
          <cell r="E323">
            <v>11.13</v>
          </cell>
          <cell r="F323">
            <v>7</v>
          </cell>
          <cell r="G323">
            <v>9.2548227272727264</v>
          </cell>
          <cell r="H323">
            <v>8.876249999999998E-2</v>
          </cell>
          <cell r="CC323">
            <v>42856</v>
          </cell>
          <cell r="CD323">
            <v>11.583333333333334</v>
          </cell>
          <cell r="CE323">
            <v>11.63</v>
          </cell>
          <cell r="CF323">
            <v>0.92333333333333523</v>
          </cell>
          <cell r="CG323">
            <v>11.610000000000001</v>
          </cell>
          <cell r="CH323">
            <v>7.166666666666667</v>
          </cell>
          <cell r="CI323">
            <v>9.5091485368559745</v>
          </cell>
          <cell r="CJ323">
            <v>6.8758676470588212E-2</v>
          </cell>
        </row>
        <row r="324">
          <cell r="A324">
            <v>42887</v>
          </cell>
          <cell r="B324">
            <v>10.25</v>
          </cell>
          <cell r="C324">
            <v>10.15</v>
          </cell>
          <cell r="D324">
            <v>0.80999999999999961</v>
          </cell>
          <cell r="E324">
            <v>10.14</v>
          </cell>
          <cell r="F324">
            <v>7</v>
          </cell>
          <cell r="G324">
            <v>9.0354799999999997</v>
          </cell>
          <cell r="H324">
            <v>5.2016666666666676E-2</v>
          </cell>
          <cell r="CC324">
            <v>42887</v>
          </cell>
          <cell r="CD324">
            <v>10.916666666666666</v>
          </cell>
          <cell r="CE324">
            <v>10.963333333333333</v>
          </cell>
          <cell r="CF324">
            <v>0.84333333333333671</v>
          </cell>
          <cell r="CG324">
            <v>10.946666666666667</v>
          </cell>
          <cell r="CH324">
            <v>7</v>
          </cell>
          <cell r="CI324">
            <v>9.2393447687400307</v>
          </cell>
          <cell r="CJ324">
            <v>5.5489722222222225E-2</v>
          </cell>
        </row>
        <row r="325">
          <cell r="A325">
            <v>42917</v>
          </cell>
          <cell r="B325">
            <v>9.25</v>
          </cell>
          <cell r="C325">
            <v>10.01</v>
          </cell>
          <cell r="D325">
            <v>0.80000000000000071</v>
          </cell>
          <cell r="E325">
            <v>10</v>
          </cell>
          <cell r="F325">
            <v>7</v>
          </cell>
          <cell r="G325">
            <v>8.4710230769230765</v>
          </cell>
          <cell r="H325">
            <v>5.5053125000000008E-2</v>
          </cell>
          <cell r="CC325">
            <v>42917</v>
          </cell>
          <cell r="CD325">
            <v>10.25</v>
          </cell>
          <cell r="CE325">
            <v>10.436666666666667</v>
          </cell>
          <cell r="CF325">
            <v>0.84666666666666968</v>
          </cell>
          <cell r="CG325">
            <v>10.423333333333334</v>
          </cell>
          <cell r="CH325">
            <v>7</v>
          </cell>
          <cell r="CI325">
            <v>8.920441934731933</v>
          </cell>
          <cell r="CJ325">
            <v>6.5277430555555557E-2</v>
          </cell>
        </row>
        <row r="326">
          <cell r="A326">
            <v>42948</v>
          </cell>
          <cell r="B326">
            <v>9.25</v>
          </cell>
          <cell r="C326">
            <v>9.15</v>
          </cell>
          <cell r="D326">
            <v>0.80000000000000071</v>
          </cell>
          <cell r="E326">
            <v>9.14</v>
          </cell>
          <cell r="F326">
            <v>7</v>
          </cell>
          <cell r="G326">
            <v>7.9076599999999999</v>
          </cell>
          <cell r="H326">
            <v>9.3580645161290311E-3</v>
          </cell>
          <cell r="CC326">
            <v>42948</v>
          </cell>
          <cell r="CD326">
            <v>9.5833333333333339</v>
          </cell>
          <cell r="CE326">
            <v>9.7700000000000014</v>
          </cell>
          <cell r="CF326">
            <v>0.80333333333333368</v>
          </cell>
          <cell r="CG326">
            <v>9.76</v>
          </cell>
          <cell r="CH326">
            <v>7</v>
          </cell>
          <cell r="CI326">
            <v>8.4713876923076921</v>
          </cell>
          <cell r="CJ326">
            <v>3.8809285394265237E-2</v>
          </cell>
        </row>
        <row r="327">
          <cell r="A327">
            <v>42979</v>
          </cell>
          <cell r="B327">
            <v>8.25</v>
          </cell>
          <cell r="C327">
            <v>8.35</v>
          </cell>
          <cell r="D327">
            <v>0.63999999999999613</v>
          </cell>
          <cell r="E327">
            <v>8.34</v>
          </cell>
          <cell r="F327">
            <v>7</v>
          </cell>
          <cell r="G327">
            <v>7.1627999999999998</v>
          </cell>
          <cell r="H327">
            <v>0</v>
          </cell>
          <cell r="CC327">
            <v>42979</v>
          </cell>
          <cell r="CD327">
            <v>8.9166666666666661</v>
          </cell>
          <cell r="CE327">
            <v>9.17</v>
          </cell>
          <cell r="CF327">
            <v>0.74666666666666581</v>
          </cell>
          <cell r="CG327">
            <v>9.16</v>
          </cell>
          <cell r="CH327">
            <v>7</v>
          </cell>
          <cell r="CI327">
            <v>7.8471610256410251</v>
          </cell>
          <cell r="CJ327">
            <v>2.1470396505376344E-2</v>
          </cell>
        </row>
        <row r="328">
          <cell r="A328">
            <v>43009</v>
          </cell>
          <cell r="B328">
            <v>7.5</v>
          </cell>
          <cell r="C328">
            <v>8.01</v>
          </cell>
          <cell r="D328">
            <v>0.63999999999999613</v>
          </cell>
          <cell r="E328">
            <v>8</v>
          </cell>
          <cell r="F328">
            <v>7</v>
          </cell>
          <cell r="G328">
            <v>7.1158225806451618</v>
          </cell>
          <cell r="H328">
            <v>3.1250000000000001E-5</v>
          </cell>
          <cell r="CC328">
            <v>43009</v>
          </cell>
          <cell r="CD328">
            <v>8.3333333333333339</v>
          </cell>
          <cell r="CE328">
            <v>8.5033333333333321</v>
          </cell>
          <cell r="CF328">
            <v>0.69333333333333103</v>
          </cell>
          <cell r="CG328">
            <v>8.4933333333333341</v>
          </cell>
          <cell r="CH328">
            <v>7</v>
          </cell>
          <cell r="CI328">
            <v>7.3954275268817211</v>
          </cell>
          <cell r="CJ328">
            <v>3.1297715053763436E-3</v>
          </cell>
        </row>
        <row r="329">
          <cell r="A329">
            <v>43040</v>
          </cell>
          <cell r="B329">
            <v>7.5</v>
          </cell>
          <cell r="C329">
            <v>7.4</v>
          </cell>
          <cell r="D329">
            <v>0.57000000000000384</v>
          </cell>
          <cell r="E329">
            <v>7.39</v>
          </cell>
          <cell r="F329">
            <v>7</v>
          </cell>
          <cell r="G329">
            <v>7.1072233333333328</v>
          </cell>
          <cell r="H329">
            <v>0</v>
          </cell>
          <cell r="CC329">
            <v>43040</v>
          </cell>
          <cell r="CD329">
            <v>7.75</v>
          </cell>
          <cell r="CE329">
            <v>7.919999999999999</v>
          </cell>
          <cell r="CF329">
            <v>0.61666666666666536</v>
          </cell>
          <cell r="CG329">
            <v>7.91</v>
          </cell>
          <cell r="CH329">
            <v>7</v>
          </cell>
          <cell r="CI329">
            <v>7.1286153046594984</v>
          </cell>
          <cell r="CJ329">
            <v>1.0416666666666666E-5</v>
          </cell>
        </row>
        <row r="330">
          <cell r="A330">
            <v>43070</v>
          </cell>
          <cell r="B330">
            <v>7</v>
          </cell>
          <cell r="C330">
            <v>7</v>
          </cell>
          <cell r="D330">
            <v>0.54000000000000714</v>
          </cell>
          <cell r="E330">
            <v>6.99</v>
          </cell>
          <cell r="F330">
            <v>7.0000000000000009</v>
          </cell>
          <cell r="G330">
            <v>6.9155354838709675</v>
          </cell>
          <cell r="H330">
            <v>0</v>
          </cell>
          <cell r="CC330">
            <v>43070</v>
          </cell>
          <cell r="CD330">
            <v>7.333333333333333</v>
          </cell>
          <cell r="CE330">
            <v>7.47</v>
          </cell>
          <cell r="CF330">
            <v>0.5833333333333357</v>
          </cell>
          <cell r="CG330">
            <v>7.4600000000000009</v>
          </cell>
          <cell r="CH330">
            <v>7</v>
          </cell>
          <cell r="CI330">
            <v>7.0461937992831549</v>
          </cell>
          <cell r="CJ330">
            <v>1.0416666666666666E-5</v>
          </cell>
        </row>
        <row r="331">
          <cell r="A331">
            <v>43101</v>
          </cell>
          <cell r="B331">
            <v>7</v>
          </cell>
          <cell r="C331">
            <v>6.9</v>
          </cell>
          <cell r="D331">
            <v>0.58000000000000274</v>
          </cell>
          <cell r="E331">
            <v>6.89</v>
          </cell>
          <cell r="F331">
            <v>6.75</v>
          </cell>
          <cell r="G331">
            <v>6.8635967741935477</v>
          </cell>
          <cell r="H331">
            <v>0</v>
          </cell>
          <cell r="CC331">
            <v>43101</v>
          </cell>
          <cell r="CD331">
            <v>7.166666666666667</v>
          </cell>
          <cell r="CE331">
            <v>7.1000000000000005</v>
          </cell>
          <cell r="CF331">
            <v>0.5633333333333379</v>
          </cell>
          <cell r="CG331">
            <v>7.09</v>
          </cell>
          <cell r="CH331">
            <v>6.916666666666667</v>
          </cell>
          <cell r="CI331">
            <v>6.9621185304659496</v>
          </cell>
          <cell r="CJ331">
            <v>0</v>
          </cell>
        </row>
        <row r="332">
          <cell r="A332">
            <v>43132</v>
          </cell>
          <cell r="B332">
            <v>6.75</v>
          </cell>
          <cell r="C332">
            <v>6.72</v>
          </cell>
          <cell r="D332">
            <v>0.46999999999999265</v>
          </cell>
          <cell r="E332">
            <v>6.71</v>
          </cell>
          <cell r="F332">
            <v>6.75</v>
          </cell>
          <cell r="G332">
            <v>6.7767178571428586</v>
          </cell>
          <cell r="H332">
            <v>0</v>
          </cell>
          <cell r="CC332">
            <v>43132</v>
          </cell>
          <cell r="CD332">
            <v>6.916666666666667</v>
          </cell>
          <cell r="CE332">
            <v>6.873333333333334</v>
          </cell>
          <cell r="CF332">
            <v>0.5300000000000008</v>
          </cell>
          <cell r="CG332">
            <v>6.8633333333333333</v>
          </cell>
          <cell r="CH332">
            <v>6.833333333333333</v>
          </cell>
          <cell r="CI332">
            <v>6.8519500384024576</v>
          </cell>
          <cell r="CJ332">
            <v>0</v>
          </cell>
        </row>
        <row r="333">
          <cell r="A333">
            <v>43160</v>
          </cell>
          <cell r="B333">
            <v>6.5</v>
          </cell>
          <cell r="C333">
            <v>6.58</v>
          </cell>
          <cell r="D333">
            <v>0.53000000000000824</v>
          </cell>
          <cell r="E333">
            <v>6.57</v>
          </cell>
          <cell r="F333">
            <v>6.75</v>
          </cell>
          <cell r="G333">
            <v>6.4861129032258056</v>
          </cell>
          <cell r="H333">
            <v>0</v>
          </cell>
          <cell r="CC333">
            <v>43160</v>
          </cell>
          <cell r="CD333">
            <v>6.75</v>
          </cell>
          <cell r="CE333">
            <v>6.7333333333333343</v>
          </cell>
          <cell r="CF333">
            <v>0.52666666666666784</v>
          </cell>
          <cell r="CG333">
            <v>6.7233333333333336</v>
          </cell>
          <cell r="CH333">
            <v>6.75</v>
          </cell>
          <cell r="CI333">
            <v>6.708809178187404</v>
          </cell>
          <cell r="CJ333">
            <v>0</v>
          </cell>
        </row>
        <row r="334">
          <cell r="A334">
            <v>43191</v>
          </cell>
          <cell r="B334">
            <v>6.5</v>
          </cell>
          <cell r="C334">
            <v>6.4</v>
          </cell>
          <cell r="D334">
            <v>0.52000000000000934</v>
          </cell>
          <cell r="E334">
            <v>6.39</v>
          </cell>
          <cell r="F334">
            <v>6.6</v>
          </cell>
          <cell r="G334">
            <v>6.3006233333333341</v>
          </cell>
          <cell r="H334">
            <v>0</v>
          </cell>
          <cell r="CC334">
            <v>43191</v>
          </cell>
          <cell r="CD334">
            <v>6.583333333333333</v>
          </cell>
          <cell r="CE334">
            <v>6.5666666666666673</v>
          </cell>
          <cell r="CF334">
            <v>0.50666666666667004</v>
          </cell>
          <cell r="CG334">
            <v>6.5566666666666675</v>
          </cell>
          <cell r="CH334">
            <v>6.7</v>
          </cell>
          <cell r="CI334">
            <v>6.5211513645673334</v>
          </cell>
          <cell r="CJ334">
            <v>0</v>
          </cell>
        </row>
        <row r="335">
          <cell r="A335">
            <v>43221</v>
          </cell>
          <cell r="B335">
            <v>6.5</v>
          </cell>
          <cell r="C335">
            <v>6.4</v>
          </cell>
          <cell r="D335">
            <v>0.52000000000000934</v>
          </cell>
          <cell r="E335">
            <v>6.39</v>
          </cell>
          <cell r="F335">
            <v>6.6</v>
          </cell>
          <cell r="G335">
            <v>6.7036161290322571</v>
          </cell>
          <cell r="H335">
            <v>0</v>
          </cell>
          <cell r="CC335">
            <v>43221</v>
          </cell>
          <cell r="CD335">
            <v>6.5</v>
          </cell>
          <cell r="CE335">
            <v>6.4600000000000009</v>
          </cell>
          <cell r="CF335">
            <v>0.52333333333334231</v>
          </cell>
          <cell r="CG335">
            <v>6.45</v>
          </cell>
          <cell r="CH335">
            <v>6.6499999999999995</v>
          </cell>
          <cell r="CI335">
            <v>6.4967841218637998</v>
          </cell>
          <cell r="CJ335">
            <v>0</v>
          </cell>
        </row>
        <row r="336">
          <cell r="A336">
            <v>43252</v>
          </cell>
          <cell r="B336">
            <v>6.5</v>
          </cell>
          <cell r="C336">
            <v>6.4</v>
          </cell>
          <cell r="D336">
            <v>0.52000000000000934</v>
          </cell>
          <cell r="E336">
            <v>6.39</v>
          </cell>
          <cell r="F336">
            <v>6.6</v>
          </cell>
          <cell r="G336">
            <v>7.7125966666666663</v>
          </cell>
          <cell r="H336">
            <v>0</v>
          </cell>
          <cell r="CC336">
            <v>43252</v>
          </cell>
          <cell r="CD336">
            <v>6.5</v>
          </cell>
          <cell r="CE336">
            <v>6.4000000000000012</v>
          </cell>
          <cell r="CF336">
            <v>0.52000000000000934</v>
          </cell>
          <cell r="CG336">
            <v>6.39</v>
          </cell>
          <cell r="CH336">
            <v>6.5999999999999988</v>
          </cell>
          <cell r="CI336">
            <v>6.9056120430107528</v>
          </cell>
          <cell r="CJ336">
            <v>0</v>
          </cell>
        </row>
        <row r="337">
          <cell r="A337">
            <v>43282</v>
          </cell>
          <cell r="B337">
            <v>6.5</v>
          </cell>
          <cell r="C337">
            <v>6.4</v>
          </cell>
          <cell r="D337">
            <v>0.54000000000000714</v>
          </cell>
          <cell r="E337">
            <v>6.39</v>
          </cell>
          <cell r="F337">
            <v>6.56</v>
          </cell>
          <cell r="G337">
            <v>7.4586258064516135</v>
          </cell>
          <cell r="H337">
            <v>0</v>
          </cell>
          <cell r="CC337">
            <v>43282</v>
          </cell>
          <cell r="CD337">
            <v>6.5</v>
          </cell>
          <cell r="CE337">
            <v>6.4000000000000012</v>
          </cell>
          <cell r="CF337">
            <v>0.52666666666667528</v>
          </cell>
          <cell r="CG337">
            <v>6.39</v>
          </cell>
          <cell r="CH337">
            <v>6.586666666666666</v>
          </cell>
          <cell r="CI337">
            <v>7.2916128673835123</v>
          </cell>
          <cell r="CJ337">
            <v>0</v>
          </cell>
        </row>
        <row r="338">
          <cell r="A338">
            <v>43313</v>
          </cell>
          <cell r="B338">
            <v>6.5</v>
          </cell>
          <cell r="C338">
            <v>6.4</v>
          </cell>
          <cell r="D338">
            <v>0.57000000000000384</v>
          </cell>
          <cell r="E338">
            <v>6.39</v>
          </cell>
          <cell r="F338">
            <v>6.56</v>
          </cell>
          <cell r="G338">
            <v>7.6870322580645176</v>
          </cell>
          <cell r="H338">
            <v>0</v>
          </cell>
          <cell r="CC338">
            <v>43313</v>
          </cell>
          <cell r="CD338">
            <v>6.5</v>
          </cell>
          <cell r="CE338">
            <v>6.4000000000000012</v>
          </cell>
          <cell r="CF338">
            <v>0.54333333333334011</v>
          </cell>
          <cell r="CG338">
            <v>6.39</v>
          </cell>
          <cell r="CH338">
            <v>6.5733333333333333</v>
          </cell>
          <cell r="CI338">
            <v>7.6194182437275986</v>
          </cell>
          <cell r="CJ338">
            <v>0</v>
          </cell>
        </row>
        <row r="339">
          <cell r="A339">
            <v>43344</v>
          </cell>
          <cell r="B339">
            <v>6.5</v>
          </cell>
          <cell r="C339">
            <v>6.4</v>
          </cell>
          <cell r="D339">
            <v>0.46999999999999265</v>
          </cell>
          <cell r="E339">
            <v>6.39</v>
          </cell>
          <cell r="F339">
            <v>6.56</v>
          </cell>
          <cell r="G339">
            <v>8.00854</v>
          </cell>
          <cell r="H339">
            <v>0</v>
          </cell>
          <cell r="CC339">
            <v>43344</v>
          </cell>
          <cell r="CD339">
            <v>6.5</v>
          </cell>
          <cell r="CE339">
            <v>6.4000000000000012</v>
          </cell>
          <cell r="CF339">
            <v>0.52666666666666784</v>
          </cell>
          <cell r="CG339">
            <v>6.39</v>
          </cell>
          <cell r="CH339">
            <v>6.56</v>
          </cell>
          <cell r="CI339">
            <v>7.7180660215053765</v>
          </cell>
          <cell r="CJ339">
            <v>0</v>
          </cell>
        </row>
        <row r="340">
          <cell r="A340">
            <v>43374</v>
          </cell>
          <cell r="B340">
            <v>6.5</v>
          </cell>
          <cell r="C340">
            <v>6.4</v>
          </cell>
          <cell r="D340">
            <v>0.54000000000000714</v>
          </cell>
          <cell r="E340">
            <v>6.4</v>
          </cell>
          <cell r="F340">
            <v>6.98</v>
          </cell>
          <cell r="G340">
            <v>7.367012903225806</v>
          </cell>
          <cell r="H340">
            <v>0</v>
          </cell>
          <cell r="CC340">
            <v>43374</v>
          </cell>
          <cell r="CD340">
            <v>6.5</v>
          </cell>
          <cell r="CE340">
            <v>6.4000000000000012</v>
          </cell>
          <cell r="CF340">
            <v>0.52666666666666784</v>
          </cell>
          <cell r="CG340">
            <v>6.3933333333333335</v>
          </cell>
          <cell r="CH340">
            <v>6.7</v>
          </cell>
          <cell r="CI340">
            <v>7.6875283870967737</v>
          </cell>
          <cell r="CJ340">
            <v>0</v>
          </cell>
        </row>
        <row r="341">
          <cell r="A341">
            <v>43405</v>
          </cell>
          <cell r="B341">
            <v>6.5</v>
          </cell>
          <cell r="C341">
            <v>6.4</v>
          </cell>
          <cell r="D341">
            <v>0.48999999999999044</v>
          </cell>
          <cell r="E341">
            <v>6.4</v>
          </cell>
          <cell r="F341">
            <v>6.98</v>
          </cell>
          <cell r="G341">
            <v>6.9034699999999978</v>
          </cell>
          <cell r="H341">
            <v>0</v>
          </cell>
          <cell r="CC341">
            <v>43405</v>
          </cell>
          <cell r="CD341">
            <v>6.5</v>
          </cell>
          <cell r="CE341">
            <v>6.4000000000000012</v>
          </cell>
          <cell r="CF341">
            <v>0.49999999999999672</v>
          </cell>
          <cell r="CG341">
            <v>6.3966666666666656</v>
          </cell>
          <cell r="CH341">
            <v>6.84</v>
          </cell>
          <cell r="CI341">
            <v>7.4263409677419352</v>
          </cell>
          <cell r="CJ341">
            <v>0</v>
          </cell>
        </row>
        <row r="342">
          <cell r="A342">
            <v>43435</v>
          </cell>
          <cell r="B342">
            <v>6.5</v>
          </cell>
          <cell r="C342">
            <v>6.4</v>
          </cell>
          <cell r="D342">
            <v>0.48999999999999044</v>
          </cell>
          <cell r="E342">
            <v>6.4</v>
          </cell>
          <cell r="F342">
            <v>6.98</v>
          </cell>
          <cell r="G342">
            <v>6.6638806451612895</v>
          </cell>
          <cell r="H342">
            <v>0</v>
          </cell>
          <cell r="CC342">
            <v>43435</v>
          </cell>
          <cell r="CD342">
            <v>6.5</v>
          </cell>
          <cell r="CE342">
            <v>6.4000000000000012</v>
          </cell>
          <cell r="CF342">
            <v>0.50666666666666271</v>
          </cell>
          <cell r="CG342">
            <v>6.4000000000000012</v>
          </cell>
          <cell r="CH342">
            <v>6.98</v>
          </cell>
          <cell r="CI342">
            <v>6.9781211827956975</v>
          </cell>
          <cell r="CJ342">
            <v>0</v>
          </cell>
        </row>
        <row r="343">
          <cell r="A343">
            <v>43466</v>
          </cell>
          <cell r="B343">
            <v>6.5</v>
          </cell>
          <cell r="C343">
            <v>6.4</v>
          </cell>
          <cell r="D343">
            <v>0.54000000000000714</v>
          </cell>
          <cell r="E343">
            <v>6.4</v>
          </cell>
          <cell r="F343">
            <v>7.03</v>
          </cell>
          <cell r="G343">
            <v>6.5561709677419353</v>
          </cell>
          <cell r="H343">
            <v>0</v>
          </cell>
          <cell r="CC343">
            <v>43466</v>
          </cell>
          <cell r="CD343">
            <v>6.5</v>
          </cell>
          <cell r="CE343">
            <v>6.4000000000000012</v>
          </cell>
          <cell r="CF343">
            <v>0.50666666666666271</v>
          </cell>
          <cell r="CG343">
            <v>6.4000000000000012</v>
          </cell>
          <cell r="CH343">
            <v>6.996666666666667</v>
          </cell>
          <cell r="CI343">
            <v>6.7078405376344072</v>
          </cell>
          <cell r="CJ343">
            <v>0</v>
          </cell>
        </row>
        <row r="344">
          <cell r="A344">
            <v>43497</v>
          </cell>
          <cell r="B344">
            <v>6.5</v>
          </cell>
          <cell r="C344">
            <v>6.4</v>
          </cell>
          <cell r="D344">
            <v>0.48999999999999044</v>
          </cell>
          <cell r="E344">
            <v>6.4</v>
          </cell>
          <cell r="F344">
            <v>7.03</v>
          </cell>
          <cell r="G344">
            <v>6.4771250000000009</v>
          </cell>
          <cell r="H344">
            <v>0</v>
          </cell>
          <cell r="CC344">
            <v>43497</v>
          </cell>
          <cell r="CD344">
            <v>6.5</v>
          </cell>
          <cell r="CE344">
            <v>6.4000000000000012</v>
          </cell>
          <cell r="CF344">
            <v>0.50666666666666271</v>
          </cell>
          <cell r="CG344">
            <v>6.4000000000000012</v>
          </cell>
          <cell r="CH344">
            <v>7.0133333333333345</v>
          </cell>
          <cell r="CI344">
            <v>6.5657255376344095</v>
          </cell>
          <cell r="CJ344">
            <v>0</v>
          </cell>
        </row>
        <row r="345">
          <cell r="A345">
            <v>43525</v>
          </cell>
          <cell r="B345">
            <v>6.5</v>
          </cell>
          <cell r="C345">
            <v>6.4</v>
          </cell>
          <cell r="D345">
            <v>0.46999999999999265</v>
          </cell>
          <cell r="E345">
            <v>6.4</v>
          </cell>
          <cell r="F345">
            <v>7.03</v>
          </cell>
          <cell r="G345">
            <v>6.5157806451612892</v>
          </cell>
          <cell r="H345">
            <v>0</v>
          </cell>
          <cell r="CC345">
            <v>43525</v>
          </cell>
          <cell r="CD345">
            <v>6.5</v>
          </cell>
          <cell r="CE345">
            <v>6.4000000000000012</v>
          </cell>
          <cell r="CF345">
            <v>0.49999999999999672</v>
          </cell>
          <cell r="CG345">
            <v>6.4000000000000012</v>
          </cell>
          <cell r="CH345">
            <v>7.03</v>
          </cell>
          <cell r="CI345">
            <v>6.5163588709677418</v>
          </cell>
          <cell r="CJ345">
            <v>0</v>
          </cell>
        </row>
        <row r="346">
          <cell r="A346">
            <v>43556</v>
          </cell>
          <cell r="B346">
            <v>6.5</v>
          </cell>
          <cell r="C346">
            <v>6.4</v>
          </cell>
          <cell r="D346">
            <v>0.52000000000000934</v>
          </cell>
          <cell r="E346">
            <v>6.4</v>
          </cell>
          <cell r="F346">
            <v>6.26</v>
          </cell>
          <cell r="G346">
            <v>6.5409199999999998</v>
          </cell>
          <cell r="H346">
            <v>0</v>
          </cell>
          <cell r="CC346">
            <v>43556</v>
          </cell>
          <cell r="CD346">
            <v>6.5</v>
          </cell>
          <cell r="CE346">
            <v>6.4000000000000012</v>
          </cell>
          <cell r="CF346">
            <v>0.49333333333333079</v>
          </cell>
          <cell r="CG346">
            <v>6.4000000000000012</v>
          </cell>
          <cell r="CH346">
            <v>6.7733333333333334</v>
          </cell>
          <cell r="CI346">
            <v>6.5112752150537636</v>
          </cell>
          <cell r="CJ346">
            <v>0</v>
          </cell>
        </row>
        <row r="347">
          <cell r="A347">
            <v>43586</v>
          </cell>
          <cell r="B347">
            <v>6.5</v>
          </cell>
          <cell r="C347">
            <v>6.4</v>
          </cell>
          <cell r="D347">
            <v>0.54000000000000714</v>
          </cell>
          <cell r="E347">
            <v>6.4</v>
          </cell>
          <cell r="F347">
            <v>6.26</v>
          </cell>
          <cell r="G347">
            <v>6.4712580645161291</v>
          </cell>
          <cell r="H347">
            <v>0</v>
          </cell>
          <cell r="CC347">
            <v>43586</v>
          </cell>
          <cell r="CD347">
            <v>6.5</v>
          </cell>
          <cell r="CE347">
            <v>6.4000000000000012</v>
          </cell>
          <cell r="CF347">
            <v>0.51000000000000301</v>
          </cell>
          <cell r="CG347">
            <v>6.4000000000000012</v>
          </cell>
          <cell r="CH347">
            <v>6.5166666666666657</v>
          </cell>
          <cell r="CI347">
            <v>6.5093195698924724</v>
          </cell>
          <cell r="CJ347">
            <v>0</v>
          </cell>
        </row>
        <row r="348">
          <cell r="A348">
            <v>43617</v>
          </cell>
          <cell r="B348">
            <v>6.5</v>
          </cell>
          <cell r="C348">
            <v>6.4</v>
          </cell>
          <cell r="D348">
            <v>0.46999999999999265</v>
          </cell>
          <cell r="E348">
            <v>6.4</v>
          </cell>
          <cell r="F348">
            <v>6.26</v>
          </cell>
          <cell r="G348">
            <v>5.9719700000000024</v>
          </cell>
          <cell r="H348">
            <v>0</v>
          </cell>
          <cell r="CC348">
            <v>43617</v>
          </cell>
          <cell r="CD348">
            <v>6.5</v>
          </cell>
          <cell r="CE348">
            <v>6.4000000000000012</v>
          </cell>
          <cell r="CF348">
            <v>0.51000000000000301</v>
          </cell>
          <cell r="CG348">
            <v>6.4000000000000012</v>
          </cell>
          <cell r="CH348">
            <v>6.2600000000000007</v>
          </cell>
          <cell r="CI348">
            <v>6.3280493548387104</v>
          </cell>
          <cell r="CJ348">
            <v>0</v>
          </cell>
        </row>
        <row r="349">
          <cell r="A349">
            <v>43647</v>
          </cell>
          <cell r="B349">
            <v>6.5</v>
          </cell>
          <cell r="C349">
            <v>6.4</v>
          </cell>
          <cell r="D349">
            <v>0.57000000000000384</v>
          </cell>
          <cell r="E349">
            <v>6.4</v>
          </cell>
          <cell r="F349">
            <v>5.95</v>
          </cell>
          <cell r="G349">
            <v>5.529300000000001</v>
          </cell>
          <cell r="H349">
            <v>0</v>
          </cell>
          <cell r="CC349">
            <v>43647</v>
          </cell>
          <cell r="CD349">
            <v>6.5</v>
          </cell>
          <cell r="CE349">
            <v>6.4000000000000012</v>
          </cell>
          <cell r="CF349">
            <v>0.52666666666666784</v>
          </cell>
          <cell r="CG349">
            <v>6.4000000000000012</v>
          </cell>
          <cell r="CH349">
            <v>6.1566666666666663</v>
          </cell>
          <cell r="CI349">
            <v>5.9908426881720445</v>
          </cell>
          <cell r="CJ349">
            <v>0</v>
          </cell>
        </row>
        <row r="350">
          <cell r="A350">
            <v>43678</v>
          </cell>
          <cell r="B350">
            <v>6</v>
          </cell>
          <cell r="C350">
            <v>5.9</v>
          </cell>
          <cell r="D350">
            <v>0.49999999999998934</v>
          </cell>
          <cell r="E350">
            <v>5.9</v>
          </cell>
          <cell r="F350">
            <v>5.95</v>
          </cell>
          <cell r="G350">
            <v>5.3400225806451616</v>
          </cell>
          <cell r="H350">
            <v>0</v>
          </cell>
          <cell r="CC350">
            <v>43678</v>
          </cell>
          <cell r="CD350">
            <v>6.333333333333333</v>
          </cell>
          <cell r="CE350">
            <v>6.2333333333333343</v>
          </cell>
          <cell r="CF350">
            <v>0.51333333333332865</v>
          </cell>
          <cell r="CG350">
            <v>6.2333333333333343</v>
          </cell>
          <cell r="CH350">
            <v>6.0533333333333337</v>
          </cell>
          <cell r="CI350">
            <v>5.6137641935483886</v>
          </cell>
          <cell r="CJ350">
            <v>0</v>
          </cell>
        </row>
        <row r="351">
          <cell r="A351">
            <v>43709</v>
          </cell>
          <cell r="B351">
            <v>5.5</v>
          </cell>
          <cell r="C351">
            <v>5.71</v>
          </cell>
          <cell r="D351">
            <v>0.45999999999999375</v>
          </cell>
          <cell r="E351">
            <v>5.71</v>
          </cell>
          <cell r="F351">
            <v>5.95</v>
          </cell>
          <cell r="G351">
            <v>5.1012433333333327</v>
          </cell>
          <cell r="H351">
            <v>0</v>
          </cell>
          <cell r="CC351">
            <v>43709</v>
          </cell>
          <cell r="CD351">
            <v>6</v>
          </cell>
          <cell r="CE351">
            <v>6.0033333333333339</v>
          </cell>
          <cell r="CF351">
            <v>0.50999999999999568</v>
          </cell>
          <cell r="CG351">
            <v>6.0033333333333339</v>
          </cell>
          <cell r="CH351">
            <v>5.95</v>
          </cell>
          <cell r="CI351">
            <v>5.3235219713261648</v>
          </cell>
          <cell r="CJ351">
            <v>0</v>
          </cell>
        </row>
        <row r="352">
          <cell r="A352">
            <v>43739</v>
          </cell>
          <cell r="B352">
            <v>5</v>
          </cell>
          <cell r="C352">
            <v>5.38</v>
          </cell>
          <cell r="D352">
            <v>0.47999999999999154</v>
          </cell>
          <cell r="E352">
            <v>5.38</v>
          </cell>
          <cell r="F352">
            <v>5.57</v>
          </cell>
          <cell r="G352">
            <v>4.5282838709677415</v>
          </cell>
          <cell r="H352">
            <v>0</v>
          </cell>
          <cell r="CC352">
            <v>43739</v>
          </cell>
          <cell r="CD352">
            <v>5.5</v>
          </cell>
          <cell r="CE352">
            <v>5.6633333333333331</v>
          </cell>
          <cell r="CF352">
            <v>0.47999999999999154</v>
          </cell>
          <cell r="CG352">
            <v>5.6633333333333331</v>
          </cell>
          <cell r="CH352">
            <v>5.8233333333333333</v>
          </cell>
          <cell r="CI352">
            <v>4.9898499283154116</v>
          </cell>
          <cell r="CJ352">
            <v>0</v>
          </cell>
        </row>
        <row r="353">
          <cell r="A353">
            <v>43770</v>
          </cell>
          <cell r="B353">
            <v>5</v>
          </cell>
          <cell r="C353">
            <v>4.9000000000000004</v>
          </cell>
          <cell r="D353">
            <v>0.38000000000000256</v>
          </cell>
          <cell r="E353">
            <v>4.9000000000000004</v>
          </cell>
          <cell r="F353">
            <v>5.57</v>
          </cell>
          <cell r="G353">
            <v>4.5457166666666664</v>
          </cell>
          <cell r="H353">
            <v>0</v>
          </cell>
          <cell r="CC353">
            <v>43770</v>
          </cell>
          <cell r="CD353">
            <v>5.166666666666667</v>
          </cell>
          <cell r="CE353">
            <v>5.33</v>
          </cell>
          <cell r="CF353">
            <v>0.43999999999999595</v>
          </cell>
          <cell r="CG353">
            <v>5.33</v>
          </cell>
          <cell r="CH353">
            <v>5.6966666666666663</v>
          </cell>
          <cell r="CI353">
            <v>4.7250812903225805</v>
          </cell>
          <cell r="CJ353">
            <v>0</v>
          </cell>
        </row>
        <row r="354">
          <cell r="A354">
            <v>43800</v>
          </cell>
          <cell r="B354">
            <v>4.5</v>
          </cell>
          <cell r="C354">
            <v>4.59</v>
          </cell>
          <cell r="D354">
            <v>0.37000000000000366</v>
          </cell>
          <cell r="E354">
            <v>4.59</v>
          </cell>
          <cell r="F354">
            <v>5.57</v>
          </cell>
          <cell r="G354">
            <v>4.599916129032259</v>
          </cell>
          <cell r="H354">
            <v>0</v>
          </cell>
          <cell r="CC354">
            <v>43800</v>
          </cell>
          <cell r="CD354">
            <v>4.833333333333333</v>
          </cell>
          <cell r="CE354">
            <v>4.956666666666667</v>
          </cell>
          <cell r="CF354">
            <v>0.40999999999999925</v>
          </cell>
          <cell r="CG354">
            <v>4.956666666666667</v>
          </cell>
          <cell r="CH354">
            <v>5.57</v>
          </cell>
          <cell r="CI354">
            <v>4.5579722222222223</v>
          </cell>
          <cell r="CJ354">
            <v>0</v>
          </cell>
        </row>
        <row r="355">
          <cell r="A355">
            <v>43831</v>
          </cell>
          <cell r="B355">
            <v>4.5</v>
          </cell>
          <cell r="C355">
            <v>4.4000000000000004</v>
          </cell>
          <cell r="D355">
            <v>0.38000000000000256</v>
          </cell>
          <cell r="E355">
            <v>4.4000000000000004</v>
          </cell>
          <cell r="F355">
            <v>5.09</v>
          </cell>
          <cell r="G355">
            <v>4.4486677419354823</v>
          </cell>
          <cell r="H355">
            <v>0</v>
          </cell>
          <cell r="CC355">
            <v>43831</v>
          </cell>
          <cell r="CD355">
            <v>4.666666666666667</v>
          </cell>
          <cell r="CE355">
            <v>4.63</v>
          </cell>
          <cell r="CF355">
            <v>0.37666666666666959</v>
          </cell>
          <cell r="CG355">
            <v>4.63</v>
          </cell>
          <cell r="CH355">
            <v>5.41</v>
          </cell>
          <cell r="CI355">
            <v>4.5314335125448029</v>
          </cell>
          <cell r="CJ355">
            <v>0</v>
          </cell>
        </row>
        <row r="356">
          <cell r="A356">
            <v>43862</v>
          </cell>
          <cell r="B356">
            <v>4.25</v>
          </cell>
          <cell r="C356">
            <v>4.1900000000000004</v>
          </cell>
          <cell r="D356">
            <v>0.28999999999999027</v>
          </cell>
          <cell r="E356">
            <v>4.1900000000000004</v>
          </cell>
          <cell r="F356">
            <v>5.09</v>
          </cell>
          <cell r="G356">
            <v>4.2947620689655173</v>
          </cell>
          <cell r="H356">
            <v>0</v>
          </cell>
          <cell r="CC356">
            <v>43862</v>
          </cell>
          <cell r="CD356">
            <v>4.416666666666667</v>
          </cell>
          <cell r="CE356">
            <v>4.3933333333333335</v>
          </cell>
          <cell r="CF356">
            <v>0.34666666666666551</v>
          </cell>
          <cell r="CG356">
            <v>4.3933333333333335</v>
          </cell>
          <cell r="CH356">
            <v>5.25</v>
          </cell>
          <cell r="CI356">
            <v>4.4477819799777523</v>
          </cell>
          <cell r="CJ356">
            <v>0</v>
          </cell>
        </row>
        <row r="357">
          <cell r="A357">
            <v>43891</v>
          </cell>
          <cell r="B357">
            <v>3.75</v>
          </cell>
          <cell r="C357">
            <v>3.95</v>
          </cell>
          <cell r="D357">
            <v>0.34000000000000696</v>
          </cell>
          <cell r="E357">
            <v>3.95</v>
          </cell>
          <cell r="F357">
            <v>5.09</v>
          </cell>
          <cell r="G357">
            <v>4.0300387096774193</v>
          </cell>
          <cell r="H357">
            <v>0</v>
          </cell>
          <cell r="CC357">
            <v>43891</v>
          </cell>
          <cell r="CD357">
            <v>4.166666666666667</v>
          </cell>
          <cell r="CE357">
            <v>4.18</v>
          </cell>
          <cell r="CF357">
            <v>0.33666666666666661</v>
          </cell>
          <cell r="CG357">
            <v>4.18</v>
          </cell>
          <cell r="CH357">
            <v>5.09</v>
          </cell>
          <cell r="CI357">
            <v>4.257822840192806</v>
          </cell>
          <cell r="CJ357">
            <v>0</v>
          </cell>
        </row>
        <row r="358">
          <cell r="A358">
            <v>43922</v>
          </cell>
          <cell r="B358">
            <v>3.75</v>
          </cell>
          <cell r="C358">
            <v>3.65</v>
          </cell>
          <cell r="D358">
            <v>0.27999999999999137</v>
          </cell>
          <cell r="E358">
            <v>3.65</v>
          </cell>
          <cell r="F358">
            <v>4.9400000000000004</v>
          </cell>
          <cell r="G358">
            <v>3.1180266666666658</v>
          </cell>
          <cell r="H358">
            <v>0</v>
          </cell>
          <cell r="CC358">
            <v>43922</v>
          </cell>
          <cell r="CD358">
            <v>3.9166666666666665</v>
          </cell>
          <cell r="CE358">
            <v>3.93</v>
          </cell>
          <cell r="CF358">
            <v>0.30333333333332951</v>
          </cell>
          <cell r="CG358">
            <v>3.93</v>
          </cell>
          <cell r="CH358">
            <v>5.04</v>
          </cell>
          <cell r="CI358">
            <v>3.8142758151032008</v>
          </cell>
          <cell r="CJ358">
            <v>0</v>
          </cell>
        </row>
        <row r="359">
          <cell r="A359">
            <v>43952</v>
          </cell>
          <cell r="B359">
            <v>3</v>
          </cell>
          <cell r="C359">
            <v>3.01</v>
          </cell>
          <cell r="D359">
            <v>0.23999999999999577</v>
          </cell>
          <cell r="E359">
            <v>3.01</v>
          </cell>
          <cell r="F359">
            <v>4.9400000000000004</v>
          </cell>
          <cell r="G359">
            <v>2.764648387096774</v>
          </cell>
          <cell r="H359">
            <v>0</v>
          </cell>
          <cell r="CC359">
            <v>43952</v>
          </cell>
          <cell r="CD359">
            <v>3.5</v>
          </cell>
          <cell r="CE359">
            <v>3.5366666666666666</v>
          </cell>
          <cell r="CF359">
            <v>0.28666666666666468</v>
          </cell>
          <cell r="CG359">
            <v>3.5366666666666666</v>
          </cell>
          <cell r="CH359">
            <v>4.9900000000000011</v>
          </cell>
          <cell r="CI359">
            <v>3.304237921146953</v>
          </cell>
          <cell r="CJ359">
            <v>0</v>
          </cell>
        </row>
        <row r="360">
          <cell r="A360">
            <v>43983</v>
          </cell>
          <cell r="B360">
            <v>2.25</v>
          </cell>
          <cell r="C360">
            <v>2.58</v>
          </cell>
          <cell r="D360">
            <v>0.20999999999999908</v>
          </cell>
          <cell r="E360">
            <v>2.58</v>
          </cell>
          <cell r="F360">
            <v>4.9400000000000004</v>
          </cell>
          <cell r="G360">
            <v>2.4565033333333326</v>
          </cell>
          <cell r="H360">
            <v>0</v>
          </cell>
          <cell r="CC360">
            <v>43983</v>
          </cell>
          <cell r="CD360">
            <v>3</v>
          </cell>
          <cell r="CE360">
            <v>3.08</v>
          </cell>
          <cell r="CF360">
            <v>0.24333333333332874</v>
          </cell>
          <cell r="CG360">
            <v>3.08</v>
          </cell>
          <cell r="CH360">
            <v>4.9400000000000004</v>
          </cell>
          <cell r="CI360">
            <v>2.7797261290322575</v>
          </cell>
          <cell r="CJ360">
            <v>0</v>
          </cell>
        </row>
        <row r="361">
          <cell r="A361">
            <v>44013</v>
          </cell>
          <cell r="B361">
            <v>2.25</v>
          </cell>
          <cell r="C361">
            <v>2.15</v>
          </cell>
          <cell r="D361">
            <v>0.19000000000000128</v>
          </cell>
          <cell r="E361">
            <v>2.15</v>
          </cell>
          <cell r="F361">
            <v>4.91</v>
          </cell>
          <cell r="G361">
            <v>2.4405419354838718</v>
          </cell>
          <cell r="H361">
            <v>0</v>
          </cell>
          <cell r="CC361">
            <v>44013</v>
          </cell>
          <cell r="CD361">
            <v>2.5</v>
          </cell>
          <cell r="CE361">
            <v>2.58</v>
          </cell>
          <cell r="CF361">
            <v>0.21333333333333204</v>
          </cell>
          <cell r="CG361">
            <v>2.58</v>
          </cell>
          <cell r="CH361">
            <v>4.9300000000000006</v>
          </cell>
          <cell r="CI361">
            <v>2.5538978853046594</v>
          </cell>
          <cell r="CJ361">
            <v>0</v>
          </cell>
        </row>
        <row r="362">
          <cell r="A362">
            <v>44044</v>
          </cell>
          <cell r="B362">
            <v>2</v>
          </cell>
          <cell r="C362">
            <v>1.94</v>
          </cell>
          <cell r="D362">
            <v>0.16000000000000458</v>
          </cell>
          <cell r="E362">
            <v>1.94</v>
          </cell>
          <cell r="F362">
            <v>4.91</v>
          </cell>
          <cell r="G362">
            <v>2.4093903225806459</v>
          </cell>
          <cell r="H362">
            <v>0</v>
          </cell>
          <cell r="CC362">
            <v>44044</v>
          </cell>
          <cell r="CD362">
            <v>2.1666666666666665</v>
          </cell>
          <cell r="CE362">
            <v>2.2233333333333332</v>
          </cell>
          <cell r="CF362">
            <v>0.18666666666666831</v>
          </cell>
          <cell r="CG362">
            <v>2.2233333333333332</v>
          </cell>
          <cell r="CH362">
            <v>4.9200000000000008</v>
          </cell>
          <cell r="CI362">
            <v>2.4354785304659501</v>
          </cell>
          <cell r="CJ362">
            <v>0</v>
          </cell>
        </row>
        <row r="363">
          <cell r="A363">
            <v>44075</v>
          </cell>
          <cell r="B363">
            <v>2</v>
          </cell>
          <cell r="C363">
            <v>1.9</v>
          </cell>
          <cell r="D363">
            <v>0.16000000000000458</v>
          </cell>
          <cell r="E363">
            <v>1.9</v>
          </cell>
          <cell r="F363">
            <v>4.91</v>
          </cell>
          <cell r="G363">
            <v>2.6001533333333335</v>
          </cell>
          <cell r="H363">
            <v>0</v>
          </cell>
          <cell r="CC363">
            <v>44075</v>
          </cell>
          <cell r="CD363">
            <v>2.0833333333333335</v>
          </cell>
          <cell r="CE363">
            <v>1.9966666666666668</v>
          </cell>
          <cell r="CF363">
            <v>0.17000000000000348</v>
          </cell>
          <cell r="CG363">
            <v>1.9966666666666668</v>
          </cell>
          <cell r="CH363">
            <v>4.91</v>
          </cell>
          <cell r="CI363">
            <v>2.4833618637992836</v>
          </cell>
          <cell r="CJ363">
            <v>0</v>
          </cell>
        </row>
        <row r="364">
          <cell r="A364">
            <v>44105</v>
          </cell>
          <cell r="B364">
            <v>2</v>
          </cell>
          <cell r="C364">
            <v>1.9</v>
          </cell>
          <cell r="D364">
            <v>0.16000000000000458</v>
          </cell>
          <cell r="E364">
            <v>1.9</v>
          </cell>
          <cell r="F364">
            <v>4.55</v>
          </cell>
          <cell r="G364">
            <v>3.0934387096774185</v>
          </cell>
          <cell r="H364">
            <v>0</v>
          </cell>
          <cell r="CC364">
            <v>44105</v>
          </cell>
          <cell r="CD364">
            <v>2</v>
          </cell>
          <cell r="CE364">
            <v>1.9133333333333333</v>
          </cell>
          <cell r="CF364">
            <v>0.16000000000000458</v>
          </cell>
          <cell r="CG364">
            <v>1.9133333333333333</v>
          </cell>
          <cell r="CH364">
            <v>4.79</v>
          </cell>
          <cell r="CI364">
            <v>2.7009941218637992</v>
          </cell>
          <cell r="CJ364">
            <v>0</v>
          </cell>
        </row>
        <row r="365">
          <cell r="A365">
            <v>44136</v>
          </cell>
          <cell r="B365">
            <v>2</v>
          </cell>
          <cell r="C365">
            <v>1.9</v>
          </cell>
          <cell r="D365">
            <v>0.15000000000000568</v>
          </cell>
          <cell r="E365">
            <v>1.9</v>
          </cell>
          <cell r="F365">
            <v>4.55</v>
          </cell>
          <cell r="G365">
            <v>3.20926</v>
          </cell>
          <cell r="H365">
            <v>0</v>
          </cell>
          <cell r="CC365">
            <v>44136</v>
          </cell>
          <cell r="CD365">
            <v>2</v>
          </cell>
          <cell r="CE365">
            <v>1.8999999999999997</v>
          </cell>
          <cell r="CF365">
            <v>0.15666666666667162</v>
          </cell>
          <cell r="CG365">
            <v>1.8999999999999997</v>
          </cell>
          <cell r="CH365">
            <v>4.6700000000000008</v>
          </cell>
          <cell r="CI365">
            <v>2.9676173476702505</v>
          </cell>
          <cell r="CJ365">
            <v>0</v>
          </cell>
        </row>
        <row r="366">
          <cell r="A366">
            <v>44166</v>
          </cell>
          <cell r="B366">
            <v>2</v>
          </cell>
          <cell r="C366">
            <v>1.9</v>
          </cell>
          <cell r="D366">
            <v>0.16000000000000458</v>
          </cell>
          <cell r="E366">
            <v>1.9</v>
          </cell>
          <cell r="F366">
            <v>4.55</v>
          </cell>
          <cell r="G366">
            <v>3.0123322580645162</v>
          </cell>
          <cell r="H366">
            <v>0</v>
          </cell>
          <cell r="CC366">
            <v>44166</v>
          </cell>
          <cell r="CD366">
            <v>2</v>
          </cell>
          <cell r="CE366">
            <v>1.8999999999999997</v>
          </cell>
          <cell r="CF366">
            <v>0.15666666666667162</v>
          </cell>
          <cell r="CG366">
            <v>1.8999999999999997</v>
          </cell>
          <cell r="CH366">
            <v>4.55</v>
          </cell>
          <cell r="CI366">
            <v>3.1050103225806449</v>
          </cell>
          <cell r="CJ366">
            <v>0</v>
          </cell>
        </row>
        <row r="367">
          <cell r="A367">
            <v>44197</v>
          </cell>
          <cell r="B367">
            <v>2</v>
          </cell>
          <cell r="C367">
            <v>1.9</v>
          </cell>
          <cell r="D367">
            <v>0.15000000000000568</v>
          </cell>
          <cell r="E367">
            <v>1.9</v>
          </cell>
          <cell r="F367">
            <v>4.3899999999999997</v>
          </cell>
          <cell r="G367">
            <v>3.3789548387096784</v>
          </cell>
          <cell r="H367">
            <v>0</v>
          </cell>
          <cell r="CC367">
            <v>44197</v>
          </cell>
          <cell r="CD367">
            <v>2</v>
          </cell>
          <cell r="CE367">
            <v>1.8999999999999997</v>
          </cell>
          <cell r="CF367">
            <v>0.15333333333333865</v>
          </cell>
          <cell r="CG367">
            <v>1.8999999999999997</v>
          </cell>
          <cell r="CH367">
            <v>4.4966666666666661</v>
          </cell>
          <cell r="CI367">
            <v>3.2001823655913983</v>
          </cell>
          <cell r="CJ367">
            <v>0</v>
          </cell>
        </row>
        <row r="368">
          <cell r="A368">
            <v>44228</v>
          </cell>
          <cell r="B368">
            <v>2</v>
          </cell>
          <cell r="C368">
            <v>1.9</v>
          </cell>
          <cell r="D368">
            <v>0.13000000000000789</v>
          </cell>
          <cell r="E368">
            <v>1.9</v>
          </cell>
          <cell r="F368">
            <v>4.3899999999999997</v>
          </cell>
          <cell r="G368">
            <v>3.7958214285714287</v>
          </cell>
          <cell r="H368">
            <v>0</v>
          </cell>
          <cell r="CC368">
            <v>44228</v>
          </cell>
          <cell r="CD368">
            <v>2</v>
          </cell>
          <cell r="CE368">
            <v>1.8999999999999997</v>
          </cell>
          <cell r="CF368">
            <v>0.14666666666667272</v>
          </cell>
          <cell r="CG368">
            <v>1.8999999999999997</v>
          </cell>
          <cell r="CH368">
            <v>4.4433333333333325</v>
          </cell>
          <cell r="CI368">
            <v>3.3957028417818744</v>
          </cell>
          <cell r="CJ368">
            <v>0</v>
          </cell>
        </row>
        <row r="369">
          <cell r="A369">
            <v>44256</v>
          </cell>
          <cell r="B369">
            <v>2.75</v>
          </cell>
          <cell r="C369">
            <v>2.23</v>
          </cell>
          <cell r="D369">
            <v>0.20000000000000018</v>
          </cell>
          <cell r="E369">
            <v>2.23</v>
          </cell>
          <cell r="F369">
            <v>4.3899999999999997</v>
          </cell>
          <cell r="G369">
            <v>4.8276903225806453</v>
          </cell>
          <cell r="H369">
            <v>0</v>
          </cell>
          <cell r="CC369">
            <v>44256</v>
          </cell>
          <cell r="CD369">
            <v>2.25</v>
          </cell>
          <cell r="CE369">
            <v>2.0099999999999998</v>
          </cell>
          <cell r="CF369">
            <v>0.16000000000000458</v>
          </cell>
          <cell r="CG369">
            <v>2.0099999999999998</v>
          </cell>
          <cell r="CH369">
            <v>4.3899999999999997</v>
          </cell>
          <cell r="CI369">
            <v>4.0008221966205841</v>
          </cell>
          <cell r="CJ369">
            <v>0</v>
          </cell>
        </row>
        <row r="370">
          <cell r="A370">
            <v>44287</v>
          </cell>
          <cell r="B370">
            <v>2.75</v>
          </cell>
          <cell r="C370">
            <v>2.65</v>
          </cell>
          <cell r="D370">
            <v>0.20999999999999908</v>
          </cell>
          <cell r="E370">
            <v>2.65</v>
          </cell>
          <cell r="F370">
            <v>4.6100000000000003</v>
          </cell>
          <cell r="G370">
            <v>5.3250066666666651</v>
          </cell>
          <cell r="H370">
            <v>0</v>
          </cell>
          <cell r="CC370">
            <v>44287</v>
          </cell>
          <cell r="CD370">
            <v>2.5</v>
          </cell>
          <cell r="CE370">
            <v>2.2599999999999998</v>
          </cell>
          <cell r="CF370">
            <v>0.18000000000000238</v>
          </cell>
          <cell r="CG370">
            <v>2.2599999999999998</v>
          </cell>
          <cell r="CH370">
            <v>4.4633333333333338</v>
          </cell>
          <cell r="CI370">
            <v>4.6495061392729129</v>
          </cell>
          <cell r="CJ370">
            <v>0</v>
          </cell>
        </row>
        <row r="371">
          <cell r="A371">
            <v>44317</v>
          </cell>
          <cell r="B371">
            <v>3.5</v>
          </cell>
          <cell r="C371">
            <v>3.29</v>
          </cell>
          <cell r="D371">
            <v>0.26999999999999247</v>
          </cell>
          <cell r="E371">
            <v>3.29</v>
          </cell>
          <cell r="F371">
            <v>4.6100000000000003</v>
          </cell>
          <cell r="G371">
            <v>5.7909870967741925</v>
          </cell>
          <cell r="H371">
            <v>0</v>
          </cell>
          <cell r="CC371">
            <v>44317</v>
          </cell>
          <cell r="CD371">
            <v>3</v>
          </cell>
          <cell r="CE371">
            <v>2.7233333333333332</v>
          </cell>
          <cell r="CF371">
            <v>0.22666666666666391</v>
          </cell>
          <cell r="CG371">
            <v>2.7233333333333332</v>
          </cell>
          <cell r="CH371">
            <v>4.5366666666666662</v>
          </cell>
          <cell r="CI371">
            <v>5.3145613620071677</v>
          </cell>
          <cell r="CJ371">
            <v>0</v>
          </cell>
        </row>
        <row r="372">
          <cell r="A372">
            <v>44348</v>
          </cell>
          <cell r="B372">
            <v>4.25</v>
          </cell>
          <cell r="C372">
            <v>3.76</v>
          </cell>
          <cell r="D372">
            <v>0.31000000000001027</v>
          </cell>
          <cell r="E372">
            <v>3.76</v>
          </cell>
          <cell r="F372">
            <v>4.6100000000000003</v>
          </cell>
          <cell r="G372">
            <v>6.4293100000000019</v>
          </cell>
          <cell r="H372">
            <v>0</v>
          </cell>
          <cell r="CC372">
            <v>44348</v>
          </cell>
          <cell r="CD372">
            <v>3.5</v>
          </cell>
          <cell r="CE372">
            <v>3.2333333333333329</v>
          </cell>
          <cell r="CF372">
            <v>0.26333333333333392</v>
          </cell>
          <cell r="CG372">
            <v>3.2333333333333329</v>
          </cell>
          <cell r="CH372">
            <v>4.6100000000000003</v>
          </cell>
          <cell r="CI372">
            <v>5.8484345878136201</v>
          </cell>
          <cell r="CJ372">
            <v>0</v>
          </cell>
        </row>
        <row r="373">
          <cell r="A373">
            <v>44378</v>
          </cell>
          <cell r="B373">
            <v>4.25</v>
          </cell>
          <cell r="C373">
            <v>4.1500000000000004</v>
          </cell>
          <cell r="D373">
            <v>0.36000000000000476</v>
          </cell>
          <cell r="E373">
            <v>4.1500000000000004</v>
          </cell>
          <cell r="F373">
            <v>4.88</v>
          </cell>
          <cell r="G373">
            <v>6.9846709677419385</v>
          </cell>
          <cell r="H373">
            <v>0</v>
          </cell>
          <cell r="CC373">
            <v>44378</v>
          </cell>
          <cell r="CD373">
            <v>4</v>
          </cell>
          <cell r="CE373">
            <v>3.7333333333333329</v>
          </cell>
          <cell r="CF373">
            <v>0.31333333333333585</v>
          </cell>
          <cell r="CG373">
            <v>3.7333333333333329</v>
          </cell>
          <cell r="CH373">
            <v>4.7</v>
          </cell>
          <cell r="CI373">
            <v>6.4016560215053779</v>
          </cell>
          <cell r="CJ373">
            <v>0</v>
          </cell>
        </row>
        <row r="374">
          <cell r="A374">
            <v>44409</v>
          </cell>
          <cell r="B374">
            <v>5.25</v>
          </cell>
          <cell r="C374">
            <v>5.01</v>
          </cell>
          <cell r="D374">
            <v>0.42999999999999705</v>
          </cell>
          <cell r="E374">
            <v>5.01</v>
          </cell>
          <cell r="F374">
            <v>4.88</v>
          </cell>
          <cell r="G374">
            <v>8.0050967741935466</v>
          </cell>
          <cell r="H374">
            <v>0</v>
          </cell>
          <cell r="CC374">
            <v>44409</v>
          </cell>
          <cell r="CD374">
            <v>4.583333333333333</v>
          </cell>
          <cell r="CE374">
            <v>4.3066666666666666</v>
          </cell>
          <cell r="CF374">
            <v>0.36666666666667069</v>
          </cell>
          <cell r="CG374">
            <v>4.3066666666666666</v>
          </cell>
          <cell r="CH374">
            <v>4.79</v>
          </cell>
          <cell r="CI374">
            <v>7.1396925806451632</v>
          </cell>
          <cell r="CJ374">
            <v>0</v>
          </cell>
        </row>
        <row r="375">
          <cell r="A375">
            <v>44440</v>
          </cell>
          <cell r="B375">
            <v>6.25</v>
          </cell>
          <cell r="C375">
            <v>5.43</v>
          </cell>
          <cell r="D375">
            <v>0.43999999999999595</v>
          </cell>
          <cell r="E375">
            <v>5.43</v>
          </cell>
          <cell r="F375">
            <v>4.88</v>
          </cell>
          <cell r="G375">
            <v>8.7207666666666679</v>
          </cell>
          <cell r="H375">
            <v>0</v>
          </cell>
          <cell r="CC375">
            <v>44440</v>
          </cell>
          <cell r="CD375">
            <v>5.25</v>
          </cell>
          <cell r="CE375">
            <v>4.8633333333333333</v>
          </cell>
          <cell r="CF375">
            <v>0.40999999999999925</v>
          </cell>
          <cell r="CG375">
            <v>4.8633333333333333</v>
          </cell>
          <cell r="CH375">
            <v>4.88</v>
          </cell>
          <cell r="CI375">
            <v>7.9035114695340498</v>
          </cell>
          <cell r="CJ375">
            <v>0</v>
          </cell>
        </row>
        <row r="376">
          <cell r="A376">
            <v>44470</v>
          </cell>
          <cell r="B376">
            <v>7.75</v>
          </cell>
          <cell r="C376">
            <v>6.3</v>
          </cell>
          <cell r="D376">
            <v>0.48999999999999044</v>
          </cell>
          <cell r="E376">
            <v>6.3</v>
          </cell>
          <cell r="F376">
            <v>5.32</v>
          </cell>
          <cell r="G376">
            <v>9.835951612903223</v>
          </cell>
          <cell r="H376">
            <v>0</v>
          </cell>
          <cell r="CC376">
            <v>44470</v>
          </cell>
          <cell r="CD376">
            <v>6.416666666666667</v>
          </cell>
          <cell r="CE376">
            <v>5.5799999999999992</v>
          </cell>
          <cell r="CF376">
            <v>0.45333333333332781</v>
          </cell>
          <cell r="CG376">
            <v>5.5799999999999992</v>
          </cell>
          <cell r="CH376">
            <v>5.0266666666666664</v>
          </cell>
          <cell r="CI376">
            <v>8.8539383512544791</v>
          </cell>
          <cell r="CJ376">
            <v>0</v>
          </cell>
        </row>
        <row r="377">
          <cell r="A377">
            <v>44501</v>
          </cell>
          <cell r="B377">
            <v>7.75</v>
          </cell>
          <cell r="C377">
            <v>7.65</v>
          </cell>
          <cell r="D377">
            <v>0.59000000000000163</v>
          </cell>
          <cell r="E377">
            <v>7.65</v>
          </cell>
          <cell r="F377">
            <v>5.32</v>
          </cell>
          <cell r="G377">
            <v>11.955796666666668</v>
          </cell>
          <cell r="H377">
            <v>3.5000000000000005E-3</v>
          </cell>
          <cell r="CC377">
            <v>44501</v>
          </cell>
          <cell r="CD377">
            <v>7.25</v>
          </cell>
          <cell r="CE377">
            <v>6.4600000000000009</v>
          </cell>
          <cell r="CF377">
            <v>0.50666666666666271</v>
          </cell>
          <cell r="CG377">
            <v>6.4600000000000009</v>
          </cell>
          <cell r="CH377">
            <v>5.1733333333333329</v>
          </cell>
          <cell r="CI377">
            <v>10.170838315412187</v>
          </cell>
          <cell r="CJ377">
            <v>1.1666666666666668E-3</v>
          </cell>
        </row>
        <row r="378">
          <cell r="A378">
            <v>44531</v>
          </cell>
          <cell r="B378">
            <v>9.25</v>
          </cell>
          <cell r="C378">
            <v>8.76</v>
          </cell>
          <cell r="D378">
            <v>0.77000000000000401</v>
          </cell>
          <cell r="E378">
            <v>8.76</v>
          </cell>
          <cell r="F378">
            <v>5.32</v>
          </cell>
          <cell r="G378">
            <v>11.56865806451613</v>
          </cell>
          <cell r="H378">
            <v>5.3293749999999987E-2</v>
          </cell>
          <cell r="CC378">
            <v>44531</v>
          </cell>
          <cell r="CD378">
            <v>8.25</v>
          </cell>
          <cell r="CE378">
            <v>7.57</v>
          </cell>
          <cell r="CF378">
            <v>0.61666666666666536</v>
          </cell>
          <cell r="CG378">
            <v>7.57</v>
          </cell>
          <cell r="CH378">
            <v>5.32</v>
          </cell>
          <cell r="CI378">
            <v>11.120135448028675</v>
          </cell>
          <cell r="CJ378">
            <v>1.8931249999999997E-2</v>
          </cell>
        </row>
        <row r="379">
          <cell r="A379">
            <v>44562</v>
          </cell>
          <cell r="B379">
            <v>9.25</v>
          </cell>
          <cell r="C379">
            <v>9.15</v>
          </cell>
          <cell r="D379">
            <v>0.73000000000000842</v>
          </cell>
          <cell r="E379">
            <v>9.15</v>
          </cell>
          <cell r="F379">
            <v>6.08</v>
          </cell>
          <cell r="G379">
            <v>12.038819354838713</v>
          </cell>
          <cell r="H379">
            <v>9.5922580645161279E-2</v>
          </cell>
          <cell r="CC379">
            <v>44562</v>
          </cell>
          <cell r="CD379">
            <v>8.75</v>
          </cell>
          <cell r="CE379">
            <v>8.5200000000000014</v>
          </cell>
          <cell r="CF379">
            <v>0.69666666666667132</v>
          </cell>
          <cell r="CG379">
            <v>8.5200000000000014</v>
          </cell>
          <cell r="CH379">
            <v>5.5733333333333333</v>
          </cell>
          <cell r="CI379">
            <v>11.854424695340505</v>
          </cell>
          <cell r="CJ379">
            <v>5.0905443548387087E-2</v>
          </cell>
        </row>
        <row r="380">
          <cell r="A380">
            <v>44593</v>
          </cell>
          <cell r="B380">
            <v>10.75</v>
          </cell>
          <cell r="C380">
            <v>10.49</v>
          </cell>
          <cell r="D380">
            <v>0.76000000000000512</v>
          </cell>
          <cell r="E380">
            <v>10.49</v>
          </cell>
          <cell r="F380">
            <v>6.08</v>
          </cell>
          <cell r="G380">
            <v>12.36798214285715</v>
          </cell>
          <cell r="H380">
            <v>8.25E-4</v>
          </cell>
          <cell r="CC380">
            <v>44593</v>
          </cell>
          <cell r="CD380">
            <v>9.75</v>
          </cell>
          <cell r="CE380">
            <v>9.4666666666666668</v>
          </cell>
          <cell r="CF380">
            <v>0.75333333333333918</v>
          </cell>
          <cell r="CG380">
            <v>9.4666666666666668</v>
          </cell>
          <cell r="CH380">
            <v>5.8266666666666671</v>
          </cell>
          <cell r="CI380">
            <v>11.991819854070664</v>
          </cell>
          <cell r="CJ380">
            <v>5.0013776881720422E-2</v>
          </cell>
        </row>
        <row r="381">
          <cell r="A381">
            <v>44621</v>
          </cell>
          <cell r="B381">
            <v>11.75</v>
          </cell>
          <cell r="C381">
            <v>11.15</v>
          </cell>
          <cell r="D381">
            <v>0.9300000000000086</v>
          </cell>
          <cell r="E381">
            <v>11.15</v>
          </cell>
          <cell r="F381">
            <v>6.08</v>
          </cell>
          <cell r="G381">
            <v>12.984425806451616</v>
          </cell>
          <cell r="H381">
            <v>9.8597058823529385E-2</v>
          </cell>
          <cell r="CC381">
            <v>44621</v>
          </cell>
          <cell r="CD381">
            <v>10.583333333333334</v>
          </cell>
          <cell r="CE381">
            <v>10.263333333333334</v>
          </cell>
          <cell r="CF381">
            <v>0.80666666666667408</v>
          </cell>
          <cell r="CG381">
            <v>10.263333333333334</v>
          </cell>
          <cell r="CH381">
            <v>6.080000000000001</v>
          </cell>
          <cell r="CI381">
            <v>12.463742434715826</v>
          </cell>
          <cell r="CJ381">
            <v>6.511487982289689E-2</v>
          </cell>
        </row>
        <row r="382">
          <cell r="A382">
            <v>44652</v>
          </cell>
          <cell r="B382">
            <v>11.75</v>
          </cell>
          <cell r="C382">
            <v>11.65</v>
          </cell>
          <cell r="D382">
            <v>0.82999999999999741</v>
          </cell>
          <cell r="E382">
            <v>11.65</v>
          </cell>
          <cell r="F382">
            <v>6.82</v>
          </cell>
          <cell r="G382">
            <v>13.004403333333334</v>
          </cell>
          <cell r="H382">
            <v>9.837333333333334E-2</v>
          </cell>
          <cell r="CC382">
            <v>44652</v>
          </cell>
          <cell r="CD382">
            <v>11.416666666666666</v>
          </cell>
          <cell r="CE382">
            <v>11.096666666666666</v>
          </cell>
          <cell r="CF382">
            <v>0.84000000000000374</v>
          </cell>
          <cell r="CG382">
            <v>11.096666666666666</v>
          </cell>
          <cell r="CH382">
            <v>6.3266666666666671</v>
          </cell>
          <cell r="CI382">
            <v>12.785603760880699</v>
          </cell>
          <cell r="CJ382">
            <v>6.5931797385620911E-2</v>
          </cell>
        </row>
        <row r="383">
          <cell r="A383">
            <v>44682</v>
          </cell>
          <cell r="B383">
            <v>12.75</v>
          </cell>
          <cell r="C383">
            <v>12.51</v>
          </cell>
          <cell r="D383">
            <v>1.0299999999999976</v>
          </cell>
          <cell r="E383">
            <v>12.51</v>
          </cell>
          <cell r="F383">
            <v>6.82</v>
          </cell>
          <cell r="G383">
            <v>13.338287096774192</v>
          </cell>
          <cell r="H383">
            <v>0.15950312500000002</v>
          </cell>
          <cell r="CC383">
            <v>44682</v>
          </cell>
          <cell r="CD383">
            <v>12.083333333333334</v>
          </cell>
          <cell r="CE383">
            <v>11.770000000000001</v>
          </cell>
          <cell r="CF383">
            <v>0.93000000000000116</v>
          </cell>
          <cell r="CG383">
            <v>11.770000000000001</v>
          </cell>
          <cell r="CH383">
            <v>6.5733333333333333</v>
          </cell>
          <cell r="CI383">
            <v>13.109038745519713</v>
          </cell>
          <cell r="CJ383">
            <v>0.11882450571895425</v>
          </cell>
        </row>
        <row r="384">
          <cell r="A384">
            <v>44713</v>
          </cell>
          <cell r="B384">
            <v>13.25</v>
          </cell>
          <cell r="C384">
            <v>12.89</v>
          </cell>
          <cell r="D384">
            <v>1.0199999999999987</v>
          </cell>
          <cell r="E384">
            <v>12.89</v>
          </cell>
          <cell r="F384">
            <v>6.82</v>
          </cell>
          <cell r="G384">
            <v>13.564160000000003</v>
          </cell>
          <cell r="H384">
            <v>0.15679000000000001</v>
          </cell>
          <cell r="CC384">
            <v>44713</v>
          </cell>
          <cell r="CD384">
            <v>12.583333333333334</v>
          </cell>
          <cell r="CE384">
            <v>12.35</v>
          </cell>
          <cell r="CF384">
            <v>0.95999999999999786</v>
          </cell>
          <cell r="CG384">
            <v>12.35</v>
          </cell>
          <cell r="CH384">
            <v>6.82</v>
          </cell>
          <cell r="CI384">
            <v>13.302283476702508</v>
          </cell>
          <cell r="CJ384">
            <v>0.1382221527777778</v>
          </cell>
        </row>
        <row r="385">
          <cell r="A385">
            <v>44743</v>
          </cell>
          <cell r="B385">
            <v>13.25</v>
          </cell>
          <cell r="C385">
            <v>13.15</v>
          </cell>
          <cell r="D385">
            <v>1.0299999999999976</v>
          </cell>
          <cell r="E385">
            <v>13.15</v>
          </cell>
          <cell r="F385">
            <v>7.01</v>
          </cell>
          <cell r="G385">
            <v>13.944132258064521</v>
          </cell>
          <cell r="H385">
            <v>0.20309687500000004</v>
          </cell>
          <cell r="CC385">
            <v>44743</v>
          </cell>
          <cell r="CD385">
            <v>13.083333333333334</v>
          </cell>
          <cell r="CE385">
            <v>12.85</v>
          </cell>
          <cell r="CF385">
            <v>1.0266666666666646</v>
          </cell>
          <cell r="CG385">
            <v>12.85</v>
          </cell>
          <cell r="CH385">
            <v>6.8833333333333329</v>
          </cell>
          <cell r="CI385">
            <v>13.615526451612906</v>
          </cell>
          <cell r="CJ385">
            <v>0.17313000000000003</v>
          </cell>
        </row>
        <row r="386">
          <cell r="A386">
            <v>44774</v>
          </cell>
          <cell r="B386">
            <v>13.75</v>
          </cell>
          <cell r="C386">
            <v>13.58</v>
          </cell>
          <cell r="D386">
            <v>1.1700000000000044</v>
          </cell>
          <cell r="E386">
            <v>13.58</v>
          </cell>
          <cell r="F386">
            <v>7.01</v>
          </cell>
          <cell r="G386">
            <v>13.486151612903223</v>
          </cell>
          <cell r="H386">
            <v>0.19239032258064512</v>
          </cell>
          <cell r="CC386">
            <v>44774</v>
          </cell>
          <cell r="CD386">
            <v>13.416666666666666</v>
          </cell>
          <cell r="CE386">
            <v>13.206666666666665</v>
          </cell>
          <cell r="CF386">
            <v>1.0733333333333335</v>
          </cell>
          <cell r="CG386">
            <v>13.206666666666665</v>
          </cell>
          <cell r="CH386">
            <v>6.9466666666666663</v>
          </cell>
          <cell r="CI386">
            <v>13.664814623655914</v>
          </cell>
          <cell r="CJ386">
            <v>0.18409239919354839</v>
          </cell>
        </row>
        <row r="387">
          <cell r="A387">
            <v>44805</v>
          </cell>
          <cell r="B387">
            <v>13.75</v>
          </cell>
          <cell r="C387">
            <v>13.65</v>
          </cell>
          <cell r="D387">
            <v>1.0699999999999932</v>
          </cell>
          <cell r="E387">
            <v>13.65</v>
          </cell>
          <cell r="F387">
            <v>7.01</v>
          </cell>
          <cell r="G387">
            <v>13.344349999999999</v>
          </cell>
          <cell r="H387">
            <v>0.16793666666666671</v>
          </cell>
          <cell r="CC387">
            <v>44805</v>
          </cell>
          <cell r="CD387">
            <v>13.583333333333334</v>
          </cell>
          <cell r="CE387">
            <v>13.46</v>
          </cell>
          <cell r="CF387">
            <v>1.0899999999999983</v>
          </cell>
          <cell r="CG387">
            <v>13.46</v>
          </cell>
          <cell r="CH387">
            <v>7.0100000000000007</v>
          </cell>
          <cell r="CI387">
            <v>13.591544623655913</v>
          </cell>
          <cell r="CJ387">
            <v>0.18780795474910394</v>
          </cell>
        </row>
        <row r="388">
          <cell r="A388">
            <v>44835</v>
          </cell>
          <cell r="B388">
            <v>13.75</v>
          </cell>
          <cell r="C388">
            <v>13.65</v>
          </cell>
          <cell r="D388">
            <v>1.0199999999999987</v>
          </cell>
          <cell r="E388">
            <v>13.65</v>
          </cell>
          <cell r="F388">
            <v>7.2</v>
          </cell>
          <cell r="G388">
            <v>13.096481481481483</v>
          </cell>
          <cell r="H388">
            <v>0.15544687500000004</v>
          </cell>
          <cell r="CC388">
            <v>44835</v>
          </cell>
          <cell r="CD388">
            <v>13.75</v>
          </cell>
          <cell r="CE388">
            <v>13.626666666666667</v>
          </cell>
          <cell r="CF388">
            <v>1.0866666666666653</v>
          </cell>
          <cell r="CG388">
            <v>13.626666666666667</v>
          </cell>
          <cell r="CH388">
            <v>7.0733333333333333</v>
          </cell>
          <cell r="CI388">
            <v>13.3089943647949</v>
          </cell>
          <cell r="CJ388">
            <v>0.17192462141577061</v>
          </cell>
        </row>
        <row r="389">
          <cell r="A389">
            <v>44866</v>
          </cell>
          <cell r="B389">
            <v>13.75</v>
          </cell>
          <cell r="C389">
            <v>13.65</v>
          </cell>
          <cell r="D389">
            <v>1.0199999999999987</v>
          </cell>
          <cell r="E389">
            <v>13.65</v>
          </cell>
          <cell r="F389">
            <v>7.2</v>
          </cell>
          <cell r="G389">
            <v>13.818263333333338</v>
          </cell>
          <cell r="H389">
            <v>0.17687999999999998</v>
          </cell>
          <cell r="CC389">
            <v>44866</v>
          </cell>
          <cell r="CD389">
            <v>13.75</v>
          </cell>
          <cell r="CE389">
            <v>13.65</v>
          </cell>
          <cell r="CF389">
            <v>1.0366666666666635</v>
          </cell>
          <cell r="CG389">
            <v>13.65</v>
          </cell>
          <cell r="CH389">
            <v>7.1366666666666667</v>
          </cell>
          <cell r="CI389">
            <v>13.419698271604938</v>
          </cell>
          <cell r="CJ389">
            <v>0.16675451388888893</v>
          </cell>
        </row>
        <row r="390">
          <cell r="A390">
            <v>44896</v>
          </cell>
          <cell r="B390">
            <v>13.75</v>
          </cell>
          <cell r="C390">
            <v>13.65</v>
          </cell>
          <cell r="D390">
            <v>1.1200000000000099</v>
          </cell>
          <cell r="E390">
            <v>13.65</v>
          </cell>
          <cell r="F390">
            <v>7.2</v>
          </cell>
          <cell r="G390">
            <v>13.86552</v>
          </cell>
          <cell r="H390">
            <v>0.21174999999999994</v>
          </cell>
          <cell r="CC390">
            <v>44896</v>
          </cell>
          <cell r="CD390">
            <v>13.75</v>
          </cell>
          <cell r="CE390">
            <v>13.65</v>
          </cell>
          <cell r="CF390">
            <v>1.0533333333333357</v>
          </cell>
          <cell r="CG390">
            <v>13.65</v>
          </cell>
          <cell r="CH390">
            <v>7.2</v>
          </cell>
          <cell r="CI390">
            <v>13.593421604938273</v>
          </cell>
          <cell r="CJ390">
            <v>0.18135895833333335</v>
          </cell>
        </row>
        <row r="391">
          <cell r="A391">
            <v>44927</v>
          </cell>
          <cell r="B391">
            <v>13.75</v>
          </cell>
          <cell r="C391">
            <v>13.65</v>
          </cell>
          <cell r="D391">
            <v>1.1200000000000099</v>
          </cell>
          <cell r="E391">
            <v>13.65</v>
          </cell>
          <cell r="F391">
            <v>7.37</v>
          </cell>
          <cell r="G391">
            <v>13.431803225806453</v>
          </cell>
          <cell r="H391">
            <v>0.19171290322580642</v>
          </cell>
          <cell r="CC391">
            <v>44927</v>
          </cell>
          <cell r="CD391">
            <v>13.75</v>
          </cell>
          <cell r="CE391">
            <v>13.65</v>
          </cell>
          <cell r="CF391">
            <v>1.0866666666666729</v>
          </cell>
          <cell r="CG391">
            <v>13.65</v>
          </cell>
          <cell r="CH391">
            <v>7.2566666666666668</v>
          </cell>
          <cell r="CI391">
            <v>13.705195519713264</v>
          </cell>
          <cell r="CJ391">
            <v>0.1934476344086021</v>
          </cell>
        </row>
        <row r="392">
          <cell r="A392">
            <v>44958</v>
          </cell>
          <cell r="B392">
            <v>13.75</v>
          </cell>
          <cell r="C392">
            <v>13.65</v>
          </cell>
          <cell r="D392">
            <v>0.9200000000000097</v>
          </cell>
          <cell r="E392">
            <v>13.65</v>
          </cell>
          <cell r="F392">
            <v>7.37</v>
          </cell>
          <cell r="G392">
            <v>13.303085714285714</v>
          </cell>
          <cell r="H392">
            <v>0.10207500000000001</v>
          </cell>
          <cell r="CC392">
            <v>44958</v>
          </cell>
          <cell r="CD392">
            <v>13.75</v>
          </cell>
          <cell r="CE392">
            <v>13.65</v>
          </cell>
          <cell r="CF392">
            <v>1.0533333333333432</v>
          </cell>
          <cell r="CG392">
            <v>13.65</v>
          </cell>
          <cell r="CH392">
            <v>7.3133333333333335</v>
          </cell>
          <cell r="CI392">
            <v>13.533469646697389</v>
          </cell>
          <cell r="CJ392">
            <v>0.16851263440860212</v>
          </cell>
        </row>
        <row r="393">
          <cell r="A393">
            <v>44986</v>
          </cell>
          <cell r="B393">
            <v>13.75</v>
          </cell>
          <cell r="C393">
            <v>13.65</v>
          </cell>
          <cell r="D393">
            <v>1.1700000000000044</v>
          </cell>
          <cell r="E393">
            <v>13.65</v>
          </cell>
          <cell r="F393">
            <v>7.37</v>
          </cell>
          <cell r="G393">
            <v>12.82365161290323</v>
          </cell>
          <cell r="H393">
            <v>0.17618235294117648</v>
          </cell>
          <cell r="CC393">
            <v>44986</v>
          </cell>
          <cell r="CD393">
            <v>13.75</v>
          </cell>
          <cell r="CE393">
            <v>13.65</v>
          </cell>
          <cell r="CF393">
            <v>1.0700000000000081</v>
          </cell>
          <cell r="CG393">
            <v>13.65</v>
          </cell>
          <cell r="CH393">
            <v>7.37</v>
          </cell>
          <cell r="CI393">
            <v>13.186180184331798</v>
          </cell>
          <cell r="CJ393">
            <v>0.15665675205566099</v>
          </cell>
        </row>
        <row r="394">
          <cell r="A394">
            <v>45017</v>
          </cell>
          <cell r="B394">
            <v>13.75</v>
          </cell>
          <cell r="C394">
            <v>13.65</v>
          </cell>
          <cell r="D394">
            <v>0.9200000000000097</v>
          </cell>
          <cell r="E394">
            <v>13.65</v>
          </cell>
          <cell r="F394">
            <v>7.28</v>
          </cell>
          <cell r="G394">
            <v>12.74656666666667</v>
          </cell>
          <cell r="H394">
            <v>0.12988000000000002</v>
          </cell>
          <cell r="CC394">
            <v>45017</v>
          </cell>
          <cell r="CD394">
            <v>13.75</v>
          </cell>
          <cell r="CE394">
            <v>13.65</v>
          </cell>
          <cell r="CF394">
            <v>1.0033333333333412</v>
          </cell>
          <cell r="CG394">
            <v>13.65</v>
          </cell>
          <cell r="CH394">
            <v>7.34</v>
          </cell>
          <cell r="CI394">
            <v>12.957767997951871</v>
          </cell>
          <cell r="CJ394">
            <v>0.13604578431372549</v>
          </cell>
        </row>
        <row r="395">
          <cell r="A395">
            <v>45047</v>
          </cell>
          <cell r="B395">
            <v>13.75</v>
          </cell>
          <cell r="C395">
            <v>13.65</v>
          </cell>
          <cell r="D395">
            <v>1.1200000000000099</v>
          </cell>
          <cell r="E395">
            <v>13.65</v>
          </cell>
          <cell r="F395">
            <v>7.28</v>
          </cell>
          <cell r="G395">
            <v>12.565783870967742</v>
          </cell>
          <cell r="H395">
            <v>0.19163125</v>
          </cell>
          <cell r="CC395">
            <v>45047</v>
          </cell>
          <cell r="CD395">
            <v>13.75</v>
          </cell>
          <cell r="CE395">
            <v>13.65</v>
          </cell>
          <cell r="CF395">
            <v>1.0700000000000081</v>
          </cell>
          <cell r="CG395">
            <v>13.65</v>
          </cell>
          <cell r="CH395">
            <v>7.31</v>
          </cell>
          <cell r="CI395">
            <v>12.71200071684588</v>
          </cell>
          <cell r="CJ395">
            <v>0.16589786764705883</v>
          </cell>
        </row>
        <row r="396">
          <cell r="A396">
            <v>45078</v>
          </cell>
          <cell r="B396">
            <v>13.75</v>
          </cell>
          <cell r="C396">
            <v>13.65</v>
          </cell>
          <cell r="D396">
            <v>1.0699999999999932</v>
          </cell>
          <cell r="E396">
            <v>13.65</v>
          </cell>
          <cell r="F396">
            <v>7.28</v>
          </cell>
          <cell r="G396">
            <v>12.021696666666664</v>
          </cell>
          <cell r="H396">
            <v>0.17755999999999997</v>
          </cell>
          <cell r="CC396">
            <v>45078</v>
          </cell>
          <cell r="CD396">
            <v>13.75</v>
          </cell>
          <cell r="CE396">
            <v>13.65</v>
          </cell>
          <cell r="CF396">
            <v>1.0366666666666708</v>
          </cell>
          <cell r="CG396">
            <v>13.65</v>
          </cell>
          <cell r="CH396">
            <v>7.28</v>
          </cell>
          <cell r="CI396">
            <v>12.44468240143369</v>
          </cell>
          <cell r="CJ396">
            <v>0.16635708333333332</v>
          </cell>
        </row>
        <row r="397">
          <cell r="A397">
            <v>45108</v>
          </cell>
          <cell r="B397">
            <v>13.75</v>
          </cell>
          <cell r="C397">
            <v>13.65</v>
          </cell>
          <cell r="D397">
            <v>1.0699999999999932</v>
          </cell>
          <cell r="E397">
            <v>13.65</v>
          </cell>
          <cell r="F397">
            <v>7</v>
          </cell>
          <cell r="G397">
            <v>11.4841</v>
          </cell>
          <cell r="H397">
            <v>0.19008125000000001</v>
          </cell>
          <cell r="CC397">
            <v>45108</v>
          </cell>
          <cell r="CD397">
            <v>13.75</v>
          </cell>
          <cell r="CE397">
            <v>13.65</v>
          </cell>
          <cell r="CF397">
            <v>1.0866666666666653</v>
          </cell>
          <cell r="CG397">
            <v>13.65</v>
          </cell>
          <cell r="CH397">
            <v>7.1866666666666674</v>
          </cell>
          <cell r="CI397">
            <v>12.023860179211468</v>
          </cell>
          <cell r="CJ397">
            <v>0.18642416666666664</v>
          </cell>
        </row>
        <row r="398">
          <cell r="A398">
            <v>45139</v>
          </cell>
          <cell r="B398">
            <v>13.25</v>
          </cell>
          <cell r="C398">
            <v>13.19</v>
          </cell>
          <cell r="D398">
            <v>1.1400000000000077</v>
          </cell>
          <cell r="E398">
            <v>13.19</v>
          </cell>
          <cell r="F398">
            <v>7</v>
          </cell>
          <cell r="G398">
            <v>11.026348387096773</v>
          </cell>
          <cell r="H398">
            <v>0.16047096774193545</v>
          </cell>
          <cell r="CC398">
            <v>45139</v>
          </cell>
          <cell r="CD398">
            <v>13.583333333333334</v>
          </cell>
          <cell r="CE398">
            <v>13.496666666666668</v>
          </cell>
          <cell r="CF398">
            <v>1.0933333333333313</v>
          </cell>
          <cell r="CG398">
            <v>13.496666666666668</v>
          </cell>
          <cell r="CH398">
            <v>7.0933333333333337</v>
          </cell>
          <cell r="CI398">
            <v>11.510715017921145</v>
          </cell>
          <cell r="CJ398">
            <v>0.17603740591397846</v>
          </cell>
        </row>
        <row r="399">
          <cell r="A399">
            <v>45170</v>
          </cell>
          <cell r="B399">
            <v>12.75</v>
          </cell>
          <cell r="C399">
            <v>12.97</v>
          </cell>
          <cell r="D399">
            <v>0.97000000000000419</v>
          </cell>
          <cell r="E399">
            <v>12.97</v>
          </cell>
          <cell r="F399">
            <v>7</v>
          </cell>
          <cell r="G399">
            <v>10.884756666666668</v>
          </cell>
          <cell r="H399">
            <v>0.11170000000000004</v>
          </cell>
          <cell r="CC399">
            <v>45170</v>
          </cell>
          <cell r="CD399">
            <v>13.25</v>
          </cell>
          <cell r="CE399">
            <v>13.270000000000001</v>
          </cell>
          <cell r="CF399">
            <v>1.0600000000000016</v>
          </cell>
          <cell r="CG399">
            <v>13.270000000000001</v>
          </cell>
          <cell r="CH399">
            <v>7</v>
          </cell>
          <cell r="CI399">
            <v>11.131735017921146</v>
          </cell>
          <cell r="CJ399">
            <v>0.15408407258064516</v>
          </cell>
        </row>
        <row r="400">
          <cell r="A400">
            <v>45200</v>
          </cell>
          <cell r="B400">
            <v>12.75</v>
          </cell>
          <cell r="C400">
            <v>12.65</v>
          </cell>
          <cell r="D400">
            <v>1.0000000000000009</v>
          </cell>
          <cell r="E400">
            <v>12.65</v>
          </cell>
          <cell r="F400">
            <v>6.55</v>
          </cell>
          <cell r="G400">
            <v>11.08152258064516</v>
          </cell>
          <cell r="H400">
            <v>8.9409374999999999E-2</v>
          </cell>
          <cell r="CC400">
            <v>45200</v>
          </cell>
          <cell r="CD400">
            <v>12.916666666666666</v>
          </cell>
          <cell r="CE400">
            <v>12.936666666666667</v>
          </cell>
          <cell r="CF400">
            <v>1.0366666666666708</v>
          </cell>
          <cell r="CG400">
            <v>12.936666666666667</v>
          </cell>
          <cell r="CH400">
            <v>6.8500000000000005</v>
          </cell>
          <cell r="CI400">
            <v>10.997542544802869</v>
          </cell>
          <cell r="CJ400">
            <v>0.1205267809139785</v>
          </cell>
        </row>
        <row r="401">
          <cell r="A401">
            <v>45231</v>
          </cell>
          <cell r="B401">
            <v>12.25</v>
          </cell>
          <cell r="C401">
            <v>12.17</v>
          </cell>
          <cell r="D401">
            <v>0.9200000000000097</v>
          </cell>
          <cell r="E401">
            <v>12.17</v>
          </cell>
          <cell r="F401">
            <v>6.55</v>
          </cell>
          <cell r="G401">
            <v>10.662576666666665</v>
          </cell>
          <cell r="H401">
            <v>9.6623333333333339E-2</v>
          </cell>
          <cell r="CC401">
            <v>45231</v>
          </cell>
          <cell r="CD401">
            <v>12.583333333333334</v>
          </cell>
          <cell r="CE401">
            <v>12.596666666666666</v>
          </cell>
          <cell r="CF401">
            <v>0.96333333333333826</v>
          </cell>
          <cell r="CG401">
            <v>12.596666666666666</v>
          </cell>
          <cell r="CH401">
            <v>6.7</v>
          </cell>
          <cell r="CI401">
            <v>10.876285304659497</v>
          </cell>
          <cell r="CJ401">
            <v>9.924423611111112E-2</v>
          </cell>
        </row>
        <row r="402">
          <cell r="A402">
            <v>45261</v>
          </cell>
          <cell r="B402">
            <v>11.75</v>
          </cell>
          <cell r="C402">
            <v>11.87</v>
          </cell>
          <cell r="D402">
            <v>0.8899999999999908</v>
          </cell>
          <cell r="E402">
            <v>11.87</v>
          </cell>
          <cell r="F402">
            <v>6.55</v>
          </cell>
          <cell r="G402">
            <v>10.150303225806448</v>
          </cell>
          <cell r="H402">
            <v>5.9006250000000003E-2</v>
          </cell>
          <cell r="CC402">
            <v>45261</v>
          </cell>
          <cell r="CD402">
            <v>12.25</v>
          </cell>
          <cell r="CE402">
            <v>12.229999999999999</v>
          </cell>
          <cell r="CF402">
            <v>0.93666666666666709</v>
          </cell>
          <cell r="CG402">
            <v>12.229999999999999</v>
          </cell>
          <cell r="CH402">
            <v>6.55</v>
          </cell>
          <cell r="CI402">
            <v>10.631467491039423</v>
          </cell>
          <cell r="CJ402">
            <v>8.1679652777777792E-2</v>
          </cell>
        </row>
        <row r="403">
          <cell r="A403">
            <v>45292</v>
          </cell>
          <cell r="B403">
            <v>11.25</v>
          </cell>
          <cell r="C403">
            <v>11.65</v>
          </cell>
          <cell r="D403">
            <v>0.97000000000000419</v>
          </cell>
          <cell r="E403">
            <v>11.65</v>
          </cell>
          <cell r="F403">
            <v>6.53</v>
          </cell>
          <cell r="G403">
            <v>9.9470806451612894</v>
          </cell>
          <cell r="H403">
            <v>6.7058064516129043E-2</v>
          </cell>
          <cell r="CC403">
            <v>45292</v>
          </cell>
          <cell r="CD403">
            <v>11.75</v>
          </cell>
          <cell r="CE403">
            <v>11.896666666666667</v>
          </cell>
          <cell r="CF403">
            <v>0.92666666666666819</v>
          </cell>
          <cell r="CG403">
            <v>11.896666666666667</v>
          </cell>
          <cell r="CH403">
            <v>6.543333333333333</v>
          </cell>
          <cell r="CI403">
            <v>10.253320179211467</v>
          </cell>
          <cell r="CJ403">
            <v>7.4229215949820793E-2</v>
          </cell>
        </row>
        <row r="404">
          <cell r="A404">
            <v>45323</v>
          </cell>
          <cell r="B404">
            <v>11.25</v>
          </cell>
          <cell r="C404">
            <v>11.15</v>
          </cell>
          <cell r="D404">
            <v>0.80000000000000071</v>
          </cell>
          <cell r="E404">
            <v>11.15</v>
          </cell>
          <cell r="F404">
            <v>6.53</v>
          </cell>
          <cell r="G404">
            <v>9.8930275862068946</v>
          </cell>
          <cell r="H404">
            <v>3.6174999999999999E-2</v>
          </cell>
          <cell r="CC404">
            <v>45323</v>
          </cell>
          <cell r="CD404">
            <v>11.416666666666666</v>
          </cell>
          <cell r="CE404">
            <v>11.556666666666667</v>
          </cell>
          <cell r="CF404">
            <v>0.88666666666666527</v>
          </cell>
          <cell r="CG404">
            <v>11.556666666666667</v>
          </cell>
          <cell r="CH404">
            <v>6.5366666666666662</v>
          </cell>
          <cell r="CI404">
            <v>9.9968038190582114</v>
          </cell>
          <cell r="CJ404">
            <v>5.4079771505376351E-2</v>
          </cell>
        </row>
        <row r="405">
          <cell r="A405">
            <v>45352</v>
          </cell>
          <cell r="B405">
            <v>10.75</v>
          </cell>
          <cell r="C405">
            <v>11</v>
          </cell>
          <cell r="D405">
            <v>0.82999999999999741</v>
          </cell>
          <cell r="E405">
            <v>11</v>
          </cell>
          <cell r="F405">
            <v>6.53</v>
          </cell>
          <cell r="G405">
            <v>9.7634032258064476</v>
          </cell>
          <cell r="H405">
            <v>7.1973529411764714E-2</v>
          </cell>
          <cell r="CC405">
            <v>45352</v>
          </cell>
          <cell r="CD405">
            <v>11.083333333333334</v>
          </cell>
          <cell r="CE405">
            <v>11.266666666666666</v>
          </cell>
          <cell r="CF405">
            <v>0.86666666666666747</v>
          </cell>
          <cell r="CG405">
            <v>11.266666666666666</v>
          </cell>
          <cell r="CH405">
            <v>6.53</v>
          </cell>
          <cell r="CI405">
            <v>9.8678371523915445</v>
          </cell>
          <cell r="CJ405">
            <v>5.8402197975964583E-2</v>
          </cell>
        </row>
        <row r="406">
          <cell r="A406">
            <v>45383</v>
          </cell>
          <cell r="B406">
            <v>10.75</v>
          </cell>
          <cell r="C406">
            <v>10.65</v>
          </cell>
          <cell r="D406">
            <v>0.8899999999999908</v>
          </cell>
          <cell r="E406">
            <v>10.65</v>
          </cell>
          <cell r="F406">
            <v>6.67</v>
          </cell>
          <cell r="G406">
            <v>10.094839999999998</v>
          </cell>
          <cell r="H406">
            <v>5.8779999999999985E-2</v>
          </cell>
          <cell r="CC406">
            <v>45383</v>
          </cell>
          <cell r="CD406">
            <v>10.916666666666666</v>
          </cell>
          <cell r="CE406">
            <v>10.933333333333332</v>
          </cell>
          <cell r="CF406">
            <v>0.83999999999999631</v>
          </cell>
          <cell r="CG406">
            <v>10.933333333333332</v>
          </cell>
          <cell r="CH406">
            <v>6.5766666666666671</v>
          </cell>
          <cell r="CI406">
            <v>9.9170902706711122</v>
          </cell>
          <cell r="CJ406">
            <v>5.5642843137254899E-2</v>
          </cell>
        </row>
        <row r="407">
          <cell r="A407">
            <v>45413</v>
          </cell>
          <cell r="B407">
            <v>10.5</v>
          </cell>
          <cell r="C407">
            <v>10.46</v>
          </cell>
          <cell r="D407">
            <v>0.82999999999999741</v>
          </cell>
          <cell r="E407">
            <v>10.46</v>
          </cell>
          <cell r="F407">
            <v>6.67</v>
          </cell>
          <cell r="G407">
            <v>10.343048387096774</v>
          </cell>
          <cell r="H407">
            <v>7.3262499999999994E-2</v>
          </cell>
          <cell r="CC407">
            <v>45413</v>
          </cell>
          <cell r="CD407">
            <v>10.666666666666666</v>
          </cell>
          <cell r="CE407">
            <v>10.703333333333333</v>
          </cell>
          <cell r="CF407">
            <v>0.8499999999999952</v>
          </cell>
          <cell r="CG407">
            <v>10.703333333333333</v>
          </cell>
          <cell r="CH407">
            <v>6.6233333333333322</v>
          </cell>
          <cell r="CI407">
            <v>10.067097204301072</v>
          </cell>
          <cell r="CJ407">
            <v>6.8005343137254912E-2</v>
          </cell>
        </row>
        <row r="408">
          <cell r="A408">
            <v>45444</v>
          </cell>
          <cell r="B408">
            <v>10.5</v>
          </cell>
          <cell r="C408">
            <v>10.4</v>
          </cell>
          <cell r="D408">
            <v>0.79000000000000181</v>
          </cell>
          <cell r="E408">
            <v>10.4</v>
          </cell>
          <cell r="F408">
            <v>6.67</v>
          </cell>
          <cell r="G408">
            <v>10.788766666666669</v>
          </cell>
          <cell r="H408">
            <v>7.6286666666666642E-2</v>
          </cell>
          <cell r="CC408">
            <v>45444</v>
          </cell>
          <cell r="CD408">
            <v>10.583333333333334</v>
          </cell>
          <cell r="CE408">
            <v>10.503333333333332</v>
          </cell>
          <cell r="CF408">
            <v>0.83666666666666334</v>
          </cell>
          <cell r="CG408">
            <v>10.503333333333332</v>
          </cell>
          <cell r="CH408">
            <v>6.669999999999999</v>
          </cell>
          <cell r="CI408">
            <v>10.408885017921145</v>
          </cell>
          <cell r="CJ408">
            <v>6.9443055555555536E-2</v>
          </cell>
        </row>
        <row r="409">
          <cell r="A409">
            <v>45474</v>
          </cell>
          <cell r="B409">
            <v>10.5</v>
          </cell>
          <cell r="C409">
            <v>10.4</v>
          </cell>
          <cell r="D409">
            <v>0.9100000000000108</v>
          </cell>
          <cell r="E409">
            <v>10.4</v>
          </cell>
          <cell r="F409">
            <v>6.91</v>
          </cell>
          <cell r="G409">
            <v>11.038941935483868</v>
          </cell>
          <cell r="H409">
            <v>7.1521874999999985E-2</v>
          </cell>
          <cell r="CC409">
            <v>45474</v>
          </cell>
          <cell r="CD409">
            <v>10.5</v>
          </cell>
          <cell r="CE409">
            <v>10.42</v>
          </cell>
          <cell r="CF409">
            <v>0.84333333333333671</v>
          </cell>
          <cell r="CG409">
            <v>10.42</v>
          </cell>
          <cell r="CH409">
            <v>6.75</v>
          </cell>
          <cell r="CI409">
            <v>10.723585663082437</v>
          </cell>
          <cell r="CJ409">
            <v>7.3690347222222202E-2</v>
          </cell>
        </row>
        <row r="410">
          <cell r="A410">
            <v>45505</v>
          </cell>
          <cell r="B410">
            <v>10.5</v>
          </cell>
          <cell r="C410">
            <v>10.4</v>
          </cell>
          <cell r="D410">
            <v>0.869999999999993</v>
          </cell>
          <cell r="E410">
            <v>10.4</v>
          </cell>
          <cell r="F410">
            <v>6.91</v>
          </cell>
          <cell r="G410">
            <v>11.279635483870964</v>
          </cell>
          <cell r="H410">
            <v>7.1267741935483866E-2</v>
          </cell>
          <cell r="CC410">
            <v>45505</v>
          </cell>
          <cell r="CD410">
            <v>10.5</v>
          </cell>
          <cell r="CE410">
            <v>10.4</v>
          </cell>
          <cell r="CF410">
            <v>0.85666666666666857</v>
          </cell>
          <cell r="CG410">
            <v>10.4</v>
          </cell>
          <cell r="CH410">
            <v>6.830000000000001</v>
          </cell>
          <cell r="CI410">
            <v>11.035781362007166</v>
          </cell>
          <cell r="CJ410">
            <v>7.3025427867383488E-2</v>
          </cell>
        </row>
        <row r="411">
          <cell r="A411">
            <v>45536</v>
          </cell>
          <cell r="B411">
            <v>10.75</v>
          </cell>
          <cell r="C411">
            <v>10.5</v>
          </cell>
          <cell r="D411">
            <v>0.83999999999999631</v>
          </cell>
          <cell r="E411">
            <v>10.5</v>
          </cell>
          <cell r="F411">
            <v>6.91</v>
          </cell>
          <cell r="G411">
            <v>11.719676666666665</v>
          </cell>
          <cell r="H411">
            <v>7.0936666666666676E-2</v>
          </cell>
          <cell r="CC411">
            <v>45536</v>
          </cell>
          <cell r="CD411">
            <v>10.583333333333334</v>
          </cell>
          <cell r="CE411">
            <v>10.433333333333334</v>
          </cell>
          <cell r="CF411">
            <v>0.87333333333333341</v>
          </cell>
          <cell r="CG411">
            <v>10.433333333333334</v>
          </cell>
          <cell r="CH411">
            <v>6.91</v>
          </cell>
          <cell r="CI411">
            <v>11.346084695340499</v>
          </cell>
          <cell r="CJ411">
            <v>7.1242094534050185E-2</v>
          </cell>
        </row>
        <row r="412">
          <cell r="A412">
            <v>45566</v>
          </cell>
          <cell r="B412">
            <v>10.75</v>
          </cell>
          <cell r="C412">
            <v>10.65</v>
          </cell>
          <cell r="D412">
            <v>0.9300000000000086</v>
          </cell>
          <cell r="E412">
            <v>10.65</v>
          </cell>
          <cell r="F412">
            <v>7.43</v>
          </cell>
          <cell r="G412">
            <v>12.342319354838709</v>
          </cell>
          <cell r="H412">
            <v>7.9518750000000013E-2</v>
          </cell>
          <cell r="CC412">
            <v>45566</v>
          </cell>
          <cell r="CD412">
            <v>10.666666666666666</v>
          </cell>
          <cell r="CE412">
            <v>10.516666666666666</v>
          </cell>
          <cell r="CF412">
            <v>0.87999999999999934</v>
          </cell>
          <cell r="CG412">
            <v>10.516666666666666</v>
          </cell>
          <cell r="CH412">
            <v>7.083333333333333</v>
          </cell>
          <cell r="CI412">
            <v>11.780543835125444</v>
          </cell>
          <cell r="CJ412">
            <v>7.390771953405019E-2</v>
          </cell>
        </row>
        <row r="413">
          <cell r="A413">
            <v>45597</v>
          </cell>
          <cell r="B413">
            <v>11.25</v>
          </cell>
          <cell r="C413">
            <v>11.04</v>
          </cell>
          <cell r="D413">
            <v>0.79000000000000181</v>
          </cell>
          <cell r="E413">
            <v>11.04</v>
          </cell>
          <cell r="F413">
            <v>7.43</v>
          </cell>
          <cell r="G413">
            <v>13.022583333333332</v>
          </cell>
          <cell r="H413">
            <v>7.1563333333333354E-2</v>
          </cell>
          <cell r="CC413">
            <v>45597</v>
          </cell>
          <cell r="CD413">
            <v>10.916666666666666</v>
          </cell>
          <cell r="CE413">
            <v>10.729999999999999</v>
          </cell>
          <cell r="CF413">
            <v>0.85333333333333561</v>
          </cell>
          <cell r="CG413">
            <v>10.729999999999999</v>
          </cell>
          <cell r="CH413">
            <v>7.2566666666666668</v>
          </cell>
          <cell r="CI413">
            <v>12.361526451612901</v>
          </cell>
          <cell r="CJ413">
            <v>7.400625000000001E-2</v>
          </cell>
        </row>
        <row r="414">
          <cell r="A414">
            <v>45627</v>
          </cell>
          <cell r="B414">
            <v>12.25</v>
          </cell>
          <cell r="C414">
            <v>11.77</v>
          </cell>
          <cell r="D414">
            <v>0.9300000000000086</v>
          </cell>
          <cell r="E414">
            <v>11.77</v>
          </cell>
          <cell r="F414">
            <v>7.43</v>
          </cell>
          <cell r="G414">
            <v>14.711080645161287</v>
          </cell>
          <cell r="H414">
            <v>0.10572187500000002</v>
          </cell>
          <cell r="CC414">
            <v>45627</v>
          </cell>
          <cell r="CD414">
            <v>11.416666666666666</v>
          </cell>
          <cell r="CE414">
            <v>11.153333333333331</v>
          </cell>
          <cell r="CF414">
            <v>0.88333333333333963</v>
          </cell>
          <cell r="CG414">
            <v>11.153333333333331</v>
          </cell>
          <cell r="CH414">
            <v>7.43</v>
          </cell>
          <cell r="CI414">
            <v>13.358661111111109</v>
          </cell>
          <cell r="CJ414">
            <v>8.5601319444444449E-2</v>
          </cell>
        </row>
        <row r="415">
          <cell r="A415">
            <v>45658</v>
          </cell>
          <cell r="B415">
            <v>13.25</v>
          </cell>
          <cell r="C415">
            <v>12.24</v>
          </cell>
          <cell r="D415">
            <v>1.0099999999999998</v>
          </cell>
          <cell r="E415">
            <v>12.24</v>
          </cell>
          <cell r="F415">
            <v>7.97</v>
          </cell>
          <cell r="G415">
            <v>15.037412903225805</v>
          </cell>
          <cell r="H415">
            <v>0.16535161290322578</v>
          </cell>
          <cell r="CC415">
            <v>45658</v>
          </cell>
          <cell r="CD415">
            <v>12.25</v>
          </cell>
          <cell r="CE415">
            <v>11.683333333333332</v>
          </cell>
          <cell r="CF415">
            <v>0.91000000000000336</v>
          </cell>
          <cell r="CG415">
            <v>11.683333333333332</v>
          </cell>
          <cell r="CH415">
            <v>7.6099999999999994</v>
          </cell>
          <cell r="CI415">
            <v>14.257025627240141</v>
          </cell>
          <cell r="CJ415">
            <v>0.11421227374551972</v>
          </cell>
        </row>
        <row r="416">
          <cell r="A416">
            <v>45689</v>
          </cell>
          <cell r="B416">
            <v>13.25</v>
          </cell>
          <cell r="C416">
            <v>13.15</v>
          </cell>
          <cell r="D416">
            <v>0.99000000000000199</v>
          </cell>
          <cell r="E416">
            <v>13.15</v>
          </cell>
          <cell r="F416">
            <v>7.97</v>
          </cell>
          <cell r="G416">
            <v>14.83615357142857</v>
          </cell>
          <cell r="H416">
            <v>8.4046428571428591E-2</v>
          </cell>
          <cell r="CC416">
            <v>45689</v>
          </cell>
          <cell r="CD416">
            <v>12.916666666666666</v>
          </cell>
          <cell r="CE416">
            <v>12.386666666666665</v>
          </cell>
          <cell r="CF416">
            <v>0.97666666666667012</v>
          </cell>
          <cell r="CG416">
            <v>12.386666666666665</v>
          </cell>
          <cell r="CH416">
            <v>7.7899999999999991</v>
          </cell>
          <cell r="CI416">
            <v>14.861549039938554</v>
          </cell>
          <cell r="CJ416">
            <v>0.11837330549155146</v>
          </cell>
        </row>
        <row r="417">
          <cell r="A417">
            <v>45717</v>
          </cell>
          <cell r="B417">
            <v>14.25</v>
          </cell>
          <cell r="C417">
            <v>13.57</v>
          </cell>
          <cell r="D417">
            <v>0.96000000000000529</v>
          </cell>
          <cell r="E417">
            <v>13.57</v>
          </cell>
          <cell r="F417">
            <v>7.97</v>
          </cell>
          <cell r="G417">
            <v>14.876112903225806</v>
          </cell>
          <cell r="H417">
            <v>0.15746764705882352</v>
          </cell>
          <cell r="CC417">
            <v>45717</v>
          </cell>
          <cell r="CD417">
            <v>13.583333333333334</v>
          </cell>
          <cell r="CE417">
            <v>12.986666666666666</v>
          </cell>
          <cell r="CF417">
            <v>0.98666666666666902</v>
          </cell>
          <cell r="CG417">
            <v>12.986666666666666</v>
          </cell>
          <cell r="CH417">
            <v>7.97</v>
          </cell>
          <cell r="CI417">
            <v>14.916559792626728</v>
          </cell>
          <cell r="CJ417">
            <v>0.13562189617782597</v>
          </cell>
        </row>
        <row r="418">
          <cell r="A418">
            <v>45748</v>
          </cell>
          <cell r="B418">
            <v>14.25</v>
          </cell>
          <cell r="C418">
            <v>14.15</v>
          </cell>
          <cell r="D418">
            <v>1.0599999999999943</v>
          </cell>
          <cell r="E418">
            <v>14.15</v>
          </cell>
          <cell r="F418">
            <v>8.65</v>
          </cell>
          <cell r="G418">
            <v>14.581340000000001</v>
          </cell>
          <cell r="H418">
            <v>0.14121666666666666</v>
          </cell>
          <cell r="CC418">
            <v>45748</v>
          </cell>
          <cell r="CD418">
            <v>13.916666666666666</v>
          </cell>
          <cell r="CE418">
            <v>13.623333333333333</v>
          </cell>
          <cell r="CF418">
            <v>1.0033333333333339</v>
          </cell>
          <cell r="CG418">
            <v>13.623333333333333</v>
          </cell>
          <cell r="CH418">
            <v>8.1966666666666672</v>
          </cell>
          <cell r="CI418">
            <v>14.764535491551461</v>
          </cell>
          <cell r="CJ418">
            <v>0.12757691409897293</v>
          </cell>
        </row>
        <row r="419">
          <cell r="A419">
            <v>45778</v>
          </cell>
          <cell r="B419">
            <v>14.75</v>
          </cell>
          <cell r="C419">
            <v>14.55</v>
          </cell>
          <cell r="D419">
            <v>1.1400000000000077</v>
          </cell>
          <cell r="E419">
            <v>14.55</v>
          </cell>
          <cell r="F419">
            <v>8.65</v>
          </cell>
          <cell r="G419">
            <v>14.490783870967739</v>
          </cell>
          <cell r="H419">
            <v>0.17276250000000007</v>
          </cell>
          <cell r="CC419">
            <v>45778</v>
          </cell>
          <cell r="CD419">
            <v>14.416666666666666</v>
          </cell>
          <cell r="CE419">
            <v>14.089999999999998</v>
          </cell>
          <cell r="CF419">
            <v>1.0533333333333357</v>
          </cell>
          <cell r="CG419">
            <v>14.089999999999998</v>
          </cell>
          <cell r="CH419">
            <v>8.4233333333333338</v>
          </cell>
          <cell r="CI419">
            <v>14.649412258064515</v>
          </cell>
          <cell r="CJ419">
            <v>0.15714893790849674</v>
          </cell>
        </row>
        <row r="420">
          <cell r="A420">
            <v>45809</v>
          </cell>
          <cell r="B420">
            <v>15</v>
          </cell>
          <cell r="C420">
            <v>14.74</v>
          </cell>
          <cell r="D420">
            <v>1.0999999999999899</v>
          </cell>
          <cell r="E420">
            <v>14.74</v>
          </cell>
          <cell r="F420">
            <v>8.65</v>
          </cell>
          <cell r="G420">
            <v>14.654569230769237</v>
          </cell>
          <cell r="H420">
            <v>0.17097999999999997</v>
          </cell>
          <cell r="CC420">
            <v>45809</v>
          </cell>
          <cell r="CD420">
            <v>14.666666666666666</v>
          </cell>
          <cell r="CE420">
            <v>14.480000000000002</v>
          </cell>
          <cell r="CF420">
            <v>1.0999999999999972</v>
          </cell>
          <cell r="CG420">
            <v>14.480000000000002</v>
          </cell>
          <cell r="CH420">
            <v>8.65</v>
          </cell>
          <cell r="CI420">
            <v>14.57556436724566</v>
          </cell>
          <cell r="CJ420">
            <v>0.16165305555555556</v>
          </cell>
        </row>
        <row r="421">
          <cell r="A421">
            <v>45839</v>
          </cell>
          <cell r="B421">
            <v>15</v>
          </cell>
          <cell r="C421">
            <v>14.9</v>
          </cell>
          <cell r="D421">
            <v>1.275732508747951</v>
          </cell>
          <cell r="E421">
            <v>14.9</v>
          </cell>
          <cell r="F421">
            <v>8.9600000000000009</v>
          </cell>
          <cell r="G421">
            <v>14.691443122071799</v>
          </cell>
          <cell r="H421">
            <v>0.20028749999999998</v>
          </cell>
          <cell r="CC421">
            <v>45839</v>
          </cell>
          <cell r="CD421">
            <v>14.916666666666666</v>
          </cell>
          <cell r="CE421">
            <v>14.729999999999999</v>
          </cell>
          <cell r="CF421">
            <v>1.1719108362493162</v>
          </cell>
          <cell r="CG421">
            <v>14.729999999999999</v>
          </cell>
          <cell r="CH421">
            <v>8.7533333333333339</v>
          </cell>
          <cell r="CI421">
            <v>14.612265407936258</v>
          </cell>
          <cell r="CJ421">
            <v>0.18134333333333333</v>
          </cell>
        </row>
        <row r="422">
          <cell r="A422">
            <v>45870</v>
          </cell>
          <cell r="B422">
            <v>15</v>
          </cell>
          <cell r="C422">
            <v>14.899981434568875</v>
          </cell>
          <cell r="D422">
            <v>1.1641561387977895</v>
          </cell>
          <cell r="E422">
            <v>14.879866459632208</v>
          </cell>
          <cell r="F422">
            <v>8.9600000000000009</v>
          </cell>
          <cell r="G422">
            <v>14.69242373031741</v>
          </cell>
          <cell r="H422">
            <v>0.21055483870967737</v>
          </cell>
          <cell r="CC422">
            <v>45870</v>
          </cell>
          <cell r="CD422">
            <v>15</v>
          </cell>
          <cell r="CE422">
            <v>14.846660478189625</v>
          </cell>
          <cell r="CF422">
            <v>1.1799628825152435</v>
          </cell>
          <cell r="CG422">
            <v>14.839955486544071</v>
          </cell>
          <cell r="CH422">
            <v>8.8566666666666674</v>
          </cell>
          <cell r="CI422">
            <v>14.679478694386148</v>
          </cell>
          <cell r="CJ422">
            <v>0.19394077956989245</v>
          </cell>
        </row>
        <row r="423">
          <cell r="A423">
            <v>45901</v>
          </cell>
          <cell r="B423">
            <v>15</v>
          </cell>
          <cell r="C423">
            <v>14.89998143456881</v>
          </cell>
          <cell r="D423">
            <v>1.2199289497186738</v>
          </cell>
          <cell r="E423">
            <v>14.879866459632142</v>
          </cell>
          <cell r="F423">
            <v>8.9600000000000009</v>
          </cell>
          <cell r="G423">
            <v>14.656227292151112</v>
          </cell>
          <cell r="H423">
            <v>0.19400333333333331</v>
          </cell>
          <cell r="CC423">
            <v>45901</v>
          </cell>
          <cell r="CD423">
            <v>15</v>
          </cell>
          <cell r="CE423">
            <v>14.899987623045895</v>
          </cell>
          <cell r="CF423">
            <v>1.2199391990881381</v>
          </cell>
          <cell r="CG423">
            <v>14.886577639754783</v>
          </cell>
          <cell r="CH423">
            <v>8.9600000000000009</v>
          </cell>
          <cell r="CI423">
            <v>14.680031381513439</v>
          </cell>
          <cell r="CJ423">
            <v>0.20161522401433687</v>
          </cell>
        </row>
        <row r="424">
          <cell r="A424">
            <v>45931</v>
          </cell>
          <cell r="B424">
            <v>15</v>
          </cell>
          <cell r="C424">
            <v>14.89998143456881</v>
          </cell>
          <cell r="D424">
            <v>1.275732508747951</v>
          </cell>
          <cell r="E424">
            <v>14.879866459632142</v>
          </cell>
          <cell r="F424">
            <v>8.6987922344191269</v>
          </cell>
          <cell r="G424">
            <v>14.590037565428126</v>
          </cell>
          <cell r="H424">
            <v>0.21106249999999999</v>
          </cell>
          <cell r="CC424">
            <v>45931</v>
          </cell>
          <cell r="CD424">
            <v>15</v>
          </cell>
          <cell r="CE424">
            <v>14.899981434568831</v>
          </cell>
          <cell r="CF424">
            <v>1.2199391990881381</v>
          </cell>
          <cell r="CG424">
            <v>14.879866459632163</v>
          </cell>
          <cell r="CH424">
            <v>8.8729307448063768</v>
          </cell>
          <cell r="CI424">
            <v>14.646229529298884</v>
          </cell>
          <cell r="CJ424">
            <v>0.20520689068100353</v>
          </cell>
        </row>
        <row r="425">
          <cell r="A425">
            <v>45962</v>
          </cell>
          <cell r="B425">
            <v>15</v>
          </cell>
          <cell r="C425">
            <v>14.899981434568875</v>
          </cell>
          <cell r="D425">
            <v>1.1084140590428948</v>
          </cell>
          <cell r="E425">
            <v>14.879866459632208</v>
          </cell>
          <cell r="F425">
            <v>8.6987922344191269</v>
          </cell>
          <cell r="G425">
            <v>14.49965018328955</v>
          </cell>
          <cell r="H425">
            <v>0.18105666666666664</v>
          </cell>
          <cell r="CC425">
            <v>45962</v>
          </cell>
          <cell r="CD425">
            <v>15</v>
          </cell>
          <cell r="CE425">
            <v>14.899981434568831</v>
          </cell>
          <cell r="CF425">
            <v>1.2013585058365066</v>
          </cell>
          <cell r="CG425">
            <v>14.879866459632163</v>
          </cell>
          <cell r="CH425">
            <v>8.7858614896127509</v>
          </cell>
          <cell r="CI425">
            <v>14.581971680289596</v>
          </cell>
          <cell r="CJ425">
            <v>0.19537416666666663</v>
          </cell>
        </row>
        <row r="426">
          <cell r="A426">
            <v>45992</v>
          </cell>
          <cell r="B426">
            <v>15</v>
          </cell>
          <cell r="C426">
            <v>14.89998143456881</v>
          </cell>
          <cell r="D426">
            <v>1.2199289497186738</v>
          </cell>
          <cell r="E426">
            <v>14.879866459632142</v>
          </cell>
          <cell r="F426">
            <v>8.6987922344191269</v>
          </cell>
          <cell r="G426">
            <v>14.389740882888994</v>
          </cell>
          <cell r="H426">
            <v>0.14512187500000004</v>
          </cell>
          <cell r="CC426">
            <v>45992</v>
          </cell>
          <cell r="CD426">
            <v>15</v>
          </cell>
          <cell r="CE426">
            <v>14.899981434568831</v>
          </cell>
          <cell r="CF426">
            <v>1.2013585058365066</v>
          </cell>
          <cell r="CG426">
            <v>14.879866459632163</v>
          </cell>
          <cell r="CH426">
            <v>8.6987922344191269</v>
          </cell>
          <cell r="CI426">
            <v>14.493142877202223</v>
          </cell>
          <cell r="CJ426">
            <v>0.17908034722222221</v>
          </cell>
        </row>
        <row r="427">
          <cell r="A427">
            <v>46023</v>
          </cell>
          <cell r="B427">
            <v>14.75</v>
          </cell>
          <cell r="C427">
            <v>14.864226704950244</v>
          </cell>
          <cell r="D427">
            <v>1.1615323981359005</v>
          </cell>
          <cell r="E427">
            <v>14.844159998898562</v>
          </cell>
          <cell r="F427">
            <v>8.4684278798423094</v>
          </cell>
          <cell r="G427">
            <v>14.268723694646754</v>
          </cell>
          <cell r="H427">
            <v>0.1801903225806451</v>
          </cell>
          <cell r="CC427">
            <v>46023</v>
          </cell>
          <cell r="CD427">
            <v>14.916666666666666</v>
          </cell>
          <cell r="CE427">
            <v>14.888063191362642</v>
          </cell>
          <cell r="CF427">
            <v>1.1632918022991563</v>
          </cell>
          <cell r="CG427">
            <v>14.867964306054304</v>
          </cell>
          <cell r="CH427">
            <v>8.6220041162268544</v>
          </cell>
          <cell r="CI427">
            <v>14.386038253608433</v>
          </cell>
          <cell r="CJ427">
            <v>0.16878962141577061</v>
          </cell>
        </row>
        <row r="428">
          <cell r="A428">
            <v>46054</v>
          </cell>
          <cell r="B428">
            <v>14.75</v>
          </cell>
          <cell r="C428">
            <v>14.649931856394316</v>
          </cell>
          <cell r="D428">
            <v>0.98130660855277885</v>
          </cell>
          <cell r="E428">
            <v>14.630154448388184</v>
          </cell>
          <cell r="F428">
            <v>8.4684278798423094</v>
          </cell>
          <cell r="G428">
            <v>14.133996498864764</v>
          </cell>
          <cell r="H428">
            <v>0.10762499999999998</v>
          </cell>
          <cell r="CC428">
            <v>46054</v>
          </cell>
          <cell r="CD428">
            <v>14.833333333333334</v>
          </cell>
          <cell r="CE428">
            <v>14.804713331971124</v>
          </cell>
          <cell r="CF428">
            <v>1.1209226521357845</v>
          </cell>
          <cell r="CG428">
            <v>14.784726968972961</v>
          </cell>
          <cell r="CH428">
            <v>8.5452159980345819</v>
          </cell>
          <cell r="CI428">
            <v>14.264153692133505</v>
          </cell>
          <cell r="CJ428">
            <v>0.14431239919354835</v>
          </cell>
        </row>
        <row r="429">
          <cell r="A429">
            <v>46082</v>
          </cell>
          <cell r="B429">
            <v>14.25</v>
          </cell>
          <cell r="C429">
            <v>14.422428375263795</v>
          </cell>
          <cell r="D429">
            <v>1.1831317327729574</v>
          </cell>
          <cell r="E429">
            <v>14.402958096957189</v>
          </cell>
          <cell r="F429">
            <v>8.4684278798423094</v>
          </cell>
          <cell r="G429">
            <v>13.988213290914661</v>
          </cell>
          <cell r="H429">
            <v>0.15597352941176473</v>
          </cell>
          <cell r="CC429">
            <v>46082</v>
          </cell>
          <cell r="CD429">
            <v>14.583333333333334</v>
          </cell>
          <cell r="CE429">
            <v>14.64552897886945</v>
          </cell>
          <cell r="CF429">
            <v>1.1086569131538788</v>
          </cell>
          <cell r="CG429">
            <v>14.625757514747979</v>
          </cell>
          <cell r="CH429">
            <v>8.4684278798423094</v>
          </cell>
          <cell r="CI429">
            <v>14.130311161475396</v>
          </cell>
          <cell r="CJ429">
            <v>0.14792961733080326</v>
          </cell>
        </row>
        <row r="430">
          <cell r="A430">
            <v>46113</v>
          </cell>
          <cell r="B430">
            <v>13.75</v>
          </cell>
          <cell r="C430">
            <v>14.099918111226305</v>
          </cell>
          <cell r="D430">
            <v>1.0523586959773734</v>
          </cell>
          <cell r="E430">
            <v>14.080883221776149</v>
          </cell>
          <cell r="F430">
            <v>8.2446825209184773</v>
          </cell>
          <cell r="G430">
            <v>13.837624644822956</v>
          </cell>
          <cell r="H430">
            <v>0.12368000000000003</v>
          </cell>
          <cell r="CC430">
            <v>46113</v>
          </cell>
          <cell r="CD430">
            <v>14.25</v>
          </cell>
          <cell r="CE430">
            <v>14.390759447628136</v>
          </cell>
          <cell r="CF430">
            <v>1.0722656791010365</v>
          </cell>
          <cell r="CG430">
            <v>14.371331922373841</v>
          </cell>
          <cell r="CH430">
            <v>8.3938460935343659</v>
          </cell>
          <cell r="CI430">
            <v>13.986611478200794</v>
          </cell>
          <cell r="CJ430">
            <v>0.12909284313725491</v>
          </cell>
        </row>
        <row r="431">
          <cell r="A431">
            <v>46143</v>
          </cell>
          <cell r="B431">
            <v>13.75</v>
          </cell>
          <cell r="C431">
            <v>13.649989315282184</v>
          </cell>
          <cell r="D431">
            <v>1.0206758664957682</v>
          </cell>
          <cell r="E431">
            <v>13.631561829706554</v>
          </cell>
          <cell r="F431">
            <v>8.2446825209184773</v>
          </cell>
          <cell r="G431">
            <v>13.687273040831162</v>
          </cell>
          <cell r="H431">
            <v>0.17432812499999997</v>
          </cell>
          <cell r="CC431">
            <v>46143</v>
          </cell>
          <cell r="CD431">
            <v>13.916666666666666</v>
          </cell>
          <cell r="CE431">
            <v>14.057445267257428</v>
          </cell>
          <cell r="CF431">
            <v>1.0853887650820331</v>
          </cell>
          <cell r="CG431">
            <v>14.038467716146632</v>
          </cell>
          <cell r="CH431">
            <v>8.3192643072264207</v>
          </cell>
          <cell r="CI431">
            <v>13.837703658856261</v>
          </cell>
          <cell r="CJ431">
            <v>0.15132721813725492</v>
          </cell>
        </row>
        <row r="432">
          <cell r="A432">
            <v>46174</v>
          </cell>
          <cell r="B432">
            <v>13.25</v>
          </cell>
          <cell r="C432">
            <v>13.411557549076548</v>
          </cell>
          <cell r="D432">
            <v>1.0542949200208707</v>
          </cell>
          <cell r="E432">
            <v>13.393451946385294</v>
          </cell>
          <cell r="F432">
            <v>8.2446825209184773</v>
          </cell>
          <cell r="G432">
            <v>13.537116601750544</v>
          </cell>
          <cell r="H432">
            <v>0.16707333333333332</v>
          </cell>
          <cell r="CC432">
            <v>46174</v>
          </cell>
          <cell r="CD432">
            <v>13.583333333333334</v>
          </cell>
          <cell r="CE432">
            <v>13.720488325195012</v>
          </cell>
          <cell r="CF432">
            <v>1.0424431608313374</v>
          </cell>
          <cell r="CG432">
            <v>13.701965665956001</v>
          </cell>
          <cell r="CH432">
            <v>8.2446825209184773</v>
          </cell>
          <cell r="CI432">
            <v>13.687338095801556</v>
          </cell>
          <cell r="CJ432">
            <v>0.15502715277777779</v>
          </cell>
        </row>
        <row r="433">
          <cell r="A433">
            <v>46204</v>
          </cell>
          <cell r="B433">
            <v>13.25</v>
          </cell>
          <cell r="C433">
            <v>13.14986031697558</v>
          </cell>
          <cell r="D433">
            <v>1.1339556414135643</v>
          </cell>
          <cell r="E433">
            <v>13.132108005547664</v>
          </cell>
          <cell r="F433">
            <v>8.0453090922573018</v>
          </cell>
          <cell r="G433">
            <v>13.391231028606308</v>
          </cell>
          <cell r="H433">
            <v>0.185475</v>
          </cell>
          <cell r="CC433">
            <v>46204</v>
          </cell>
          <cell r="CD433">
            <v>13.416666666666666</v>
          </cell>
          <cell r="CE433">
            <v>13.403802393778102</v>
          </cell>
          <cell r="CF433">
            <v>1.0696421426434011</v>
          </cell>
          <cell r="CG433">
            <v>13.385707260546504</v>
          </cell>
          <cell r="CH433">
            <v>8.1782247113647522</v>
          </cell>
          <cell r="CI433">
            <v>13.538540223729337</v>
          </cell>
          <cell r="CJ433">
            <v>0.17562548611111109</v>
          </cell>
        </row>
        <row r="434">
          <cell r="A434">
            <v>46235</v>
          </cell>
          <cell r="B434">
            <v>12.75</v>
          </cell>
          <cell r="C434">
            <v>12.697453673441551</v>
          </cell>
          <cell r="D434">
            <v>1.001116651377254</v>
          </cell>
          <cell r="E434">
            <v>12.680312110982404</v>
          </cell>
          <cell r="F434">
            <v>8.0453090922573018</v>
          </cell>
          <cell r="G434">
            <v>13.248794518182088</v>
          </cell>
          <cell r="H434">
            <v>0.14838709677419351</v>
          </cell>
          <cell r="CC434">
            <v>46235</v>
          </cell>
          <cell r="CD434">
            <v>13.083333333333334</v>
          </cell>
          <cell r="CE434">
            <v>13.086290513164561</v>
          </cell>
          <cell r="CF434">
            <v>1.0631224042705629</v>
          </cell>
          <cell r="CG434">
            <v>13.068624020971788</v>
          </cell>
          <cell r="CH434">
            <v>8.111766901811027</v>
          </cell>
          <cell r="CI434">
            <v>13.392380716179646</v>
          </cell>
          <cell r="CJ434">
            <v>0.16697847670250895</v>
          </cell>
        </row>
        <row r="435">
          <cell r="A435">
            <v>46266</v>
          </cell>
          <cell r="B435">
            <v>12.75</v>
          </cell>
          <cell r="C435">
            <v>12.649937271499967</v>
          </cell>
          <cell r="D435">
            <v>0.99756722384831686</v>
          </cell>
          <cell r="E435">
            <v>12.632859856183442</v>
          </cell>
          <cell r="F435">
            <v>8.0453090922573018</v>
          </cell>
          <cell r="G435">
            <v>13.113253588684746</v>
          </cell>
          <cell r="H435">
            <v>0.12913333333333338</v>
          </cell>
          <cell r="CC435">
            <v>46266</v>
          </cell>
          <cell r="CD435">
            <v>12.916666666666666</v>
          </cell>
          <cell r="CE435">
            <v>12.8324170873057</v>
          </cell>
          <cell r="CF435">
            <v>1.044213172213045</v>
          </cell>
          <cell r="CG435">
            <v>12.815093324237838</v>
          </cell>
          <cell r="CH435">
            <v>8.0453090922573018</v>
          </cell>
          <cell r="CI435">
            <v>13.251093045157711</v>
          </cell>
          <cell r="CJ435">
            <v>0.15433181003584232</v>
          </cell>
        </row>
        <row r="436">
          <cell r="A436">
            <v>46296</v>
          </cell>
          <cell r="B436">
            <v>12.75</v>
          </cell>
          <cell r="C436">
            <v>12.649937271499967</v>
          </cell>
          <cell r="D436">
            <v>0.99756722384831686</v>
          </cell>
          <cell r="E436">
            <v>12.632859856183442</v>
          </cell>
          <cell r="F436">
            <v>7.9049949576616356</v>
          </cell>
          <cell r="G436">
            <v>12.979169136199042</v>
          </cell>
          <cell r="H436">
            <v>0.12961249999999996</v>
          </cell>
          <cell r="CC436">
            <v>46296</v>
          </cell>
          <cell r="CD436">
            <v>12.75</v>
          </cell>
          <cell r="CE436">
            <v>12.66577607214716</v>
          </cell>
          <cell r="CF436">
            <v>0.99875036635796255</v>
          </cell>
          <cell r="CG436">
            <v>12.648677274449762</v>
          </cell>
          <cell r="CH436">
            <v>7.9985377140587461</v>
          </cell>
          <cell r="CI436">
            <v>13.11373908102196</v>
          </cell>
          <cell r="CJ436">
            <v>0.13571097670250895</v>
          </cell>
        </row>
        <row r="437">
          <cell r="A437">
            <v>46327</v>
          </cell>
          <cell r="B437">
            <v>12.75</v>
          </cell>
          <cell r="C437">
            <v>12.649937271500011</v>
          </cell>
          <cell r="D437">
            <v>0.94983914939688052</v>
          </cell>
          <cell r="E437">
            <v>12.632859856183487</v>
          </cell>
          <cell r="F437">
            <v>7.9049949576616356</v>
          </cell>
          <cell r="G437">
            <v>12.846262614286116</v>
          </cell>
          <cell r="H437">
            <v>0.14371999999999999</v>
          </cell>
          <cell r="CC437">
            <v>46327</v>
          </cell>
          <cell r="CD437">
            <v>12.75</v>
          </cell>
          <cell r="CE437">
            <v>12.649937271499981</v>
          </cell>
          <cell r="CF437">
            <v>0.98165786569783808</v>
          </cell>
          <cell r="CG437">
            <v>12.632859856183458</v>
          </cell>
          <cell r="CH437">
            <v>7.9517663358601913</v>
          </cell>
          <cell r="CI437">
            <v>12.979561779723303</v>
          </cell>
          <cell r="CJ437">
            <v>0.13415527777777778</v>
          </cell>
        </row>
        <row r="438">
          <cell r="A438">
            <v>46357</v>
          </cell>
          <cell r="B438">
            <v>12.75</v>
          </cell>
          <cell r="C438">
            <v>12.649937271500033</v>
          </cell>
          <cell r="D438">
            <v>1.04531786365607</v>
          </cell>
          <cell r="E438">
            <v>12.632859856183508</v>
          </cell>
          <cell r="F438">
            <v>7.9049949576616356</v>
          </cell>
          <cell r="G438">
            <v>12.714309138234572</v>
          </cell>
          <cell r="H438">
            <v>0.12159375</v>
          </cell>
          <cell r="CC438">
            <v>46357</v>
          </cell>
          <cell r="CD438">
            <v>12.75</v>
          </cell>
          <cell r="CE438">
            <v>12.649937271500002</v>
          </cell>
          <cell r="CF438">
            <v>0.99757474563375581</v>
          </cell>
          <cell r="CG438">
            <v>12.63285985618348</v>
          </cell>
          <cell r="CH438">
            <v>7.9049949576616356</v>
          </cell>
          <cell r="CI438">
            <v>12.846580296239912</v>
          </cell>
          <cell r="CJ438">
            <v>0.13164208333333333</v>
          </cell>
        </row>
        <row r="439">
          <cell r="A439">
            <v>46388</v>
          </cell>
          <cell r="B439">
            <v>12.5</v>
          </cell>
          <cell r="C439">
            <v>12.624913747377708</v>
          </cell>
          <cell r="D439">
            <v>0.94805924360537031</v>
          </cell>
          <cell r="E439">
            <v>12.607870113818748</v>
          </cell>
          <cell r="F439">
            <v>7.7370963462068376</v>
          </cell>
          <cell r="G439">
            <v>12.579507448311034</v>
          </cell>
          <cell r="H439">
            <v>0.11782903225806456</v>
          </cell>
        </row>
        <row r="440">
          <cell r="A440">
            <v>46419</v>
          </cell>
          <cell r="B440">
            <v>12.5</v>
          </cell>
          <cell r="C440">
            <v>12.39995201949049</v>
          </cell>
          <cell r="D440">
            <v>0.83844776710253477</v>
          </cell>
          <cell r="E440">
            <v>12.383212084264178</v>
          </cell>
          <cell r="F440">
            <v>7.7370963462068376</v>
          </cell>
          <cell r="G440">
            <v>12.44609524873311</v>
          </cell>
          <cell r="H440">
            <v>8.0203571428571402E-2</v>
          </cell>
        </row>
        <row r="441">
          <cell r="A441">
            <v>46447</v>
          </cell>
          <cell r="B441">
            <v>12.25</v>
          </cell>
          <cell r="C441">
            <v>12.297612955488724</v>
          </cell>
          <cell r="D441">
            <v>1.0176885146466974</v>
          </cell>
          <cell r="E441">
            <v>12.281011177998815</v>
          </cell>
          <cell r="F441">
            <v>7.7370963462068376</v>
          </cell>
          <cell r="G441">
            <v>12.31380404689183</v>
          </cell>
          <cell r="H441">
            <v>0.11601764705882357</v>
          </cell>
        </row>
        <row r="442">
          <cell r="A442">
            <v>46478</v>
          </cell>
          <cell r="B442">
            <v>12</v>
          </cell>
          <cell r="C442">
            <v>12.126120051533595</v>
          </cell>
          <cell r="D442">
            <v>0.95834738241369344</v>
          </cell>
          <cell r="E442">
            <v>12.109749789464026</v>
          </cell>
          <cell r="F442">
            <v>7.5378029461170648</v>
          </cell>
          <cell r="G442">
            <v>12.18241723127354</v>
          </cell>
          <cell r="H442">
            <v>9.6960000000000005E-2</v>
          </cell>
        </row>
        <row r="443">
          <cell r="A443">
            <v>46508</v>
          </cell>
          <cell r="B443">
            <v>12</v>
          </cell>
          <cell r="C443">
            <v>11.899946776170033</v>
          </cell>
          <cell r="D443">
            <v>0.8963341326538421</v>
          </cell>
          <cell r="E443">
            <v>11.883881848022204</v>
          </cell>
          <cell r="F443">
            <v>7.5378029461170648</v>
          </cell>
          <cell r="G443">
            <v>12.051760046423988</v>
          </cell>
          <cell r="H443">
            <v>0.1105375</v>
          </cell>
        </row>
        <row r="444">
          <cell r="A444">
            <v>46539</v>
          </cell>
          <cell r="B444">
            <v>11.75</v>
          </cell>
          <cell r="C444">
            <v>11.786234302875688</v>
          </cell>
          <cell r="D444">
            <v>0.97744500607075402</v>
          </cell>
          <cell r="E444">
            <v>11.770322886566806</v>
          </cell>
          <cell r="F444">
            <v>7.5378029461170648</v>
          </cell>
          <cell r="G444">
            <v>11.921691505060101</v>
          </cell>
          <cell r="H444">
            <v>0.1070866666666667</v>
          </cell>
        </row>
        <row r="445">
          <cell r="A445">
            <v>46569</v>
          </cell>
          <cell r="B445">
            <v>11.75</v>
          </cell>
          <cell r="C445">
            <v>11.649931856341468</v>
          </cell>
          <cell r="D445">
            <v>0.96669017436581406</v>
          </cell>
          <cell r="E445">
            <v>11.634204448335407</v>
          </cell>
          <cell r="F445">
            <v>7.3446051883667804</v>
          </cell>
          <cell r="G445">
            <v>11.792097863012499</v>
          </cell>
          <cell r="H445">
            <v>0.11421874999999999</v>
          </cell>
        </row>
        <row r="446">
          <cell r="A446">
            <v>46600</v>
          </cell>
          <cell r="B446">
            <v>11.5</v>
          </cell>
          <cell r="C446">
            <v>11.433972715671615</v>
          </cell>
          <cell r="D446">
            <v>0.94962553787638626</v>
          </cell>
          <cell r="E446">
            <v>11.41853685250546</v>
          </cell>
          <cell r="F446">
            <v>7.3446051883667804</v>
          </cell>
          <cell r="G446">
            <v>11.662887355011396</v>
          </cell>
          <cell r="H446">
            <v>8.9019354838709694E-2</v>
          </cell>
        </row>
        <row r="447">
          <cell r="A447">
            <v>46631</v>
          </cell>
          <cell r="B447">
            <v>11.25</v>
          </cell>
          <cell r="C447">
            <v>11.268878116913704</v>
          </cell>
          <cell r="D447">
            <v>0.89379917204062131</v>
          </cell>
          <cell r="E447">
            <v>11.253665131455872</v>
          </cell>
          <cell r="F447">
            <v>7.3446051883667804</v>
          </cell>
          <cell r="G447">
            <v>11.533985947681854</v>
          </cell>
          <cell r="H447">
            <v>6.1109999999999998E-2</v>
          </cell>
        </row>
        <row r="448">
          <cell r="A448">
            <v>46661</v>
          </cell>
          <cell r="B448">
            <v>11.25</v>
          </cell>
          <cell r="C448">
            <v>11.149890058048184</v>
          </cell>
          <cell r="D448">
            <v>0.84249317586502226</v>
          </cell>
          <cell r="E448">
            <v>11.134837706469819</v>
          </cell>
          <cell r="F448">
            <v>7.201328394599785</v>
          </cell>
          <cell r="G448">
            <v>11.409443642358674</v>
          </cell>
          <cell r="H448">
            <v>5.0646875000000001E-2</v>
          </cell>
        </row>
        <row r="449">
          <cell r="A449">
            <v>46692</v>
          </cell>
          <cell r="B449">
            <v>11.25</v>
          </cell>
          <cell r="C449">
            <v>11.149890058048184</v>
          </cell>
          <cell r="D449">
            <v>0.84249317586502226</v>
          </cell>
          <cell r="E449">
            <v>11.134837706469819</v>
          </cell>
          <cell r="F449">
            <v>7.201328394599785</v>
          </cell>
          <cell r="G449">
            <v>11.288418125402064</v>
          </cell>
          <cell r="H449">
            <v>7.1330000000000018E-2</v>
          </cell>
        </row>
        <row r="450">
          <cell r="A450">
            <v>46722</v>
          </cell>
          <cell r="B450">
            <v>11.25</v>
          </cell>
          <cell r="C450">
            <v>11.14989005804825</v>
          </cell>
          <cell r="D450">
            <v>0.96947789452912492</v>
          </cell>
          <cell r="E450">
            <v>11.134837706469884</v>
          </cell>
          <cell r="F450">
            <v>7.201328394599785</v>
          </cell>
          <cell r="G450">
            <v>11.170229844279163</v>
          </cell>
          <cell r="H450">
            <v>0.10134375000000004</v>
          </cell>
        </row>
        <row r="451">
          <cell r="A451">
            <v>46753</v>
          </cell>
          <cell r="B451">
            <v>11</v>
          </cell>
          <cell r="C451">
            <v>11.126054189109746</v>
          </cell>
          <cell r="D451">
            <v>0.88300060500514643</v>
          </cell>
          <cell r="E451">
            <v>11.111034015954449</v>
          </cell>
          <cell r="F451">
            <v>7.0709577719430756</v>
          </cell>
          <cell r="G451">
            <v>11.054330557072589</v>
          </cell>
          <cell r="H451">
            <v>9.0216129032258063E-2</v>
          </cell>
        </row>
        <row r="452">
          <cell r="A452">
            <v>46784</v>
          </cell>
          <cell r="B452">
            <v>11</v>
          </cell>
          <cell r="C452">
            <v>10.899868218102537</v>
          </cell>
          <cell r="D452">
            <v>0.78308707095888774</v>
          </cell>
          <cell r="E452">
            <v>10.885153396008098</v>
          </cell>
          <cell r="F452">
            <v>7.0709577719430756</v>
          </cell>
          <cell r="G452">
            <v>10.949244641017076</v>
          </cell>
          <cell r="H452">
            <v>8.8428571428571436E-3</v>
          </cell>
        </row>
        <row r="453">
          <cell r="A453">
            <v>46813</v>
          </cell>
          <cell r="B453">
            <v>10.75</v>
          </cell>
          <cell r="C453">
            <v>10.791216253752456</v>
          </cell>
          <cell r="D453">
            <v>0.93969645846228023</v>
          </cell>
          <cell r="E453">
            <v>10.776648111809891</v>
          </cell>
          <cell r="F453">
            <v>7.0709577719430756</v>
          </cell>
          <cell r="G453">
            <v>10.850566224788706</v>
          </cell>
          <cell r="H453">
            <v>5.5400000000000012E-2</v>
          </cell>
        </row>
        <row r="454">
          <cell r="A454">
            <v>46844</v>
          </cell>
          <cell r="B454">
            <v>10.5</v>
          </cell>
          <cell r="C454">
            <v>10.636223289421331</v>
          </cell>
          <cell r="D454">
            <v>0.72459375104512169</v>
          </cell>
          <cell r="E454">
            <v>10.621864387980612</v>
          </cell>
          <cell r="F454">
            <v>6.9482933645422804</v>
          </cell>
          <cell r="G454">
            <v>10.759448295939892</v>
          </cell>
          <cell r="H454">
            <v>2.4953333333333331E-2</v>
          </cell>
        </row>
        <row r="455">
          <cell r="A455">
            <v>46874</v>
          </cell>
          <cell r="B455">
            <v>10.5</v>
          </cell>
          <cell r="C455">
            <v>10.400113309764848</v>
          </cell>
          <cell r="D455">
            <v>0.86751167059184731</v>
          </cell>
          <cell r="E455">
            <v>10.386073156796666</v>
          </cell>
          <cell r="F455">
            <v>6.9482933645422804</v>
          </cell>
          <cell r="G455">
            <v>10.67771771726713</v>
          </cell>
          <cell r="H455">
            <v>8.2884374999999982E-2</v>
          </cell>
        </row>
        <row r="456">
          <cell r="A456">
            <v>46905</v>
          </cell>
          <cell r="B456">
            <v>10.25</v>
          </cell>
          <cell r="C456">
            <v>10.280991767579994</v>
          </cell>
          <cell r="D456">
            <v>0.8188459646569779</v>
          </cell>
          <cell r="E456">
            <v>10.267112428693762</v>
          </cell>
          <cell r="F456">
            <v>6.9482933645422804</v>
          </cell>
          <cell r="G456">
            <v>10.601212145041885</v>
          </cell>
          <cell r="H456">
            <v>5.0463333333333339E-2</v>
          </cell>
        </row>
        <row r="457">
          <cell r="A457">
            <v>46935</v>
          </cell>
          <cell r="B457">
            <v>10.25</v>
          </cell>
          <cell r="C457">
            <v>10.150106520238044</v>
          </cell>
          <cell r="D457">
            <v>0.80886926571577256</v>
          </cell>
          <cell r="E457">
            <v>10.136403876435724</v>
          </cell>
          <cell r="F457">
            <v>6.8782050459723143</v>
          </cell>
          <cell r="G457">
            <v>10.53361877937663</v>
          </cell>
          <cell r="H457">
            <v>9.8731250000000007E-2</v>
          </cell>
        </row>
        <row r="458">
          <cell r="A458">
            <v>46966</v>
          </cell>
          <cell r="B458">
            <v>10</v>
          </cell>
          <cell r="C458">
            <v>9.9435468219712284</v>
          </cell>
          <cell r="D458">
            <v>0.86896298303487107</v>
          </cell>
          <cell r="E458">
            <v>9.9301230337615678</v>
          </cell>
          <cell r="F458">
            <v>6.8782050459723143</v>
          </cell>
          <cell r="G458">
            <v>10.470867089018903</v>
          </cell>
          <cell r="H458">
            <v>7.7364516129032265E-2</v>
          </cell>
        </row>
        <row r="459">
          <cell r="A459">
            <v>46997</v>
          </cell>
          <cell r="B459">
            <v>10</v>
          </cell>
          <cell r="C459">
            <v>9.9001099520064528</v>
          </cell>
          <cell r="D459">
            <v>0.75203332284734525</v>
          </cell>
          <cell r="E459">
            <v>9.8867448035712453</v>
          </cell>
          <cell r="F459">
            <v>6.8782050459723143</v>
          </cell>
          <cell r="G459">
            <v>10.420240970540689</v>
          </cell>
          <cell r="H459">
            <v>5.5889999999999988E-2</v>
          </cell>
        </row>
        <row r="460">
          <cell r="A460">
            <v>47027</v>
          </cell>
          <cell r="B460">
            <v>10</v>
          </cell>
          <cell r="C460">
            <v>9.9001099520065203</v>
          </cell>
          <cell r="D460">
            <v>0.7897830946927531</v>
          </cell>
          <cell r="E460">
            <v>9.886744803571311</v>
          </cell>
          <cell r="F460">
            <v>6.8614206725948392</v>
          </cell>
          <cell r="G460">
            <v>10.37939738756214</v>
          </cell>
          <cell r="H460">
            <v>5.0909374999999986E-2</v>
          </cell>
        </row>
        <row r="461">
          <cell r="A461">
            <v>47058</v>
          </cell>
          <cell r="B461">
            <v>10</v>
          </cell>
          <cell r="C461">
            <v>9.9001099520064528</v>
          </cell>
          <cell r="D461">
            <v>0.75203332284734525</v>
          </cell>
          <cell r="E461">
            <v>9.8867448035712453</v>
          </cell>
          <cell r="F461">
            <v>6.8614206725948392</v>
          </cell>
          <cell r="G461">
            <v>10.346446050966119</v>
          </cell>
          <cell r="H461">
            <v>6.0983333333333341E-2</v>
          </cell>
        </row>
        <row r="462">
          <cell r="A462">
            <v>47088</v>
          </cell>
          <cell r="B462">
            <v>10</v>
          </cell>
          <cell r="C462">
            <v>9.9001099520064528</v>
          </cell>
          <cell r="D462">
            <v>0.75203332284734525</v>
          </cell>
          <cell r="E462">
            <v>9.8867448035712453</v>
          </cell>
          <cell r="F462">
            <v>6.8614206725948392</v>
          </cell>
          <cell r="G462">
            <v>10.319861934091882</v>
          </cell>
          <cell r="H462">
            <v>3.8062499999999999E-2</v>
          </cell>
        </row>
      </sheetData>
      <sheetData sheetId="8">
        <row r="7">
          <cell r="A7">
            <v>2003</v>
          </cell>
          <cell r="B7">
            <v>3.2</v>
          </cell>
          <cell r="C7" t="str">
            <v>-</v>
          </cell>
          <cell r="D7" t="str">
            <v>-</v>
          </cell>
          <cell r="E7">
            <v>54.1</v>
          </cell>
          <cell r="F7">
            <v>299.20244418330799</v>
          </cell>
          <cell r="G7">
            <v>206.13167748918832</v>
          </cell>
          <cell r="H7">
            <v>76.617995299210008</v>
          </cell>
          <cell r="I7">
            <v>8.2827748951399993</v>
          </cell>
          <cell r="L7">
            <v>107.13480524463</v>
          </cell>
          <cell r="M7">
            <v>4.4479921362699999</v>
          </cell>
          <cell r="N7">
            <v>5.13589466026</v>
          </cell>
          <cell r="O7">
            <v>0</v>
          </cell>
          <cell r="P7">
            <v>4.5122152536783169</v>
          </cell>
          <cell r="Q7">
            <v>53.99071828428999</v>
          </cell>
          <cell r="R7">
            <v>26.760069378459384</v>
          </cell>
          <cell r="T7">
            <v>21.838840701773272</v>
          </cell>
          <cell r="U7">
            <v>4.9212286766861109</v>
          </cell>
          <cell r="V7">
            <v>3.3577487368800001</v>
          </cell>
          <cell r="W7">
            <v>23.872900168950604</v>
          </cell>
          <cell r="AA7">
            <v>31.368774105078955</v>
          </cell>
          <cell r="AB7">
            <v>13.82</v>
          </cell>
          <cell r="AC7">
            <v>3.0249999999999999</v>
          </cell>
          <cell r="AD7">
            <v>113.73151894786712</v>
          </cell>
          <cell r="AE7">
            <v>102.47280386812</v>
          </cell>
          <cell r="AF7">
            <v>115.69468042087999</v>
          </cell>
          <cell r="AG7">
            <v>24.422531639832982</v>
          </cell>
          <cell r="AJ7">
            <v>13.82</v>
          </cell>
          <cell r="AZ7">
            <v>13.621736</v>
          </cell>
          <cell r="BA7">
            <v>18695.532999999996</v>
          </cell>
          <cell r="BB7">
            <v>2329.9450000000002</v>
          </cell>
          <cell r="BC7">
            <v>41.464494706563336</v>
          </cell>
          <cell r="BD7">
            <v>35.153500592646679</v>
          </cell>
        </row>
        <row r="8">
          <cell r="A8">
            <v>2004</v>
          </cell>
          <cell r="B8">
            <v>3.7</v>
          </cell>
          <cell r="C8" t="str">
            <v>-</v>
          </cell>
          <cell r="D8" t="str">
            <v>-</v>
          </cell>
          <cell r="E8">
            <v>50.2</v>
          </cell>
          <cell r="F8">
            <v>354.95208377838998</v>
          </cell>
          <cell r="G8">
            <v>236.91223132148997</v>
          </cell>
          <cell r="H8">
            <v>84.59461342516002</v>
          </cell>
          <cell r="I8">
            <v>9.5402301560899989</v>
          </cell>
          <cell r="L8">
            <v>125.75076427088999</v>
          </cell>
          <cell r="M8">
            <v>7.5019871341099984</v>
          </cell>
          <cell r="N8">
            <v>4.37376269627</v>
          </cell>
          <cell r="O8">
            <v>0</v>
          </cell>
          <cell r="P8">
            <v>5.1508736389699719</v>
          </cell>
          <cell r="Q8">
            <v>68.698427150019995</v>
          </cell>
          <cell r="R8">
            <v>33.3518395297341</v>
          </cell>
          <cell r="T8">
            <v>27.218371533343944</v>
          </cell>
          <cell r="U8">
            <v>6.1334679963901575</v>
          </cell>
          <cell r="V8">
            <v>4.1960950291999994</v>
          </cell>
          <cell r="W8">
            <v>31.150492591085897</v>
          </cell>
          <cell r="AA8">
            <v>32.380523141987155</v>
          </cell>
          <cell r="AB8">
            <v>17.481000000000002</v>
          </cell>
          <cell r="AC8">
            <v>2.3519999999999999</v>
          </cell>
          <cell r="AD8">
            <v>135.25201306823342</v>
          </cell>
          <cell r="AE8">
            <v>129.04669743443475</v>
          </cell>
          <cell r="AF8">
            <v>127.97007426556526</v>
          </cell>
          <cell r="AG8">
            <v>26.724504388759996</v>
          </cell>
          <cell r="AJ8">
            <v>17.481000000000002</v>
          </cell>
          <cell r="AZ8">
            <v>17.773294099999998</v>
          </cell>
          <cell r="BA8">
            <v>20475.725999999999</v>
          </cell>
          <cell r="BB8">
            <v>2623.212</v>
          </cell>
          <cell r="BC8">
            <v>46.921008048407991</v>
          </cell>
          <cell r="BD8">
            <v>37.673605376752043</v>
          </cell>
          <cell r="BE8">
            <v>305.61065847150996</v>
          </cell>
          <cell r="BF8">
            <v>904.56892288069491</v>
          </cell>
          <cell r="BG8" t="e">
            <v>#DIV/0!</v>
          </cell>
          <cell r="BI8">
            <v>305.61065847150996</v>
          </cell>
          <cell r="BJ8">
            <v>904.56892288069491</v>
          </cell>
        </row>
        <row r="9">
          <cell r="A9">
            <v>2005</v>
          </cell>
          <cell r="B9">
            <v>3.7</v>
          </cell>
          <cell r="C9" t="str">
            <v>-</v>
          </cell>
          <cell r="D9" t="str">
            <v>-</v>
          </cell>
          <cell r="E9">
            <v>47.9</v>
          </cell>
          <cell r="F9">
            <v>407.59854636697798</v>
          </cell>
          <cell r="G9">
            <v>278.45865648864952</v>
          </cell>
          <cell r="H9">
            <v>93.206931234430016</v>
          </cell>
          <cell r="I9">
            <v>11.4845718456</v>
          </cell>
          <cell r="L9">
            <v>146.01012951515</v>
          </cell>
          <cell r="M9">
            <v>9.2530668152100013</v>
          </cell>
          <cell r="N9">
            <v>9.6691272725861719</v>
          </cell>
          <cell r="O9">
            <v>0</v>
          </cell>
          <cell r="P9">
            <v>8.8348298056733494</v>
          </cell>
          <cell r="Q9">
            <v>76.466722149609978</v>
          </cell>
          <cell r="R9">
            <v>39.512539927809996</v>
          </cell>
          <cell r="S9">
            <v>6.4737297881600009</v>
          </cell>
          <cell r="T9">
            <v>32.246107175660001</v>
          </cell>
          <cell r="U9">
            <v>7.2664327521499983</v>
          </cell>
          <cell r="V9">
            <v>7.1975976136200011</v>
          </cell>
          <cell r="W9">
            <v>23.282854820019981</v>
          </cell>
          <cell r="AA9">
            <v>33.566294083382395</v>
          </cell>
          <cell r="AB9">
            <v>21.321999999999999</v>
          </cell>
          <cell r="AC9">
            <v>4.2240000000000002</v>
          </cell>
          <cell r="AD9">
            <v>154.54115926223207</v>
          </cell>
          <cell r="AE9">
            <v>141.63818187480001</v>
          </cell>
          <cell r="AF9">
            <v>155.39087196335998</v>
          </cell>
          <cell r="AG9">
            <v>36.258846077637521</v>
          </cell>
          <cell r="AJ9">
            <v>21.321999999999999</v>
          </cell>
          <cell r="AZ9">
            <v>16.814005699999999</v>
          </cell>
          <cell r="BA9">
            <v>21175.38</v>
          </cell>
          <cell r="BB9">
            <v>2775.94</v>
          </cell>
          <cell r="BC9">
            <v>53.741301251684675</v>
          </cell>
          <cell r="BD9">
            <v>39.465629982745334</v>
          </cell>
          <cell r="BE9">
            <v>354.92537863825953</v>
          </cell>
          <cell r="BF9">
            <v>993.98424352013956</v>
          </cell>
          <cell r="BG9">
            <v>9.8848543629701746E-2</v>
          </cell>
          <cell r="BI9">
            <v>354.92537863825953</v>
          </cell>
          <cell r="BJ9">
            <v>993.98424352013956</v>
          </cell>
          <cell r="BK9">
            <v>9.8848543629701746E-2</v>
          </cell>
        </row>
        <row r="10">
          <cell r="A10">
            <v>2006</v>
          </cell>
          <cell r="B10">
            <v>3.1507365321618201</v>
          </cell>
          <cell r="C10">
            <v>-3.5696839514598699</v>
          </cell>
          <cell r="D10">
            <v>55.475105726361299</v>
          </cell>
          <cell r="E10">
            <v>46.485821992278403</v>
          </cell>
          <cell r="F10">
            <v>452.48662184339599</v>
          </cell>
          <cell r="G10">
            <v>318.34053901198502</v>
          </cell>
          <cell r="H10">
            <v>106.63430071949</v>
          </cell>
          <cell r="I10">
            <v>14.757597923439999</v>
          </cell>
          <cell r="L10">
            <v>165.58529985489</v>
          </cell>
          <cell r="M10">
            <v>11.63885082152</v>
          </cell>
          <cell r="N10">
            <v>7.8498401127250359</v>
          </cell>
          <cell r="O10">
            <v>0</v>
          </cell>
          <cell r="P10">
            <v>11.874649579919993</v>
          </cell>
          <cell r="Q10">
            <v>85.397852791150001</v>
          </cell>
          <cell r="R10">
            <v>41.690361522179998</v>
          </cell>
          <cell r="S10">
            <v>9.4546207597300018</v>
          </cell>
          <cell r="T10">
            <v>34.107676545570001</v>
          </cell>
          <cell r="U10">
            <v>7.5826849766099986</v>
          </cell>
          <cell r="V10">
            <v>9.2158726050999995</v>
          </cell>
          <cell r="W10">
            <v>25.036997904139998</v>
          </cell>
          <cell r="Y10">
            <v>6.7204203162701397</v>
          </cell>
          <cell r="AA10">
            <v>33.314248706436558</v>
          </cell>
          <cell r="AB10">
            <v>19.716000000000001</v>
          </cell>
          <cell r="AC10">
            <v>4.8490000000000002</v>
          </cell>
          <cell r="AD10">
            <v>173.81543062014086</v>
          </cell>
          <cell r="AE10">
            <v>153.03793361743001</v>
          </cell>
          <cell r="AF10">
            <v>167.69040481227998</v>
          </cell>
          <cell r="AG10">
            <v>48.266236360474998</v>
          </cell>
          <cell r="AJ10">
            <v>19.716000000000001</v>
          </cell>
          <cell r="AZ10">
            <v>9.9531892034123306</v>
          </cell>
          <cell r="BA10">
            <v>21669.495999999999</v>
          </cell>
          <cell r="BB10">
            <v>2923.8939999999998</v>
          </cell>
          <cell r="BC10">
            <v>62.989272731161371</v>
          </cell>
          <cell r="BD10">
            <v>43.645027988328614</v>
          </cell>
          <cell r="BE10">
            <v>403.73839180313502</v>
          </cell>
          <cell r="BF10">
            <v>1096.2484277540239</v>
          </cell>
          <cell r="BG10">
            <v>0.10288310393303757</v>
          </cell>
          <cell r="BI10">
            <v>403.73839180313502</v>
          </cell>
          <cell r="BJ10">
            <v>1096.2484277540239</v>
          </cell>
          <cell r="BK10">
            <v>0.10288310393303757</v>
          </cell>
        </row>
        <row r="11">
          <cell r="A11">
            <v>2007</v>
          </cell>
          <cell r="B11">
            <v>3.23784804920744</v>
          </cell>
          <cell r="C11">
            <v>-2.7372533660626099</v>
          </cell>
          <cell r="D11">
            <v>56.717011307652498</v>
          </cell>
          <cell r="E11">
            <v>44.5457755497549</v>
          </cell>
          <cell r="F11">
            <v>516.43543610904703</v>
          </cell>
          <cell r="G11">
            <v>359.51153958745056</v>
          </cell>
          <cell r="H11">
            <v>117.58573922634238</v>
          </cell>
          <cell r="I11">
            <v>17.993347168309999</v>
          </cell>
          <cell r="L11">
            <v>185.29344094160996</v>
          </cell>
          <cell r="M11">
            <v>14.19199225401</v>
          </cell>
          <cell r="N11">
            <v>7.7830916270199992</v>
          </cell>
          <cell r="O11">
            <v>0</v>
          </cell>
          <cell r="P11">
            <v>16.663928370158207</v>
          </cell>
          <cell r="Q11">
            <v>99.2735076543958</v>
          </cell>
          <cell r="R11">
            <v>43.986282898300004</v>
          </cell>
          <cell r="S11">
            <v>11.250329018590001</v>
          </cell>
          <cell r="T11">
            <v>36.111394610860003</v>
          </cell>
          <cell r="U11">
            <v>7.8748882874399992</v>
          </cell>
          <cell r="V11">
            <v>11.458589674320001</v>
          </cell>
          <cell r="W11">
            <v>32.578306063185792</v>
          </cell>
          <cell r="Y11">
            <v>5.9751012615139238</v>
          </cell>
          <cell r="Z11">
            <v>12.160183204246772</v>
          </cell>
          <cell r="AA11">
            <v>33.662799148464686</v>
          </cell>
          <cell r="AB11">
            <v>29.934999999999999</v>
          </cell>
          <cell r="AC11">
            <v>-1.296</v>
          </cell>
          <cell r="AD11">
            <v>198.93146802640001</v>
          </cell>
          <cell r="AE11">
            <v>173.92000897926999</v>
          </cell>
          <cell r="AF11">
            <v>197.80733136566002</v>
          </cell>
          <cell r="AG11">
            <v>47.703396094403935</v>
          </cell>
          <cell r="AH11">
            <v>94.096938911540988</v>
          </cell>
          <cell r="AI11">
            <v>21.888756068610004</v>
          </cell>
          <cell r="AJ11">
            <v>29.934999999999999</v>
          </cell>
          <cell r="AZ11">
            <v>6.6454061869599999</v>
          </cell>
          <cell r="BA11">
            <v>22089.462</v>
          </cell>
          <cell r="BB11">
            <v>3080.8209999999999</v>
          </cell>
          <cell r="BC11">
            <v>69.745922238461816</v>
          </cell>
          <cell r="BD11">
            <v>47.83981698788056</v>
          </cell>
          <cell r="BE11">
            <v>458.78504724184637</v>
          </cell>
          <cell r="BF11">
            <v>1192.5535864947285</v>
          </cell>
          <cell r="BG11">
            <v>8.7849757684955732E-2</v>
          </cell>
          <cell r="BI11">
            <v>458.78504724184637</v>
          </cell>
          <cell r="BJ11">
            <v>1192.5535864947285</v>
          </cell>
          <cell r="BK11">
            <v>8.7849757684955732E-2</v>
          </cell>
        </row>
        <row r="12">
          <cell r="A12">
            <v>2008</v>
          </cell>
          <cell r="B12">
            <v>3.3308747482959999</v>
          </cell>
          <cell r="C12">
            <v>-1.9913540252873301</v>
          </cell>
          <cell r="D12">
            <v>55.980644387381297</v>
          </cell>
          <cell r="E12">
            <v>37.566313321511899</v>
          </cell>
          <cell r="F12">
            <v>588.25688339534497</v>
          </cell>
          <cell r="G12">
            <v>393.68954874392966</v>
          </cell>
          <cell r="H12">
            <v>132.39668643886</v>
          </cell>
          <cell r="I12">
            <v>20.411369352579996</v>
          </cell>
          <cell r="L12">
            <v>199.56201244600999</v>
          </cell>
          <cell r="M12">
            <v>16.036195987059997</v>
          </cell>
          <cell r="N12">
            <v>3.3377736024346407</v>
          </cell>
          <cell r="O12">
            <v>0</v>
          </cell>
          <cell r="P12">
            <v>21.945510916985054</v>
          </cell>
          <cell r="Q12">
            <v>108.884945510565</v>
          </cell>
          <cell r="R12">
            <v>51.523301801940001</v>
          </cell>
          <cell r="S12">
            <v>12.907961250870002</v>
          </cell>
          <cell r="T12">
            <v>40.749532532659998</v>
          </cell>
          <cell r="U12">
            <v>10.773769269280001</v>
          </cell>
          <cell r="V12">
            <v>13.672904607850001</v>
          </cell>
          <cell r="W12">
            <v>30.780777849905</v>
          </cell>
          <cell r="Y12">
            <v>5.3222289447269304</v>
          </cell>
          <cell r="Z12">
            <v>10.727591061233142</v>
          </cell>
          <cell r="AA12">
            <v>33.521660696835134</v>
          </cell>
          <cell r="AB12">
            <v>30.574999999999999</v>
          </cell>
          <cell r="AC12">
            <v>1.7</v>
          </cell>
          <cell r="AD12">
            <v>235.15267536369001</v>
          </cell>
          <cell r="AE12">
            <v>207.97207621193996</v>
          </cell>
          <cell r="AF12">
            <v>201.97139994044997</v>
          </cell>
          <cell r="AG12">
            <v>70.520823204560003</v>
          </cell>
          <cell r="AH12">
            <v>102.77770248562997</v>
          </cell>
          <cell r="AI12">
            <v>28.105823780920002</v>
          </cell>
          <cell r="AJ12">
            <v>30.574999999999999</v>
          </cell>
          <cell r="AZ12">
            <v>35.453830739090002</v>
          </cell>
          <cell r="BA12">
            <v>22799.059000000001</v>
          </cell>
          <cell r="BB12">
            <v>3296.5659999999998</v>
          </cell>
          <cell r="BC12">
            <v>76.707353739703294</v>
          </cell>
          <cell r="BD12">
            <v>55.689332699156694</v>
          </cell>
          <cell r="BE12">
            <v>502.57449425449465</v>
          </cell>
          <cell r="BF12">
            <v>1233.5647755003836</v>
          </cell>
          <cell r="BG12">
            <v>3.4389388845996516E-2</v>
          </cell>
          <cell r="BI12">
            <v>502.57449425449465</v>
          </cell>
          <cell r="BJ12">
            <v>1233.5647755003836</v>
          </cell>
          <cell r="BK12">
            <v>3.4389388845996516E-2</v>
          </cell>
        </row>
        <row r="13">
          <cell r="A13">
            <v>2009</v>
          </cell>
          <cell r="B13">
            <v>1.9432367228807701</v>
          </cell>
          <cell r="C13">
            <v>-3.1875435007577102</v>
          </cell>
          <cell r="D13">
            <v>59.207932367207697</v>
          </cell>
          <cell r="E13">
            <v>40.884919586917597</v>
          </cell>
          <cell r="F13">
            <v>616.57837682601905</v>
          </cell>
          <cell r="G13">
            <v>449.75489564363414</v>
          </cell>
          <cell r="H13">
            <v>153.40364169386001</v>
          </cell>
          <cell r="I13">
            <v>26.927076696469999</v>
          </cell>
          <cell r="J13">
            <v>7.2802392428199987</v>
          </cell>
          <cell r="K13">
            <v>19.646837453649997</v>
          </cell>
          <cell r="L13">
            <v>224.87636602006992</v>
          </cell>
          <cell r="M13">
            <v>18.945994900839999</v>
          </cell>
          <cell r="N13">
            <v>2.6587468473242488</v>
          </cell>
          <cell r="O13">
            <v>0</v>
          </cell>
          <cell r="P13">
            <v>22.943069485069923</v>
          </cell>
          <cell r="Q13">
            <v>129.25455873621999</v>
          </cell>
          <cell r="R13">
            <v>61.221576899470001</v>
          </cell>
          <cell r="S13">
            <v>13.957061961940001</v>
          </cell>
          <cell r="T13">
            <v>47.887882472560001</v>
          </cell>
          <cell r="U13">
            <v>13.333694426909998</v>
          </cell>
          <cell r="V13">
            <v>19.872664877430001</v>
          </cell>
          <cell r="W13">
            <v>34.20325499738</v>
          </cell>
          <cell r="Y13">
            <v>5.130779223048286</v>
          </cell>
          <cell r="Z13">
            <v>9.823201839070423</v>
          </cell>
          <cell r="AA13">
            <v>32.257277217578306</v>
          </cell>
          <cell r="AB13">
            <v>21.003</v>
          </cell>
          <cell r="AC13">
            <v>1.325</v>
          </cell>
          <cell r="AD13">
            <v>256.03819936110995</v>
          </cell>
          <cell r="AE13">
            <v>194.73463135522994</v>
          </cell>
          <cell r="AF13">
            <v>204.52243057010998</v>
          </cell>
          <cell r="AG13">
            <v>82.884489268529961</v>
          </cell>
          <cell r="AH13">
            <v>116.26355692157007</v>
          </cell>
          <cell r="AI13">
            <v>34.008274210189995</v>
          </cell>
          <cell r="AJ13">
            <v>21.003</v>
          </cell>
          <cell r="AZ13">
            <v>129.23665787386</v>
          </cell>
          <cell r="BA13">
            <v>23559.114000000001</v>
          </cell>
          <cell r="BB13">
            <v>3489.2420000000002</v>
          </cell>
          <cell r="BC13">
            <v>89.452594095972245</v>
          </cell>
          <cell r="BD13">
            <v>63.951047597887751</v>
          </cell>
          <cell r="BE13">
            <v>579.00945437985411</v>
          </cell>
          <cell r="BF13">
            <v>1362.4304928184922</v>
          </cell>
          <cell r="BG13">
            <v>0.10446611307122922</v>
          </cell>
          <cell r="BI13">
            <v>579.00945437985411</v>
          </cell>
          <cell r="BJ13">
            <v>1362.4304928184922</v>
          </cell>
          <cell r="BK13">
            <v>0.10446611307122922</v>
          </cell>
        </row>
        <row r="14">
          <cell r="A14">
            <v>2010</v>
          </cell>
          <cell r="B14">
            <v>2.61708810762822</v>
          </cell>
          <cell r="C14">
            <v>-2.4106255204233902</v>
          </cell>
          <cell r="D14">
            <v>51.765333582335003</v>
          </cell>
          <cell r="E14">
            <v>37.979359383795298</v>
          </cell>
          <cell r="F14">
            <v>783.84447077959203</v>
          </cell>
          <cell r="G14">
            <v>512.84122880689279</v>
          </cell>
          <cell r="H14">
            <v>168.40468505739003</v>
          </cell>
          <cell r="I14">
            <v>29.808679897949997</v>
          </cell>
          <cell r="J14">
            <v>9.0294706783799992</v>
          </cell>
          <cell r="K14">
            <v>20.779209219569999</v>
          </cell>
          <cell r="L14">
            <v>254.85855438471998</v>
          </cell>
          <cell r="M14">
            <v>22.50249928881</v>
          </cell>
          <cell r="N14">
            <v>4.7423064483579216</v>
          </cell>
          <cell r="O14">
            <v>0</v>
          </cell>
          <cell r="P14">
            <v>32.524503729664872</v>
          </cell>
          <cell r="Q14">
            <v>194.42868269604</v>
          </cell>
          <cell r="R14">
            <v>68.751811788931107</v>
          </cell>
          <cell r="S14">
            <v>13.508529651776501</v>
          </cell>
          <cell r="T14">
            <v>51.056342401387802</v>
          </cell>
          <cell r="U14">
            <v>17.695469387543302</v>
          </cell>
          <cell r="V14">
            <v>32.681918379041001</v>
          </cell>
          <cell r="W14">
            <v>79.486422876291385</v>
          </cell>
          <cell r="Y14">
            <v>5.0277123341992382</v>
          </cell>
          <cell r="Z14">
            <v>9.9000159345565422</v>
          </cell>
          <cell r="AA14">
            <v>32.501827529493568</v>
          </cell>
          <cell r="AB14">
            <v>20.634</v>
          </cell>
          <cell r="AC14">
            <v>2.3380000000000001</v>
          </cell>
          <cell r="AD14">
            <v>298.04532843092926</v>
          </cell>
          <cell r="AE14">
            <v>240.67389397799997</v>
          </cell>
          <cell r="AF14">
            <v>224.07822253699999</v>
          </cell>
          <cell r="AG14">
            <v>155.83252109669777</v>
          </cell>
          <cell r="AH14">
            <v>180.17007852576404</v>
          </cell>
          <cell r="AI14">
            <v>44.741217602420001</v>
          </cell>
          <cell r="AJ14">
            <v>20.634</v>
          </cell>
          <cell r="AZ14">
            <v>236.72296294582998</v>
          </cell>
          <cell r="BA14">
            <v>24452.042000000001</v>
          </cell>
          <cell r="BB14">
            <v>3689.221</v>
          </cell>
          <cell r="BC14">
            <v>97.887129559679252</v>
          </cell>
          <cell r="BD14">
            <v>70.517555497710731</v>
          </cell>
          <cell r="BE14">
            <v>707.26991150293281</v>
          </cell>
          <cell r="BF14">
            <v>1571.3838732329882</v>
          </cell>
          <cell r="BG14">
            <v>0.1533681031919869</v>
          </cell>
          <cell r="BI14">
            <v>707.26991150293281</v>
          </cell>
          <cell r="BJ14">
            <v>1571.3838732329882</v>
          </cell>
          <cell r="BK14">
            <v>0.1533681031919869</v>
          </cell>
        </row>
        <row r="15">
          <cell r="A15">
            <v>2011</v>
          </cell>
          <cell r="B15">
            <v>2.9428565897347401</v>
          </cell>
          <cell r="C15">
            <v>-2.4669424086251199</v>
          </cell>
          <cell r="D15">
            <v>51.266176378645703</v>
          </cell>
          <cell r="E15">
            <v>34.491652270314297</v>
          </cell>
          <cell r="F15">
            <v>825.23440758004608</v>
          </cell>
          <cell r="G15">
            <v>561.74540757177567</v>
          </cell>
          <cell r="H15">
            <v>181.43949653964</v>
          </cell>
          <cell r="I15">
            <v>34.173448411440006</v>
          </cell>
          <cell r="J15">
            <v>10.37939626</v>
          </cell>
          <cell r="K15">
            <v>23.794052151440003</v>
          </cell>
          <cell r="L15">
            <v>281.43821954436999</v>
          </cell>
          <cell r="M15">
            <v>25.235896441760001</v>
          </cell>
          <cell r="N15">
            <v>6.7180690743500007</v>
          </cell>
          <cell r="O15">
            <v>0</v>
          </cell>
          <cell r="P15">
            <v>32.740277560215674</v>
          </cell>
          <cell r="Q15">
            <v>171.59796914749001</v>
          </cell>
          <cell r="R15">
            <v>79.971206902022701</v>
          </cell>
          <cell r="S15">
            <v>16.732617833741099</v>
          </cell>
          <cell r="T15">
            <v>58.734966463770398</v>
          </cell>
          <cell r="U15">
            <v>21.236240438252299</v>
          </cell>
          <cell r="V15">
            <v>27.896242241731997</v>
          </cell>
          <cell r="W15">
            <v>46.997902169994205</v>
          </cell>
          <cell r="Y15">
            <v>5.411335458485703</v>
          </cell>
          <cell r="Z15">
            <v>11.765884039538257</v>
          </cell>
          <cell r="AA15">
            <v>33.360901996215141</v>
          </cell>
          <cell r="AB15">
            <v>32.963999999999999</v>
          </cell>
          <cell r="AC15">
            <v>2.7120000000000002</v>
          </cell>
          <cell r="AD15">
            <v>348.55452197152994</v>
          </cell>
          <cell r="AE15">
            <v>271.24255513443001</v>
          </cell>
          <cell r="AF15">
            <v>277.39691054372003</v>
          </cell>
          <cell r="AG15">
            <v>91.349951409860054</v>
          </cell>
          <cell r="AH15">
            <v>149.55021084911007</v>
          </cell>
          <cell r="AI15">
            <v>52.630671911409991</v>
          </cell>
          <cell r="AJ15">
            <v>32.963999999999999</v>
          </cell>
          <cell r="AZ15">
            <v>302.22512339989009</v>
          </cell>
          <cell r="BA15">
            <v>25201.527999999998</v>
          </cell>
          <cell r="BB15">
            <v>3849.895</v>
          </cell>
          <cell r="BC15">
            <v>105.67901789201152</v>
          </cell>
          <cell r="BD15">
            <v>75.760478647628474</v>
          </cell>
          <cell r="BE15">
            <v>733.34337671926573</v>
          </cell>
          <cell r="BF15">
            <v>1529.8230606996283</v>
          </cell>
          <cell r="BG15">
            <v>-2.6448542104388628E-2</v>
          </cell>
          <cell r="BI15">
            <v>733.34337671926573</v>
          </cell>
          <cell r="BJ15">
            <v>1529.8230606996283</v>
          </cell>
          <cell r="BK15">
            <v>-2.6448542104388628E-2</v>
          </cell>
        </row>
        <row r="16">
          <cell r="A16">
            <v>2012</v>
          </cell>
          <cell r="B16">
            <v>2.1837930118834001</v>
          </cell>
          <cell r="C16">
            <v>-2.2620359102577501</v>
          </cell>
          <cell r="D16">
            <v>53.667189110830201</v>
          </cell>
          <cell r="E16">
            <v>32.253671689330403</v>
          </cell>
          <cell r="F16">
            <v>888.49498159607685</v>
          </cell>
          <cell r="G16">
            <v>619.10960843476732</v>
          </cell>
          <cell r="H16">
            <v>188.39448391232003</v>
          </cell>
          <cell r="I16">
            <v>38.87889656254</v>
          </cell>
          <cell r="J16">
            <v>12.302253628440001</v>
          </cell>
          <cell r="K16">
            <v>26.576642934100001</v>
          </cell>
          <cell r="L16">
            <v>316.58950754773997</v>
          </cell>
          <cell r="M16">
            <v>29.543318279860003</v>
          </cell>
          <cell r="N16">
            <v>7.5969835131390004</v>
          </cell>
          <cell r="O16">
            <v>1.79</v>
          </cell>
          <cell r="P16">
            <v>36.316418619168346</v>
          </cell>
          <cell r="Q16">
            <v>196.79740691330997</v>
          </cell>
          <cell r="R16">
            <v>95.165076085577994</v>
          </cell>
          <cell r="S16">
            <v>20.712387247399601</v>
          </cell>
          <cell r="T16">
            <v>66.639514139190396</v>
          </cell>
          <cell r="U16">
            <v>28.525561946387601</v>
          </cell>
          <cell r="V16">
            <v>26.983606131239206</v>
          </cell>
          <cell r="W16">
            <v>53.936337449093166</v>
          </cell>
          <cell r="Y16">
            <v>4.4499939333870904</v>
          </cell>
          <cell r="Z16">
            <v>9.5321108180715104</v>
          </cell>
          <cell r="AA16">
            <v>32.632243690701856</v>
          </cell>
          <cell r="AB16">
            <v>21.510999999999999</v>
          </cell>
          <cell r="AC16">
            <v>-2.6459999999999999</v>
          </cell>
          <cell r="AD16">
            <v>390.54032204411448</v>
          </cell>
          <cell r="AE16">
            <v>297.11298125843007</v>
          </cell>
          <cell r="AF16">
            <v>262.34271403577998</v>
          </cell>
          <cell r="AG16">
            <v>110.03557864741447</v>
          </cell>
          <cell r="AH16">
            <v>171.17674638612996</v>
          </cell>
          <cell r="AI16">
            <v>59.448829302500009</v>
          </cell>
          <cell r="AJ16">
            <v>21.510999999999999</v>
          </cell>
          <cell r="AZ16">
            <v>371.67314433905</v>
          </cell>
          <cell r="BA16">
            <v>26057.803</v>
          </cell>
          <cell r="BB16">
            <v>3999.462</v>
          </cell>
          <cell r="BC16">
            <v>109.79255457962192</v>
          </cell>
          <cell r="BD16">
            <v>78.60192933269812</v>
          </cell>
          <cell r="BE16">
            <v>815.90701534807727</v>
          </cell>
          <cell r="BF16">
            <v>1608.1643550460026</v>
          </cell>
          <cell r="BG16">
            <v>5.1209382548166538E-2</v>
          </cell>
          <cell r="BI16">
            <v>815.90701534807727</v>
          </cell>
          <cell r="BJ16">
            <v>1608.1643550460026</v>
          </cell>
          <cell r="BK16">
            <v>5.1209382548166538E-2</v>
          </cell>
        </row>
        <row r="17">
          <cell r="A17">
            <v>2013</v>
          </cell>
          <cell r="B17">
            <v>1.71742486988267</v>
          </cell>
          <cell r="C17">
            <v>-2.9550042751220702</v>
          </cell>
          <cell r="D17">
            <v>51.541505601346699</v>
          </cell>
          <cell r="E17">
            <v>30.590588384253</v>
          </cell>
          <cell r="F17">
            <v>995.5882776618887</v>
          </cell>
          <cell r="G17">
            <v>704.26070605104587</v>
          </cell>
          <cell r="H17">
            <v>205.15291340864999</v>
          </cell>
          <cell r="I17">
            <v>44.235519662599998</v>
          </cell>
          <cell r="J17">
            <v>13.486391790379999</v>
          </cell>
          <cell r="K17">
            <v>30.749127872220001</v>
          </cell>
          <cell r="L17">
            <v>357.00312360344981</v>
          </cell>
          <cell r="M17">
            <v>33.94356290995001</v>
          </cell>
          <cell r="N17">
            <v>5.9492854143899994</v>
          </cell>
          <cell r="O17">
            <v>9.0197199999999995</v>
          </cell>
          <cell r="P17">
            <v>48.956581052006108</v>
          </cell>
          <cell r="Q17">
            <v>220.66842669909994</v>
          </cell>
          <cell r="R17">
            <v>102.5646509321559</v>
          </cell>
          <cell r="S17">
            <v>24.364715082132999</v>
          </cell>
          <cell r="T17">
            <v>71.566293137054899</v>
          </cell>
          <cell r="U17">
            <v>30.998357795101001</v>
          </cell>
          <cell r="V17">
            <v>35.111967253913996</v>
          </cell>
          <cell r="W17">
            <v>58.627093430897041</v>
          </cell>
          <cell r="Y17">
            <v>4.6808576344451476</v>
          </cell>
          <cell r="Z17">
            <v>9.6308380908312454</v>
          </cell>
          <cell r="AA17">
            <v>32.56043925127419</v>
          </cell>
          <cell r="AB17">
            <v>16.335000000000001</v>
          </cell>
          <cell r="AC17">
            <v>-0.32</v>
          </cell>
          <cell r="AD17">
            <v>430.69070199428256</v>
          </cell>
          <cell r="AE17">
            <v>336.06727465752999</v>
          </cell>
          <cell r="AF17">
            <v>290.94543546525006</v>
          </cell>
          <cell r="AG17">
            <v>121.33138851638749</v>
          </cell>
          <cell r="AH17">
            <v>199.77660563708994</v>
          </cell>
          <cell r="AI17">
            <v>63.224225254640004</v>
          </cell>
          <cell r="AJ17">
            <v>16.335000000000001</v>
          </cell>
          <cell r="AZ17">
            <v>413.01231145555988</v>
          </cell>
          <cell r="BA17">
            <v>27033.087</v>
          </cell>
          <cell r="BB17">
            <v>4165.9560000000001</v>
          </cell>
          <cell r="BC17">
            <v>119.98312113047976</v>
          </cell>
          <cell r="BD17">
            <v>85.169792278170235</v>
          </cell>
          <cell r="BE17">
            <v>924.92913275014575</v>
          </cell>
          <cell r="BF17">
            <v>1721.3074697717429</v>
          </cell>
          <cell r="BG17">
            <v>7.0355442446368599E-2</v>
          </cell>
          <cell r="BI17">
            <v>924.92913275014575</v>
          </cell>
          <cell r="BJ17">
            <v>1721.3074697717429</v>
          </cell>
          <cell r="BK17">
            <v>7.0355442446368599E-2</v>
          </cell>
        </row>
        <row r="18">
          <cell r="A18">
            <v>2014</v>
          </cell>
          <cell r="B18">
            <v>-0.57207907345401199</v>
          </cell>
          <cell r="C18">
            <v>-5.9511874696770697</v>
          </cell>
          <cell r="D18">
            <v>56.280930979222397</v>
          </cell>
          <cell r="E18">
            <v>33.111382800798097</v>
          </cell>
          <cell r="F18">
            <v>1021.5126321729797</v>
          </cell>
          <cell r="G18">
            <v>787.36219680396005</v>
          </cell>
          <cell r="H18">
            <v>222.37543913155</v>
          </cell>
          <cell r="I18">
            <v>53.874854374000002</v>
          </cell>
          <cell r="J18">
            <v>16.683304538199998</v>
          </cell>
          <cell r="K18">
            <v>37.191549835799997</v>
          </cell>
          <cell r="L18">
            <v>394.20124871275368</v>
          </cell>
          <cell r="M18">
            <v>38.557764565020001</v>
          </cell>
          <cell r="N18">
            <v>4.3457205768400007</v>
          </cell>
          <cell r="O18">
            <v>18.052000100830004</v>
          </cell>
          <cell r="P18">
            <v>55.955169342966357</v>
          </cell>
          <cell r="Q18">
            <v>259.13283878156</v>
          </cell>
          <cell r="R18">
            <v>121.71955746766051</v>
          </cell>
          <cell r="S18">
            <v>26.442025704257098</v>
          </cell>
          <cell r="T18">
            <v>84.273789152174004</v>
          </cell>
          <cell r="U18">
            <v>37.445768315486497</v>
          </cell>
          <cell r="V18">
            <v>41.467234674632003</v>
          </cell>
          <cell r="W18">
            <v>69.504020935010374</v>
          </cell>
          <cell r="Y18">
            <v>5.475003511024731</v>
          </cell>
          <cell r="Z18">
            <v>11.331178875015846</v>
          </cell>
          <cell r="AA18">
            <v>31.86794113051274</v>
          </cell>
          <cell r="AB18">
            <v>-7.7919999999999998</v>
          </cell>
          <cell r="AC18">
            <v>-4.2750000000000004</v>
          </cell>
          <cell r="AD18">
            <v>472.40160199328</v>
          </cell>
          <cell r="AE18">
            <v>337.99540455114999</v>
          </cell>
          <cell r="AF18">
            <v>299.53941114511997</v>
          </cell>
          <cell r="AG18">
            <v>111.54400049536989</v>
          </cell>
          <cell r="AH18">
            <v>238.09730874573</v>
          </cell>
          <cell r="AI18">
            <v>77.535696529410018</v>
          </cell>
          <cell r="AJ18">
            <v>-7.7919999999999998</v>
          </cell>
          <cell r="AZ18">
            <v>487.86163264366002</v>
          </cell>
          <cell r="BA18">
            <v>27842.07</v>
          </cell>
          <cell r="BB18">
            <v>4310.4480000000003</v>
          </cell>
          <cell r="BC18">
            <v>128.68181294465043</v>
          </cell>
          <cell r="BD18">
            <v>93.693626186899508</v>
          </cell>
          <cell r="BE18">
            <v>1046.4950355855201</v>
          </cell>
          <cell r="BF18">
            <v>1830.2695167259426</v>
          </cell>
          <cell r="BG18">
            <v>6.3301907920406908E-2</v>
          </cell>
          <cell r="BI18">
            <v>1046.4950355855201</v>
          </cell>
          <cell r="BJ18">
            <v>1830.2695167259426</v>
          </cell>
          <cell r="BK18">
            <v>6.3301907920406908E-2</v>
          </cell>
        </row>
        <row r="19">
          <cell r="A19">
            <v>2015</v>
          </cell>
          <cell r="B19">
            <v>-1.8761145372644501</v>
          </cell>
          <cell r="C19">
            <v>-10.2244257415259</v>
          </cell>
          <cell r="D19">
            <v>65.452494707231594</v>
          </cell>
          <cell r="E19">
            <v>36.036742344724601</v>
          </cell>
          <cell r="F19">
            <v>1043.1050867978688</v>
          </cell>
          <cell r="G19">
            <v>922.96199855872601</v>
          </cell>
          <cell r="H19">
            <v>238.49902406698999</v>
          </cell>
          <cell r="I19">
            <v>47.494598529320008</v>
          </cell>
          <cell r="J19">
            <v>9.1808223547599983</v>
          </cell>
          <cell r="K19">
            <v>38.313776174560005</v>
          </cell>
          <cell r="L19">
            <v>436.09009994437997</v>
          </cell>
          <cell r="M19">
            <v>42.538359842039995</v>
          </cell>
          <cell r="N19">
            <v>53.506948419230007</v>
          </cell>
          <cell r="O19">
            <v>25.406973684770001</v>
          </cell>
          <cell r="P19">
            <v>79.425994071996087</v>
          </cell>
          <cell r="Q19">
            <v>241.50031476707443</v>
          </cell>
          <cell r="R19">
            <v>121.4081329036502</v>
          </cell>
          <cell r="S19">
            <v>26.536372882448699</v>
          </cell>
          <cell r="T19">
            <v>87.991753037688895</v>
          </cell>
          <cell r="U19">
            <v>33.416379865961297</v>
          </cell>
          <cell r="V19">
            <v>27.493907843715998</v>
          </cell>
          <cell r="W19">
            <v>66.061901137259525</v>
          </cell>
          <cell r="Y19">
            <v>8.4621794446087062</v>
          </cell>
          <cell r="Z19">
            <v>15.42794324874232</v>
          </cell>
          <cell r="AA19">
            <v>32.113406482486198</v>
          </cell>
          <cell r="AB19">
            <v>9.6829999999999998</v>
          </cell>
          <cell r="AC19">
            <v>-4.2759999999999998</v>
          </cell>
          <cell r="AD19">
            <v>489.98644701289004</v>
          </cell>
          <cell r="AE19">
            <v>343.81065949275001</v>
          </cell>
          <cell r="AF19">
            <v>317.41790169801993</v>
          </cell>
          <cell r="AG19">
            <v>96.58494093373001</v>
          </cell>
          <cell r="AH19">
            <v>283.04343344883767</v>
          </cell>
          <cell r="AI19">
            <v>55.531954472056782</v>
          </cell>
          <cell r="AJ19">
            <v>9.6829999999999998</v>
          </cell>
          <cell r="AZ19">
            <v>514.51457822860993</v>
          </cell>
          <cell r="BA19">
            <v>28298.407999999999</v>
          </cell>
          <cell r="BB19">
            <v>4403.1540000000005</v>
          </cell>
          <cell r="BC19">
            <v>139.29881655050943</v>
          </cell>
          <cell r="BD19">
            <v>99.200207516480575</v>
          </cell>
          <cell r="BE19">
            <v>1164.4623133258006</v>
          </cell>
          <cell r="BF19">
            <v>1840.1851378358367</v>
          </cell>
          <cell r="BG19">
            <v>5.4175743076525507E-3</v>
          </cell>
          <cell r="BI19">
            <v>1164.4623133258006</v>
          </cell>
          <cell r="BJ19">
            <v>1840.1851378358367</v>
          </cell>
          <cell r="BK19">
            <v>5.4175743076525507E-3</v>
          </cell>
        </row>
        <row r="20">
          <cell r="A20">
            <v>2016</v>
          </cell>
          <cell r="B20">
            <v>-2.4857811416732001</v>
          </cell>
          <cell r="C20">
            <v>-8.9803173097582203</v>
          </cell>
          <cell r="D20">
            <v>69.863462180864701</v>
          </cell>
          <cell r="E20">
            <v>46.159547274066</v>
          </cell>
          <cell r="F20">
            <v>1088.117563659642</v>
          </cell>
          <cell r="G20">
            <v>978.69692746557087</v>
          </cell>
          <cell r="H20">
            <v>257.87183341549996</v>
          </cell>
          <cell r="I20">
            <v>56.013764095080006</v>
          </cell>
          <cell r="J20">
            <v>257.87183341549996</v>
          </cell>
          <cell r="K20">
            <v>-201.85806932041996</v>
          </cell>
          <cell r="L20">
            <v>507.87127620946995</v>
          </cell>
          <cell r="M20">
            <v>48.990084008509996</v>
          </cell>
          <cell r="N20">
            <v>23.327620770610004</v>
          </cell>
          <cell r="O20">
            <v>17.593309999999999</v>
          </cell>
          <cell r="P20">
            <v>67.029038966400975</v>
          </cell>
          <cell r="Q20">
            <v>270.69626111001031</v>
          </cell>
          <cell r="R20">
            <v>134.22201766579531</v>
          </cell>
          <cell r="S20">
            <v>28.707878345706948</v>
          </cell>
          <cell r="T20">
            <v>99.629381113698699</v>
          </cell>
          <cell r="U20">
            <v>34.5926365520966</v>
          </cell>
          <cell r="V20">
            <v>24.794624939966997</v>
          </cell>
          <cell r="W20">
            <v>82.971740158541067</v>
          </cell>
          <cell r="Y20">
            <v>6.4945105083403787</v>
          </cell>
          <cell r="Z20">
            <v>10.363383761112571</v>
          </cell>
          <cell r="AA20">
            <v>32.384417215669401</v>
          </cell>
          <cell r="AB20">
            <v>4.6639999999999997</v>
          </cell>
          <cell r="AC20">
            <v>-0.98</v>
          </cell>
          <cell r="AD20">
            <v>508.33087250816004</v>
          </cell>
          <cell r="AE20">
            <v>332.25782991812002</v>
          </cell>
          <cell r="AF20">
            <v>329.76338378078009</v>
          </cell>
          <cell r="AG20">
            <v>144.60078886054634</v>
          </cell>
          <cell r="AH20">
            <v>282.40895828908361</v>
          </cell>
          <cell r="AI20">
            <v>64.812871412311111</v>
          </cell>
          <cell r="AJ20">
            <v>4.6639999999999997</v>
          </cell>
          <cell r="AZ20">
            <v>429.65784147493002</v>
          </cell>
          <cell r="BA20">
            <v>29204.416000000001</v>
          </cell>
          <cell r="BB20">
            <v>4551.5010000000002</v>
          </cell>
          <cell r="BC20">
            <v>149.39333274521519</v>
          </cell>
          <cell r="BD20">
            <v>108.47850067028484</v>
          </cell>
          <cell r="BE20">
            <v>1249.3931885755812</v>
          </cell>
          <cell r="BF20">
            <v>1857.5949778003046</v>
          </cell>
          <cell r="BG20">
            <v>9.4609176036182241E-3</v>
          </cell>
          <cell r="BI20">
            <v>1249.3931885755812</v>
          </cell>
          <cell r="BJ20">
            <v>1857.5949778003046</v>
          </cell>
          <cell r="BK20">
            <v>9.4609176036182241E-3</v>
          </cell>
        </row>
        <row r="21">
          <cell r="A21">
            <v>2017</v>
          </cell>
          <cell r="B21">
            <v>-1.6892206089228625</v>
          </cell>
          <cell r="C21">
            <v>-7.7656986062181135</v>
          </cell>
          <cell r="D21">
            <v>73.717926766953923</v>
          </cell>
          <cell r="E21">
            <v>51.369721286391623</v>
          </cell>
          <cell r="F21">
            <v>1154.7462768397995</v>
          </cell>
          <cell r="G21">
            <v>1038.526737736807</v>
          </cell>
          <cell r="H21">
            <v>284.04109886991</v>
          </cell>
          <cell r="I21">
            <v>54.508074446309998</v>
          </cell>
          <cell r="J21">
            <v>16.565899077599997</v>
          </cell>
          <cell r="K21">
            <v>37.942175368710004</v>
          </cell>
          <cell r="L21">
            <v>557.23482732310003</v>
          </cell>
          <cell r="M21">
            <v>53.744197278469997</v>
          </cell>
          <cell r="N21">
            <v>18.657073710420004</v>
          </cell>
          <cell r="O21">
            <v>13.901350000000001</v>
          </cell>
          <cell r="P21">
            <v>56.440116108596946</v>
          </cell>
          <cell r="Q21">
            <v>240.48102573765382</v>
          </cell>
          <cell r="R21">
            <v>127.900284926745</v>
          </cell>
          <cell r="S21">
            <v>28.194125425959232</v>
          </cell>
          <cell r="T21">
            <v>98.074183326437094</v>
          </cell>
          <cell r="U21">
            <v>29.826101600307901</v>
          </cell>
          <cell r="V21">
            <v>25.32925621909072</v>
          </cell>
          <cell r="W21">
            <v>59.05735916585887</v>
          </cell>
          <cell r="Y21">
            <v>6.0885060444309476</v>
          </cell>
          <cell r="Z21">
            <v>9.1544369236691399</v>
          </cell>
          <cell r="AA21">
            <v>32.359630456237234</v>
          </cell>
          <cell r="AB21">
            <v>7.4980000000000002</v>
          </cell>
          <cell r="AC21">
            <v>0.36199999999999999</v>
          </cell>
          <cell r="AD21">
            <v>537.69606491094009</v>
          </cell>
          <cell r="AE21">
            <v>356.47900973590009</v>
          </cell>
          <cell r="AF21">
            <v>354.93025818383001</v>
          </cell>
          <cell r="AG21">
            <v>133.97628528278915</v>
          </cell>
          <cell r="AH21">
            <v>258.05405539930501</v>
          </cell>
          <cell r="AI21">
            <v>45.694004741468873</v>
          </cell>
          <cell r="AJ21">
            <v>7.4980000000000002</v>
          </cell>
          <cell r="AZ21">
            <v>407.03087847558999</v>
          </cell>
          <cell r="BA21">
            <v>29825.01</v>
          </cell>
          <cell r="BB21">
            <v>4672.8249999999998</v>
          </cell>
          <cell r="BC21">
            <v>163.81607655638399</v>
          </cell>
          <cell r="BD21">
            <v>120.22502231352598</v>
          </cell>
          <cell r="BE21">
            <v>1279.0077634744609</v>
          </cell>
          <cell r="BF21">
            <v>1847.1816356790068</v>
          </cell>
          <cell r="BG21">
            <v>-5.6058194847344867E-3</v>
          </cell>
          <cell r="BI21">
            <v>1279.0077634744609</v>
          </cell>
          <cell r="BJ21">
            <v>1847.1816356790068</v>
          </cell>
          <cell r="BK21">
            <v>-5.6058194847344867E-3</v>
          </cell>
        </row>
        <row r="22">
          <cell r="A22">
            <v>2018</v>
          </cell>
          <cell r="B22">
            <v>-1.5454563589696808</v>
          </cell>
          <cell r="C22">
            <v>-6.9593418424040889</v>
          </cell>
          <cell r="D22">
            <v>75.269504977745299</v>
          </cell>
          <cell r="E22">
            <v>52.766460848092379</v>
          </cell>
          <cell r="F22">
            <v>1231.54949409447</v>
          </cell>
          <cell r="G22">
            <v>1085.7376822122324</v>
          </cell>
          <cell r="H22">
            <v>298.02089774992999</v>
          </cell>
          <cell r="I22">
            <v>53.553318827329996</v>
          </cell>
          <cell r="J22">
            <v>17.236835199539996</v>
          </cell>
          <cell r="K22">
            <v>36.316483627789992</v>
          </cell>
          <cell r="L22">
            <v>586.37875188442001</v>
          </cell>
          <cell r="M22">
            <v>56.156036372819997</v>
          </cell>
          <cell r="N22">
            <v>15.332823754190002</v>
          </cell>
          <cell r="O22">
            <v>13.534540000000002</v>
          </cell>
          <cell r="P22">
            <v>62.761313623542328</v>
          </cell>
          <cell r="Q22">
            <v>266.37019963772167</v>
          </cell>
          <cell r="R22">
            <v>142.51515534239653</v>
          </cell>
          <cell r="S22">
            <v>30.360194094731387</v>
          </cell>
          <cell r="T22">
            <v>111.1834937589707</v>
          </cell>
          <cell r="U22">
            <v>31.331661583425817</v>
          </cell>
          <cell r="V22">
            <v>26.695806459396</v>
          </cell>
          <cell r="W22">
            <v>66.799043741197764</v>
          </cell>
          <cell r="Y22">
            <v>5.5040530798432936</v>
          </cell>
          <cell r="Z22">
            <v>7.8106902784821948</v>
          </cell>
          <cell r="AB22">
            <v>3.492</v>
          </cell>
          <cell r="AC22">
            <v>4.4160000000000004</v>
          </cell>
          <cell r="AD22">
            <v>568.59326704553996</v>
          </cell>
          <cell r="AE22">
            <v>410.69651163729003</v>
          </cell>
          <cell r="AF22">
            <v>357.75347482656002</v>
          </cell>
          <cell r="AG22">
            <v>151.22990874247697</v>
          </cell>
          <cell r="AH22">
            <v>283.76099850487697</v>
          </cell>
          <cell r="AI22">
            <v>53.132627145881287</v>
          </cell>
          <cell r="AJ22">
            <v>3.492</v>
          </cell>
          <cell r="AZ22">
            <v>301.94723573406003</v>
          </cell>
          <cell r="BA22">
            <v>30309.398000000001</v>
          </cell>
          <cell r="BB22">
            <v>4749.1660000000002</v>
          </cell>
          <cell r="BC22">
            <v>170.52170585103221</v>
          </cell>
          <cell r="BD22">
            <v>127.49919189889769</v>
          </cell>
          <cell r="BE22">
            <v>1352.1078818499541</v>
          </cell>
          <cell r="BF22">
            <v>1882.2536941808137</v>
          </cell>
          <cell r="BG22">
            <v>1.8986794706257859E-2</v>
          </cell>
          <cell r="BI22">
            <v>1352.1078818499541</v>
          </cell>
          <cell r="BJ22">
            <v>1882.2536941808137</v>
          </cell>
          <cell r="BK22">
            <v>1.8986794706257859E-2</v>
          </cell>
        </row>
        <row r="23">
          <cell r="A23">
            <v>2019</v>
          </cell>
          <cell r="B23">
            <v>-0.81762220116021678</v>
          </cell>
          <cell r="C23">
            <v>-5.8079033139961149</v>
          </cell>
          <cell r="D23">
            <v>74.43506085054949</v>
          </cell>
          <cell r="E23">
            <v>54.698837798440216</v>
          </cell>
          <cell r="F23">
            <v>1348.4286318699369</v>
          </cell>
          <cell r="G23">
            <v>1135.0861723052526</v>
          </cell>
          <cell r="H23">
            <v>313.08730807848002</v>
          </cell>
          <cell r="I23">
            <v>55.592256899509998</v>
          </cell>
          <cell r="J23">
            <v>17.603320838630001</v>
          </cell>
          <cell r="K23">
            <v>37.699162848010694</v>
          </cell>
          <cell r="L23">
            <v>626.51037506631008</v>
          </cell>
          <cell r="M23">
            <v>59.728364272600004</v>
          </cell>
          <cell r="N23">
            <v>11.296546321739998</v>
          </cell>
          <cell r="O23">
            <v>10.194930000000001</v>
          </cell>
          <cell r="P23">
            <v>58.676391666612616</v>
          </cell>
          <cell r="Q23">
            <v>307.25567263452155</v>
          </cell>
          <cell r="R23">
            <v>142.95103362641825</v>
          </cell>
          <cell r="S23">
            <v>32.98137975829205</v>
          </cell>
          <cell r="T23">
            <v>115.38481453910734</v>
          </cell>
          <cell r="U23">
            <v>27.56621908731092</v>
          </cell>
          <cell r="V23">
            <v>25.396705171485998</v>
          </cell>
          <cell r="W23">
            <v>105.92655407832527</v>
          </cell>
          <cell r="Y23">
            <v>4.9705671309517401</v>
          </cell>
          <cell r="Z23">
            <v>6.9666720933461352</v>
          </cell>
          <cell r="AB23">
            <v>15.196</v>
          </cell>
          <cell r="AC23">
            <v>11.827</v>
          </cell>
          <cell r="AD23">
            <v>611.32625676263001</v>
          </cell>
          <cell r="AE23">
            <v>399.16889032345</v>
          </cell>
          <cell r="AF23">
            <v>390.24740034739</v>
          </cell>
          <cell r="AG23">
            <v>236.01684841792996</v>
          </cell>
          <cell r="AH23">
            <v>46.456166560781305</v>
          </cell>
          <cell r="AI23">
            <v>56.593355894300466</v>
          </cell>
          <cell r="AJ23">
            <v>15.196</v>
          </cell>
          <cell r="AZ23">
            <v>193.82264280525999</v>
          </cell>
          <cell r="BA23">
            <v>30883.717000000001</v>
          </cell>
          <cell r="BB23">
            <v>4752.4399999999996</v>
          </cell>
          <cell r="BC23">
            <v>176.78629104104667</v>
          </cell>
          <cell r="BD23">
            <v>136.30101703743333</v>
          </cell>
          <cell r="BE23">
            <v>1442.3418449397741</v>
          </cell>
          <cell r="BF23">
            <v>1924.9750049330137</v>
          </cell>
          <cell r="BG23">
            <v>2.269689303002953E-2</v>
          </cell>
          <cell r="BI23">
            <v>1442.3418449397741</v>
          </cell>
          <cell r="BJ23">
            <v>1924.9750049330137</v>
          </cell>
          <cell r="BK23">
            <v>2.269689303002953E-2</v>
          </cell>
        </row>
        <row r="24">
          <cell r="A24">
            <v>2020</v>
          </cell>
          <cell r="B24">
            <v>-9.2196333950932985</v>
          </cell>
          <cell r="C24">
            <v>-13.343542096516071</v>
          </cell>
          <cell r="D24">
            <v>86.940722081747651</v>
          </cell>
          <cell r="E24">
            <v>61.370702812009128</v>
          </cell>
          <cell r="F24">
            <v>1205.6799846437584</v>
          </cell>
          <cell r="G24">
            <v>1705.6970821630882</v>
          </cell>
          <cell r="H24">
            <v>321.34933764993002</v>
          </cell>
          <cell r="I24">
            <v>59.570766251430001</v>
          </cell>
          <cell r="J24">
            <v>19.579779094220001</v>
          </cell>
          <cell r="K24">
            <v>40.608809373166444</v>
          </cell>
          <cell r="L24">
            <v>663.90439250698</v>
          </cell>
          <cell r="M24">
            <v>62.667563433790001</v>
          </cell>
          <cell r="N24">
            <v>21.06713348653</v>
          </cell>
          <cell r="O24">
            <v>9.407210000000001</v>
          </cell>
          <cell r="P24">
            <v>567.7306788344282</v>
          </cell>
          <cell r="Q24">
            <v>241.85582477435</v>
          </cell>
          <cell r="R24">
            <v>138.54180341428633</v>
          </cell>
          <cell r="S24">
            <v>19.03566337884795</v>
          </cell>
          <cell r="T24">
            <v>112.4094039731055</v>
          </cell>
          <cell r="U24">
            <v>26.132399441180848</v>
          </cell>
          <cell r="V24">
            <v>24.530506204874001</v>
          </cell>
          <cell r="W24">
            <v>59.747851776341719</v>
          </cell>
          <cell r="Y24">
            <v>4.105745516160086</v>
          </cell>
          <cell r="Z24">
            <v>4.9385597207197307</v>
          </cell>
          <cell r="AB24">
            <v>38.747</v>
          </cell>
          <cell r="AC24">
            <v>3.569</v>
          </cell>
          <cell r="AD24">
            <v>599.94204964620997</v>
          </cell>
          <cell r="AE24">
            <v>386.99617134948994</v>
          </cell>
          <cell r="AF24">
            <v>356.05092913617</v>
          </cell>
          <cell r="AG24">
            <v>126.48888240941</v>
          </cell>
          <cell r="AH24">
            <v>45.132609483524128</v>
          </cell>
          <cell r="AI24">
            <v>104.90449770114284</v>
          </cell>
          <cell r="AJ24">
            <v>38.747</v>
          </cell>
          <cell r="AZ24">
            <v>191.28797374539002</v>
          </cell>
          <cell r="BA24">
            <v>31369.594000000001</v>
          </cell>
          <cell r="BB24">
            <v>4756.92</v>
          </cell>
          <cell r="BC24">
            <v>181.083593987363</v>
          </cell>
          <cell r="BD24">
            <v>140.26574366256702</v>
          </cell>
          <cell r="BE24">
            <v>1947.5529069374381</v>
          </cell>
          <cell r="BF24">
            <v>2486.8942712390735</v>
          </cell>
          <cell r="BG24">
            <v>0.29190990265643157</v>
          </cell>
          <cell r="BI24">
            <v>1947.5529069374381</v>
          </cell>
          <cell r="BJ24">
            <v>2486.8942712390735</v>
          </cell>
          <cell r="BK24">
            <v>0.29190990265643157</v>
          </cell>
        </row>
        <row r="25">
          <cell r="A25">
            <v>2021</v>
          </cell>
          <cell r="B25">
            <v>0.68614946101761098</v>
          </cell>
          <cell r="C25">
            <v>-4.2571866432834584</v>
          </cell>
          <cell r="D25">
            <v>77.305985650159542</v>
          </cell>
          <cell r="E25">
            <v>55.113661378912738</v>
          </cell>
          <cell r="F25">
            <v>1579.102844710925</v>
          </cell>
          <cell r="G25">
            <v>1345.0566988756466</v>
          </cell>
          <cell r="H25">
            <v>329.34713277637996</v>
          </cell>
          <cell r="I25">
            <v>45.894699430060001</v>
          </cell>
          <cell r="J25">
            <v>10.579779094220001</v>
          </cell>
          <cell r="K25">
            <v>35.31492033584</v>
          </cell>
          <cell r="L25">
            <v>709.58250128780003</v>
          </cell>
          <cell r="M25">
            <v>67.66770955665001</v>
          </cell>
          <cell r="N25">
            <v>7.4688446182200003</v>
          </cell>
          <cell r="O25">
            <v>7.2713000000000001</v>
          </cell>
          <cell r="P25">
            <v>177.82451120653656</v>
          </cell>
          <cell r="Q25">
            <v>269.11408032557</v>
          </cell>
          <cell r="R25">
            <v>149.98986283674554</v>
          </cell>
          <cell r="S25">
            <v>25.751593934844518</v>
          </cell>
          <cell r="T25">
            <v>123.16101771007339</v>
          </cell>
          <cell r="U25">
            <v>26.828845126672135</v>
          </cell>
          <cell r="V25">
            <v>22.419311216724001</v>
          </cell>
          <cell r="W25">
            <v>70.953312337255937</v>
          </cell>
          <cell r="Y25">
            <v>4.9754118554399627</v>
          </cell>
          <cell r="Z25">
            <v>6.4401904319665402</v>
          </cell>
          <cell r="AB25">
            <v>97.691999999999993</v>
          </cell>
          <cell r="AC25">
            <v>2.9089999999999998</v>
          </cell>
          <cell r="AD25">
            <v>691.18688408880007</v>
          </cell>
          <cell r="AE25">
            <v>483.92635654093999</v>
          </cell>
          <cell r="AF25">
            <v>524.84173397045004</v>
          </cell>
          <cell r="AG25">
            <v>232.69470502254998</v>
          </cell>
          <cell r="AH25">
            <v>45.741294144405018</v>
          </cell>
          <cell r="AI25">
            <v>56.828235615489838</v>
          </cell>
          <cell r="AJ25">
            <v>97.691999999999993</v>
          </cell>
          <cell r="AZ25">
            <v>134.38646692991</v>
          </cell>
          <cell r="BA25">
            <v>31538.814999999999</v>
          </cell>
          <cell r="BB25">
            <v>4817.7790000000005</v>
          </cell>
          <cell r="BC25">
            <v>185.42457688726844</v>
          </cell>
          <cell r="BD25">
            <v>143.67082214157676</v>
          </cell>
          <cell r="BE25">
            <v>1614.1707792012166</v>
          </cell>
          <cell r="BF25">
            <v>1872.7687429687126</v>
          </cell>
          <cell r="BG25">
            <v>-0.24694476776625418</v>
          </cell>
          <cell r="BI25">
            <v>1614.1707792012166</v>
          </cell>
          <cell r="BJ25">
            <v>1872.7687429687126</v>
          </cell>
          <cell r="BK25">
            <v>-0.24694476776625418</v>
          </cell>
        </row>
        <row r="26">
          <cell r="A26">
            <v>2022</v>
          </cell>
          <cell r="B26">
            <v>1.233607562896524</v>
          </cell>
          <cell r="C26">
            <v>-4.5679322564105611</v>
          </cell>
          <cell r="D26">
            <v>71.677718048971812</v>
          </cell>
          <cell r="E26">
            <v>56.132920193191694</v>
          </cell>
          <cell r="F26">
            <v>1856.1015529106535</v>
          </cell>
          <cell r="G26">
            <v>1438.4067967950064</v>
          </cell>
          <cell r="H26">
            <v>337.94200826850999</v>
          </cell>
          <cell r="I26">
            <v>64.270856503939996</v>
          </cell>
          <cell r="J26">
            <v>19.579779094220001</v>
          </cell>
          <cell r="K26">
            <v>44.691077409719995</v>
          </cell>
          <cell r="L26">
            <v>796.97655675150008</v>
          </cell>
          <cell r="M26">
            <v>78.826640292589985</v>
          </cell>
          <cell r="N26">
            <v>15.324370683069999</v>
          </cell>
          <cell r="O26">
            <v>3.0960900000000002</v>
          </cell>
          <cell r="P26">
            <v>141.97027429539622</v>
          </cell>
          <cell r="Q26">
            <v>371.28629450551</v>
          </cell>
          <cell r="R26">
            <v>164.23350655979115</v>
          </cell>
          <cell r="S26">
            <v>88.119088816989262</v>
          </cell>
          <cell r="T26">
            <v>137.69113033249619</v>
          </cell>
          <cell r="U26">
            <v>26.542376227294955</v>
          </cell>
          <cell r="V26">
            <v>27.52571385036951</v>
          </cell>
          <cell r="W26">
            <v>91.407985278360073</v>
          </cell>
          <cell r="Y26">
            <v>5.8179118503391543</v>
          </cell>
          <cell r="Z26">
            <v>9.7416304239764653</v>
          </cell>
          <cell r="AB26">
            <v>64.921999999999997</v>
          </cell>
          <cell r="AC26">
            <v>6.1230000000000002</v>
          </cell>
          <cell r="AD26">
            <v>791.72162483746001</v>
          </cell>
          <cell r="AE26">
            <v>475.72912010466007</v>
          </cell>
          <cell r="AF26">
            <v>702.92229851602974</v>
          </cell>
          <cell r="AG26">
            <v>342.93238238388</v>
          </cell>
          <cell r="AH26">
            <v>51.931793767422342</v>
          </cell>
          <cell r="AI26">
            <v>45.054645522598676</v>
          </cell>
          <cell r="AJ26">
            <v>64.921999999999997</v>
          </cell>
          <cell r="AZ26">
            <v>70.696240604339991</v>
          </cell>
          <cell r="BA26">
            <v>32106.51367</v>
          </cell>
          <cell r="BB26">
            <v>4904.4990220000009</v>
          </cell>
          <cell r="BC26">
            <v>191.39776968410169</v>
          </cell>
          <cell r="BD26">
            <v>146.5442385844083</v>
          </cell>
          <cell r="BE26">
            <v>1809.6930913005162</v>
          </cell>
          <cell r="BF26">
            <v>1984.7925800814194</v>
          </cell>
          <cell r="BG26">
            <v>5.9817229187158816E-2</v>
          </cell>
          <cell r="BI26">
            <v>1809.6930913005162</v>
          </cell>
          <cell r="BJ26">
            <v>1984.7925800814194</v>
          </cell>
          <cell r="BK26">
            <v>5.9817229187158816E-2</v>
          </cell>
        </row>
        <row r="27">
          <cell r="A27">
            <v>2023</v>
          </cell>
          <cell r="B27">
            <v>-2.2764887953810065</v>
          </cell>
          <cell r="C27">
            <v>-8.8402361511053691</v>
          </cell>
          <cell r="D27">
            <v>73.828164631582709</v>
          </cell>
          <cell r="E27">
            <v>60.4278703997715</v>
          </cell>
          <cell r="F27">
            <v>1901.423156745713</v>
          </cell>
          <cell r="G27">
            <v>1620.1080530123063</v>
          </cell>
          <cell r="H27">
            <v>363.72668755384007</v>
          </cell>
          <cell r="I27">
            <v>72.856081368760002</v>
          </cell>
          <cell r="J27">
            <v>21.579779094220001</v>
          </cell>
          <cell r="K27">
            <v>51.276302274540001</v>
          </cell>
          <cell r="L27">
            <v>898.87291217567997</v>
          </cell>
          <cell r="M27">
            <v>92.671236105880013</v>
          </cell>
          <cell r="N27">
            <v>21.66511067383</v>
          </cell>
          <cell r="O27">
            <v>0</v>
          </cell>
          <cell r="P27">
            <v>170.31602513431625</v>
          </cell>
          <cell r="Q27">
            <v>509.81448502605997</v>
          </cell>
          <cell r="R27">
            <v>210.97283430682816</v>
          </cell>
          <cell r="S27">
            <v>166.31156083381214</v>
          </cell>
          <cell r="T27">
            <v>167.80001181254636</v>
          </cell>
          <cell r="U27">
            <v>43.172822494281803</v>
          </cell>
          <cell r="V27">
            <v>58.775498530109473</v>
          </cell>
          <cell r="W27">
            <v>73.754591355310168</v>
          </cell>
          <cell r="Y27">
            <v>6.5637498283086977</v>
          </cell>
          <cell r="Z27">
            <v>10.922882323865753</v>
          </cell>
          <cell r="AB27">
            <v>17.68</v>
          </cell>
          <cell r="AC27">
            <v>-2.27</v>
          </cell>
          <cell r="AD27">
            <v>864.68228075545005</v>
          </cell>
          <cell r="AE27">
            <v>491.15236696799008</v>
          </cell>
          <cell r="AF27">
            <v>724.43361027872015</v>
          </cell>
          <cell r="AG27">
            <v>273.16398502633996</v>
          </cell>
          <cell r="AH27">
            <v>0</v>
          </cell>
          <cell r="AI27">
            <v>0</v>
          </cell>
          <cell r="AJ27">
            <v>17.68</v>
          </cell>
          <cell r="AZ27">
            <v>67.758412941429995</v>
          </cell>
          <cell r="BA27">
            <v>33077.953290809499</v>
          </cell>
          <cell r="BB27">
            <v>5052.8933546629105</v>
          </cell>
          <cell r="BC27">
            <v>214.25156419774359</v>
          </cell>
          <cell r="BD27">
            <v>149.47512335609647</v>
          </cell>
          <cell r="BE27">
            <v>2129.9225380383664</v>
          </cell>
          <cell r="BF27">
            <v>2232.8232864394035</v>
          </cell>
          <cell r="BG27">
            <v>0.12496555501422191</v>
          </cell>
          <cell r="BH27">
            <v>92</v>
          </cell>
          <cell r="BI27">
            <v>2037.9225380383664</v>
          </cell>
          <cell r="BJ27">
            <v>2136.3785854308803</v>
          </cell>
          <cell r="BK27">
            <v>7.6373726338317294E-2</v>
          </cell>
        </row>
        <row r="28">
          <cell r="A28">
            <v>2024</v>
          </cell>
          <cell r="B28">
            <v>-0.40487167455574857</v>
          </cell>
          <cell r="C28">
            <v>-8.4972366032466198</v>
          </cell>
          <cell r="D28">
            <v>76.496034039239362</v>
          </cell>
          <cell r="E28">
            <v>61.480777983974498</v>
          </cell>
          <cell r="F28">
            <v>2161.7876020303706</v>
          </cell>
          <cell r="G28">
            <v>1664.2880163869468</v>
          </cell>
          <cell r="H28">
            <v>367.35535432645997</v>
          </cell>
          <cell r="I28">
            <v>80.712428041599992</v>
          </cell>
          <cell r="J28">
            <v>22.579779094220001</v>
          </cell>
          <cell r="K28">
            <v>58.132648947379991</v>
          </cell>
          <cell r="L28">
            <v>938.54453726422014</v>
          </cell>
          <cell r="M28">
            <v>111.08478610847</v>
          </cell>
          <cell r="N28">
            <v>17.849118893700002</v>
          </cell>
          <cell r="O28">
            <v>0</v>
          </cell>
          <cell r="P28">
            <v>148.74179175249679</v>
          </cell>
          <cell r="Q28">
            <v>540.42327718398997</v>
          </cell>
          <cell r="R28">
            <v>240.43693089308741</v>
          </cell>
          <cell r="S28">
            <v>167.98027627840389</v>
          </cell>
          <cell r="T28">
            <v>203.82985143568629</v>
          </cell>
          <cell r="U28">
            <v>36.607079457401106</v>
          </cell>
          <cell r="V28">
            <v>59.125230631047515</v>
          </cell>
          <cell r="W28">
            <v>72.880839381451182</v>
          </cell>
          <cell r="Y28">
            <v>8.092349059068555</v>
          </cell>
          <cell r="Z28">
            <v>10.328811898083011</v>
          </cell>
          <cell r="AB28">
            <v>5.8840000000000003</v>
          </cell>
          <cell r="AC28">
            <v>-8.0719999999999992</v>
          </cell>
          <cell r="AD28">
            <v>948.32020563598996</v>
          </cell>
          <cell r="AE28">
            <v>633.18826126234001</v>
          </cell>
          <cell r="AF28">
            <v>801.4401540590901</v>
          </cell>
          <cell r="AG28">
            <v>296.49298530809</v>
          </cell>
          <cell r="AH28">
            <v>0</v>
          </cell>
          <cell r="AI28">
            <v>0</v>
          </cell>
          <cell r="AJ28">
            <v>5.8840000000000003</v>
          </cell>
          <cell r="AZ28">
            <v>102.07234976562</v>
          </cell>
          <cell r="BA28">
            <v>34325.93816079104</v>
          </cell>
          <cell r="BB28">
            <v>5243.5319471057401</v>
          </cell>
          <cell r="BC28">
            <v>214.89072850324158</v>
          </cell>
          <cell r="BD28">
            <v>152.4646258232184</v>
          </cell>
          <cell r="BE28">
            <v>2204.7112935709365</v>
          </cell>
          <cell r="BF28">
            <v>2204.7112935709365</v>
          </cell>
          <cell r="BG28">
            <v>-1.2590334864025943E-2</v>
          </cell>
          <cell r="BI28">
            <v>2204.7112935709365</v>
          </cell>
          <cell r="BJ28">
            <v>2204.7112935709365</v>
          </cell>
          <cell r="BK28">
            <v>3.1985299144100088E-2</v>
          </cell>
        </row>
        <row r="29">
          <cell r="A29">
            <v>2025</v>
          </cell>
          <cell r="B29">
            <v>-0.58950620976235424</v>
          </cell>
          <cell r="C29">
            <v>-8.8180874553815229</v>
          </cell>
          <cell r="D29">
            <v>79.662820119134977</v>
          </cell>
          <cell r="E29">
            <v>67.101134011592876</v>
          </cell>
          <cell r="F29">
            <v>2315.3708409052801</v>
          </cell>
          <cell r="G29">
            <v>1819.6704770063511</v>
          </cell>
          <cell r="H29">
            <v>399.24177733309631</v>
          </cell>
          <cell r="I29">
            <v>86.741938263261304</v>
          </cell>
          <cell r="J29">
            <v>23.579779094220001</v>
          </cell>
          <cell r="K29">
            <v>63.162159169041303</v>
          </cell>
          <cell r="L29">
            <v>1033.899679033399</v>
          </cell>
          <cell r="M29">
            <v>127.15915632830945</v>
          </cell>
          <cell r="N29">
            <v>22</v>
          </cell>
          <cell r="O29">
            <v>0</v>
          </cell>
          <cell r="P29">
            <v>150.62792604828508</v>
          </cell>
          <cell r="Q29">
            <v>573.82469522257441</v>
          </cell>
          <cell r="R29">
            <v>264.98532877527811</v>
          </cell>
          <cell r="S29">
            <v>165.98027627840389</v>
          </cell>
          <cell r="T29">
            <v>222.63033894945724</v>
          </cell>
          <cell r="U29">
            <v>42.354989825820887</v>
          </cell>
          <cell r="V29">
            <v>70.142489645196548</v>
          </cell>
          <cell r="W29">
            <v>72.71660052369586</v>
          </cell>
          <cell r="Y29">
            <v>8.2285812456191696</v>
          </cell>
          <cell r="Z29">
            <v>11.550065057230466</v>
          </cell>
          <cell r="AB29">
            <v>10.088593798420764</v>
          </cell>
          <cell r="AC29">
            <v>-6.3053711240129768</v>
          </cell>
          <cell r="AD29">
            <v>1047.0234713714394</v>
          </cell>
          <cell r="AE29">
            <v>677.02215833154366</v>
          </cell>
          <cell r="AF29">
            <v>859.27910510207676</v>
          </cell>
          <cell r="AG29">
            <v>284.00757591355347</v>
          </cell>
          <cell r="AJ29">
            <v>10.088593798420764</v>
          </cell>
          <cell r="AZ29">
            <v>103.5136330034649</v>
          </cell>
          <cell r="BA29">
            <v>35115.434738489232</v>
          </cell>
          <cell r="BB29">
            <v>5364.1331818891713</v>
          </cell>
          <cell r="BC29">
            <v>243.72785899341355</v>
          </cell>
          <cell r="BD29">
            <v>155.51391833968276</v>
          </cell>
          <cell r="BE29">
            <v>2393.4951722289256</v>
          </cell>
          <cell r="BF29">
            <v>2275.3518418904732</v>
          </cell>
          <cell r="BG29">
            <v>3.2040725026232897E-2</v>
          </cell>
          <cell r="BI29">
            <v>2393.4951722289256</v>
          </cell>
          <cell r="BJ29">
            <v>2275.3518418904732</v>
          </cell>
          <cell r="BK29">
            <v>3.2040725026232897E-2</v>
          </cell>
        </row>
        <row r="30">
          <cell r="A30">
            <v>2026</v>
          </cell>
          <cell r="B30">
            <v>-0.92176866852802675</v>
          </cell>
          <cell r="C30">
            <v>-9.5085308275113096</v>
          </cell>
          <cell r="D30">
            <v>84.977094500332399</v>
          </cell>
          <cell r="E30">
            <v>73.078600258107741</v>
          </cell>
          <cell r="F30">
            <v>2429.7344054753398</v>
          </cell>
          <cell r="G30">
            <v>1951.1456232759786</v>
          </cell>
          <cell r="H30">
            <v>424.12439716097396</v>
          </cell>
          <cell r="I30">
            <v>93.526995169088906</v>
          </cell>
          <cell r="J30">
            <v>24.579779094220001</v>
          </cell>
          <cell r="K30">
            <v>68.947216074868905</v>
          </cell>
          <cell r="L30">
            <v>1107.434227033405</v>
          </cell>
          <cell r="M30">
            <v>139.01308313337466</v>
          </cell>
          <cell r="N30">
            <v>23.142308288148719</v>
          </cell>
          <cell r="O30">
            <v>0</v>
          </cell>
          <cell r="P30">
            <v>163.90461249098726</v>
          </cell>
          <cell r="Q30">
            <v>605.2807924736311</v>
          </cell>
          <cell r="R30">
            <v>280.66476746286457</v>
          </cell>
          <cell r="S30">
            <v>173.23976616278597</v>
          </cell>
          <cell r="T30">
            <v>235.80359184495967</v>
          </cell>
          <cell r="U30">
            <v>44.861175617904877</v>
          </cell>
          <cell r="V30">
            <v>73.413845644981876</v>
          </cell>
          <cell r="W30">
            <v>77.962413202998675</v>
          </cell>
          <cell r="Y30">
            <v>8.5867621589832819</v>
          </cell>
          <cell r="Z30">
            <v>11.377607068792861</v>
          </cell>
          <cell r="AB30">
            <v>10.648975068297409</v>
          </cell>
          <cell r="AC30">
            <v>-6.6556094176858798</v>
          </cell>
          <cell r="AD30">
            <v>1120.108358477964</v>
          </cell>
          <cell r="AE30">
            <v>716.85301895416887</v>
          </cell>
          <cell r="AF30">
            <v>899.54316674854329</v>
          </cell>
          <cell r="AG30">
            <v>270.59249229870511</v>
          </cell>
          <cell r="AJ30">
            <v>10.648975068297409</v>
          </cell>
          <cell r="AZ30">
            <v>110.24201914869012</v>
          </cell>
          <cell r="BA30">
            <v>35993.320606951456</v>
          </cell>
          <cell r="BB30">
            <v>5498.2365114364002</v>
          </cell>
          <cell r="BC30">
            <v>265.50020045449753</v>
          </cell>
          <cell r="BD30">
            <v>158.62419670647643</v>
          </cell>
          <cell r="BE30">
            <v>2556.4264157496095</v>
          </cell>
          <cell r="BF30">
            <v>2328.4032505753185</v>
          </cell>
          <cell r="BG30">
            <v>2.3315694613966764E-2</v>
          </cell>
          <cell r="BI30">
            <v>2556.4264157496095</v>
          </cell>
          <cell r="BJ30">
            <v>2328.4032505753185</v>
          </cell>
          <cell r="BK30">
            <v>2.3315694613966764E-2</v>
          </cell>
        </row>
        <row r="31">
          <cell r="A31">
            <v>2027</v>
          </cell>
          <cell r="B31">
            <v>-0.63759050673269146</v>
          </cell>
          <cell r="C31">
            <v>-10.018993946155145</v>
          </cell>
          <cell r="D31">
            <v>90.231735732121081</v>
          </cell>
          <cell r="E31">
            <v>78.248707612476053</v>
          </cell>
          <cell r="F31">
            <v>2590.9328303732796</v>
          </cell>
          <cell r="G31">
            <v>2058.1733677493539</v>
          </cell>
          <cell r="H31">
            <v>442.65178184916232</v>
          </cell>
          <cell r="I31">
            <v>98.751617882306306</v>
          </cell>
          <cell r="J31">
            <v>25.889276979459343</v>
          </cell>
          <cell r="K31">
            <v>72.862340902846967</v>
          </cell>
          <cell r="L31">
            <v>1171.9704140988217</v>
          </cell>
          <cell r="M31">
            <v>147.11412797977457</v>
          </cell>
          <cell r="N31">
            <v>24.153253310640423</v>
          </cell>
          <cell r="O31">
            <v>0</v>
          </cell>
          <cell r="P31">
            <v>173.53217262864877</v>
          </cell>
          <cell r="Q31">
            <v>636.77342909626623</v>
          </cell>
          <cell r="R31">
            <v>292.92528383497933</v>
          </cell>
          <cell r="S31">
            <v>180.8075453626501</v>
          </cell>
          <cell r="V31">
            <v>77.774368013161862</v>
          </cell>
          <cell r="W31">
            <v>85.266231885474937</v>
          </cell>
          <cell r="Y31">
            <v>9.3814034394224528</v>
          </cell>
          <cell r="Z31">
            <v>11.195652374600449</v>
          </cell>
          <cell r="AD31">
            <v>948.32020563598996</v>
          </cell>
          <cell r="AE31">
            <v>633.18826126234001</v>
          </cell>
          <cell r="AF31">
            <v>801.4401540590901</v>
          </cell>
          <cell r="AG31">
            <v>296.49298530809</v>
          </cell>
        </row>
        <row r="32">
          <cell r="A32">
            <v>2028</v>
          </cell>
          <cell r="B32">
            <v>-0.58697307028015866</v>
          </cell>
          <cell r="C32">
            <v>-9.6069290928133935</v>
          </cell>
          <cell r="D32">
            <v>95.118790529510321</v>
          </cell>
          <cell r="E32">
            <v>82.856760393328145</v>
          </cell>
          <cell r="F32">
            <v>2735.5892464852082</v>
          </cell>
          <cell r="G32">
            <v>2169.6539791093355</v>
          </cell>
          <cell r="H32">
            <v>460.72912295045427</v>
          </cell>
          <cell r="I32">
            <v>104.27909449751498</v>
          </cell>
          <cell r="J32">
            <v>27.279112927972914</v>
          </cell>
          <cell r="K32">
            <v>76.999981569542058</v>
          </cell>
          <cell r="L32">
            <v>1240.7461449480554</v>
          </cell>
          <cell r="M32">
            <v>155.74735075429038</v>
          </cell>
          <cell r="N32">
            <v>25.139641746666513</v>
          </cell>
          <cell r="O32">
            <v>0</v>
          </cell>
          <cell r="P32">
            <v>183.01262421235393</v>
          </cell>
          <cell r="Q32">
            <v>668.15835718083565</v>
          </cell>
          <cell r="R32">
            <v>304.88798338846743</v>
          </cell>
          <cell r="S32">
            <v>188.1914977270884</v>
          </cell>
          <cell r="V32">
            <v>82.067167096946605</v>
          </cell>
          <cell r="W32">
            <v>93.011708968333181</v>
          </cell>
          <cell r="Y32">
            <v>9.0199560225332345</v>
          </cell>
          <cell r="Z32">
            <v>10.048192813239792</v>
          </cell>
          <cell r="AD32">
            <v>1047.0234713714394</v>
          </cell>
          <cell r="AE32">
            <v>677.02215833154366</v>
          </cell>
          <cell r="AF32">
            <v>859.27910510207676</v>
          </cell>
          <cell r="AG32">
            <v>284.00757591355347</v>
          </cell>
        </row>
      </sheetData>
      <sheetData sheetId="9">
        <row r="1">
          <cell r="B1" t="str">
            <v>Dados mensais</v>
          </cell>
        </row>
        <row r="3">
          <cell r="B3" t="str">
            <v>IPCA Indice</v>
          </cell>
          <cell r="C3" t="str">
            <v>IPCA mensal</v>
          </cell>
          <cell r="D3" t="str">
            <v>IPCA Administrados</v>
          </cell>
          <cell r="E3" t="str">
            <v>IPCA Administrados mensal (%)</v>
          </cell>
          <cell r="F3" t="str">
            <v>Peso IPCA Adm</v>
          </cell>
          <cell r="G3" t="str">
            <v>IPCA Livres</v>
          </cell>
          <cell r="H3" t="str">
            <v>IPCA Livres mensal (%)</v>
          </cell>
          <cell r="I3" t="str">
            <v>Peso IPCA Livres</v>
          </cell>
          <cell r="J3" t="str">
            <v>IPCA Núcleo ex</v>
          </cell>
          <cell r="K3" t="str">
            <v>IPCA Núcleo DP</v>
          </cell>
          <cell r="L3" t="str">
            <v>IPCA núcleo médias aparadas c/ suavização</v>
          </cell>
          <cell r="M3" t="str">
            <v>IPCA Serviços</v>
          </cell>
          <cell r="N3" t="str">
            <v>IPCA Indústria</v>
          </cell>
          <cell r="O3" t="str">
            <v>IPCA Alimentação Domicílio</v>
          </cell>
          <cell r="P3" t="str">
            <v>IPCA mediana itens</v>
          </cell>
          <cell r="Q3" t="str">
            <v>IPCA difusão itens</v>
          </cell>
          <cell r="R3" t="str">
            <v>IGP-DI</v>
          </cell>
          <cell r="S3" t="str">
            <v>IGP-DI mensal (%)</v>
          </cell>
          <cell r="T3" t="str">
            <v>IGP-M</v>
          </cell>
          <cell r="U3" t="str">
            <v>IGP-M mensal (%)</v>
          </cell>
          <cell r="V3" t="str">
            <v>IPC-M</v>
          </cell>
          <cell r="W3" t="str">
            <v>IPC-M mensal (%)</v>
          </cell>
          <cell r="X3" t="str">
            <v>INCC-M</v>
          </cell>
          <cell r="Y3" t="str">
            <v>INCC-M mensal (%)</v>
          </cell>
          <cell r="Z3" t="str">
            <v>IPA-M</v>
          </cell>
          <cell r="AA3" t="str">
            <v>IPA-M mensal (%)</v>
          </cell>
          <cell r="AB3" t="str">
            <v>IPA-M Agrícola</v>
          </cell>
          <cell r="AC3" t="str">
            <v>IPA-M Agrícola mensal (%)</v>
          </cell>
          <cell r="AD3" t="str">
            <v>IPA-M Industrial</v>
          </cell>
          <cell r="AE3" t="str">
            <v>IPA-M Industrial mensal (%)</v>
          </cell>
          <cell r="AF3" t="str">
            <v>IPA-M núcleo industrial</v>
          </cell>
          <cell r="AG3" t="str">
            <v>IPC- FIPE</v>
          </cell>
          <cell r="AH3" t="str">
            <v>IPC- FIPE  mensal (%)</v>
          </cell>
          <cell r="AI3" t="str">
            <v>INPC</v>
          </cell>
          <cell r="AJ3" t="str">
            <v>INPC mensal (%)</v>
          </cell>
          <cell r="AK3" t="str">
            <v>Meta</v>
          </cell>
          <cell r="AL3" t="str">
            <v>1 + Focus</v>
          </cell>
        </row>
        <row r="4">
          <cell r="A4" t="str">
            <v>Responsável</v>
          </cell>
          <cell r="B4" t="str">
            <v>Julia</v>
          </cell>
          <cell r="AK4" t="str">
            <v>Pedro</v>
          </cell>
          <cell r="AL4" t="str">
            <v>Pedro</v>
          </cell>
        </row>
        <row r="5">
          <cell r="A5" t="str">
            <v>Último dado</v>
          </cell>
        </row>
        <row r="6">
          <cell r="A6" t="str">
            <v>Ticker</v>
          </cell>
        </row>
        <row r="7">
          <cell r="A7">
            <v>33239</v>
          </cell>
          <cell r="CD7">
            <v>33239</v>
          </cell>
        </row>
        <row r="8">
          <cell r="A8">
            <v>33270</v>
          </cell>
          <cell r="CD8">
            <v>33270</v>
          </cell>
        </row>
        <row r="9">
          <cell r="A9">
            <v>33298</v>
          </cell>
          <cell r="CD9">
            <v>33298</v>
          </cell>
        </row>
        <row r="10">
          <cell r="A10">
            <v>33329</v>
          </cell>
          <cell r="CD10">
            <v>33329</v>
          </cell>
        </row>
        <row r="11">
          <cell r="A11">
            <v>33359</v>
          </cell>
          <cell r="CD11">
            <v>33359</v>
          </cell>
        </row>
        <row r="12">
          <cell r="A12">
            <v>33390</v>
          </cell>
          <cell r="CD12">
            <v>33390</v>
          </cell>
        </row>
        <row r="13">
          <cell r="A13">
            <v>33420</v>
          </cell>
          <cell r="CD13">
            <v>33420</v>
          </cell>
        </row>
        <row r="14">
          <cell r="A14">
            <v>33451</v>
          </cell>
          <cell r="CD14">
            <v>33451</v>
          </cell>
        </row>
        <row r="15">
          <cell r="A15">
            <v>33482</v>
          </cell>
          <cell r="CD15">
            <v>33482</v>
          </cell>
        </row>
        <row r="16">
          <cell r="A16">
            <v>33512</v>
          </cell>
          <cell r="CD16">
            <v>33512</v>
          </cell>
        </row>
        <row r="17">
          <cell r="A17">
            <v>33543</v>
          </cell>
          <cell r="CD17">
            <v>33543</v>
          </cell>
        </row>
        <row r="18">
          <cell r="A18">
            <v>33573</v>
          </cell>
          <cell r="CD18">
            <v>33573</v>
          </cell>
        </row>
        <row r="19">
          <cell r="A19">
            <v>33604</v>
          </cell>
          <cell r="CD19">
            <v>33604</v>
          </cell>
        </row>
        <row r="20">
          <cell r="A20">
            <v>33635</v>
          </cell>
          <cell r="CD20">
            <v>33635</v>
          </cell>
        </row>
        <row r="21">
          <cell r="A21">
            <v>33664</v>
          </cell>
          <cell r="CD21">
            <v>33664</v>
          </cell>
        </row>
        <row r="22">
          <cell r="A22">
            <v>33695</v>
          </cell>
          <cell r="CD22">
            <v>33695</v>
          </cell>
        </row>
        <row r="23">
          <cell r="A23">
            <v>33725</v>
          </cell>
          <cell r="CD23">
            <v>33725</v>
          </cell>
        </row>
        <row r="24">
          <cell r="A24">
            <v>33756</v>
          </cell>
          <cell r="CD24">
            <v>33756</v>
          </cell>
        </row>
        <row r="25">
          <cell r="A25">
            <v>33786</v>
          </cell>
          <cell r="CD25">
            <v>33786</v>
          </cell>
        </row>
        <row r="26">
          <cell r="A26">
            <v>33817</v>
          </cell>
          <cell r="CD26">
            <v>33817</v>
          </cell>
        </row>
        <row r="27">
          <cell r="A27">
            <v>33848</v>
          </cell>
          <cell r="CD27">
            <v>33848</v>
          </cell>
        </row>
        <row r="28">
          <cell r="A28">
            <v>33878</v>
          </cell>
          <cell r="CD28">
            <v>33878</v>
          </cell>
        </row>
        <row r="29">
          <cell r="A29">
            <v>33909</v>
          </cell>
          <cell r="CD29">
            <v>33909</v>
          </cell>
        </row>
        <row r="30">
          <cell r="A30">
            <v>33939</v>
          </cell>
          <cell r="CD30">
            <v>33939</v>
          </cell>
        </row>
        <row r="31">
          <cell r="A31">
            <v>33970</v>
          </cell>
          <cell r="CD31">
            <v>33970</v>
          </cell>
        </row>
        <row r="32">
          <cell r="A32">
            <v>34001</v>
          </cell>
          <cell r="CD32">
            <v>34001</v>
          </cell>
        </row>
        <row r="33">
          <cell r="A33">
            <v>34029</v>
          </cell>
          <cell r="CD33">
            <v>34029</v>
          </cell>
        </row>
        <row r="34">
          <cell r="A34">
            <v>34060</v>
          </cell>
          <cell r="CD34">
            <v>34060</v>
          </cell>
        </row>
        <row r="35">
          <cell r="A35">
            <v>34090</v>
          </cell>
          <cell r="CD35">
            <v>34090</v>
          </cell>
        </row>
        <row r="36">
          <cell r="A36">
            <v>34121</v>
          </cell>
          <cell r="CD36">
            <v>34121</v>
          </cell>
        </row>
        <row r="37">
          <cell r="A37">
            <v>34151</v>
          </cell>
          <cell r="CD37">
            <v>34151</v>
          </cell>
        </row>
        <row r="38">
          <cell r="A38">
            <v>34182</v>
          </cell>
          <cell r="CD38">
            <v>34182</v>
          </cell>
        </row>
        <row r="39">
          <cell r="A39">
            <v>34213</v>
          </cell>
          <cell r="CD39">
            <v>34213</v>
          </cell>
        </row>
        <row r="40">
          <cell r="A40">
            <v>34243</v>
          </cell>
          <cell r="CD40">
            <v>34243</v>
          </cell>
        </row>
        <row r="41">
          <cell r="A41">
            <v>34274</v>
          </cell>
          <cell r="CD41">
            <v>34274</v>
          </cell>
        </row>
        <row r="42">
          <cell r="A42">
            <v>34304</v>
          </cell>
          <cell r="CD42">
            <v>34304</v>
          </cell>
        </row>
        <row r="43">
          <cell r="A43">
            <v>34335</v>
          </cell>
          <cell r="CD43">
            <v>34335</v>
          </cell>
        </row>
        <row r="44">
          <cell r="A44">
            <v>34366</v>
          </cell>
          <cell r="CD44">
            <v>34366</v>
          </cell>
        </row>
        <row r="45">
          <cell r="A45">
            <v>34394</v>
          </cell>
          <cell r="CD45">
            <v>34394</v>
          </cell>
        </row>
        <row r="46">
          <cell r="A46">
            <v>34425</v>
          </cell>
          <cell r="CD46">
            <v>34425</v>
          </cell>
        </row>
        <row r="47">
          <cell r="A47">
            <v>34455</v>
          </cell>
          <cell r="CD47">
            <v>34455</v>
          </cell>
        </row>
        <row r="48">
          <cell r="A48">
            <v>34486</v>
          </cell>
          <cell r="CD48">
            <v>34486</v>
          </cell>
        </row>
        <row r="49">
          <cell r="A49">
            <v>34516</v>
          </cell>
          <cell r="B49">
            <v>915.93</v>
          </cell>
          <cell r="D49">
            <v>852.8553364044443</v>
          </cell>
          <cell r="G49">
            <v>927.36393591254182</v>
          </cell>
          <cell r="CD49">
            <v>34516</v>
          </cell>
        </row>
        <row r="50">
          <cell r="A50">
            <v>34547</v>
          </cell>
          <cell r="B50">
            <v>932.97</v>
          </cell>
          <cell r="C50">
            <v>1.8604041793586878E-2</v>
          </cell>
          <cell r="D50">
            <v>851.83191000075897</v>
          </cell>
          <cell r="E50">
            <v>-1.1999999999999789E-3</v>
          </cell>
          <cell r="F50">
            <v>0.14301999999999998</v>
          </cell>
          <cell r="G50">
            <v>947.67320610902652</v>
          </cell>
          <cell r="H50">
            <v>2.1900000000000031E-2</v>
          </cell>
          <cell r="I50">
            <v>0.85698000000000008</v>
          </cell>
          <cell r="CD50">
            <v>34547</v>
          </cell>
        </row>
        <row r="51">
          <cell r="A51">
            <v>34578</v>
          </cell>
          <cell r="B51">
            <v>947.24</v>
          </cell>
          <cell r="C51">
            <v>1.5295239932687998E-2</v>
          </cell>
          <cell r="D51">
            <v>850.46897894475774</v>
          </cell>
          <cell r="E51">
            <v>-1.6000000000000458E-3</v>
          </cell>
          <cell r="F51">
            <v>0.14024899999999996</v>
          </cell>
          <cell r="G51">
            <v>964.82609113959995</v>
          </cell>
          <cell r="H51">
            <v>1.8100000000000005E-2</v>
          </cell>
          <cell r="I51">
            <v>0.85975100000000004</v>
          </cell>
          <cell r="CD51">
            <v>34578</v>
          </cell>
        </row>
        <row r="52">
          <cell r="A52">
            <v>34608</v>
          </cell>
          <cell r="B52">
            <v>972.06</v>
          </cell>
          <cell r="C52">
            <v>2.620244077530498E-2</v>
          </cell>
          <cell r="D52">
            <v>844.34560229635554</v>
          </cell>
          <cell r="E52">
            <v>-7.1999999999999842E-3</v>
          </cell>
          <cell r="F52">
            <v>0.137902</v>
          </cell>
          <cell r="G52">
            <v>995.2181130104974</v>
          </cell>
          <cell r="H52">
            <v>3.1500000000000083E-2</v>
          </cell>
          <cell r="I52">
            <v>0.86209800000000003</v>
          </cell>
          <cell r="CD52">
            <v>34608</v>
          </cell>
        </row>
        <row r="53">
          <cell r="A53">
            <v>34639</v>
          </cell>
          <cell r="B53">
            <v>999.37</v>
          </cell>
          <cell r="C53">
            <v>2.8094973561302972E-2</v>
          </cell>
          <cell r="D53">
            <v>837.6752720382143</v>
          </cell>
          <cell r="E53">
            <v>-7.9000000000000181E-3</v>
          </cell>
          <cell r="F53">
            <v>0.13343300000000002</v>
          </cell>
          <cell r="G53">
            <v>1028.6574416076503</v>
          </cell>
          <cell r="H53">
            <v>3.3600000000000074E-2</v>
          </cell>
          <cell r="I53">
            <v>0.86656699999999998</v>
          </cell>
          <cell r="CD53">
            <v>34639</v>
          </cell>
        </row>
        <row r="54">
          <cell r="A54">
            <v>34669</v>
          </cell>
          <cell r="B54">
            <v>1016.46</v>
          </cell>
          <cell r="C54">
            <v>1.7100773487296994E-2</v>
          </cell>
          <cell r="D54">
            <v>838.01034214702952</v>
          </cell>
          <cell r="E54">
            <v>3.9999999999995595E-4</v>
          </cell>
          <cell r="F54">
            <v>0.128751</v>
          </cell>
          <cell r="G54">
            <v>1048.8191274631604</v>
          </cell>
          <cell r="H54">
            <v>1.9600000000000062E-2</v>
          </cell>
          <cell r="I54">
            <v>0.87124899999999994</v>
          </cell>
          <cell r="CD54">
            <v>34669</v>
          </cell>
        </row>
        <row r="55">
          <cell r="A55">
            <v>34700</v>
          </cell>
          <cell r="B55">
            <v>1033.74</v>
          </cell>
          <cell r="C55">
            <v>1.7000177085177981E-2</v>
          </cell>
          <cell r="D55">
            <v>835.91531629166195</v>
          </cell>
          <cell r="E55">
            <v>-2.4999999999999467E-3</v>
          </cell>
          <cell r="F55">
            <v>0.12665399999999999</v>
          </cell>
          <cell r="G55">
            <v>1069.5857461869309</v>
          </cell>
          <cell r="H55">
            <v>1.980000000000004E-2</v>
          </cell>
          <cell r="I55">
            <v>0.87334599999999996</v>
          </cell>
          <cell r="R55">
            <v>108.785</v>
          </cell>
          <cell r="T55">
            <v>108.44199999999999</v>
          </cell>
          <cell r="CD55">
            <v>34700</v>
          </cell>
        </row>
        <row r="56">
          <cell r="A56">
            <v>34731</v>
          </cell>
          <cell r="B56">
            <v>1044.28</v>
          </cell>
          <cell r="C56">
            <v>1.0195987385609451E-2</v>
          </cell>
          <cell r="D56">
            <v>839.92770980986188</v>
          </cell>
          <cell r="E56">
            <v>4.7999999999999154E-3</v>
          </cell>
          <cell r="F56">
            <v>0.12423099999999999</v>
          </cell>
          <cell r="G56">
            <v>1081.3511893949872</v>
          </cell>
          <cell r="H56">
            <v>1.0999999999999899E-2</v>
          </cell>
          <cell r="I56">
            <v>0.87576900000000002</v>
          </cell>
          <cell r="R56">
            <v>110.039</v>
          </cell>
          <cell r="S56">
            <v>1.1527324539228889E-2</v>
          </cell>
          <cell r="T56">
            <v>109.94499999999999</v>
          </cell>
          <cell r="U56">
            <v>1.3859943564301647E-2</v>
          </cell>
          <cell r="CD56">
            <v>34731</v>
          </cell>
        </row>
        <row r="57">
          <cell r="A57">
            <v>34759</v>
          </cell>
          <cell r="B57">
            <v>1060.47</v>
          </cell>
          <cell r="C57">
            <v>1.5503504807139912E-2</v>
          </cell>
          <cell r="D57">
            <v>842.95144956517743</v>
          </cell>
          <cell r="E57">
            <v>3.6000000000000476E-3</v>
          </cell>
          <cell r="F57">
            <v>0.12356400000000001</v>
          </cell>
          <cell r="G57">
            <v>1099.950429852581</v>
          </cell>
          <cell r="H57">
            <v>1.7200000000000104E-2</v>
          </cell>
          <cell r="I57">
            <v>0.87643599999999999</v>
          </cell>
          <cell r="R57">
            <v>112.035</v>
          </cell>
          <cell r="S57">
            <v>1.8139023437145019E-2</v>
          </cell>
          <cell r="T57">
            <v>111.178</v>
          </cell>
          <cell r="U57">
            <v>1.1214698258219968E-2</v>
          </cell>
          <cell r="CD57">
            <v>34759</v>
          </cell>
        </row>
        <row r="58">
          <cell r="A58">
            <v>34790</v>
          </cell>
          <cell r="B58">
            <v>1086.24</v>
          </cell>
          <cell r="C58">
            <v>2.4300545984327737E-2</v>
          </cell>
          <cell r="D58">
            <v>845.3117136239598</v>
          </cell>
          <cell r="E58">
            <v>2.7999999999999137E-3</v>
          </cell>
          <cell r="F58">
            <v>0.12212900000000002</v>
          </cell>
          <cell r="G58">
            <v>1129.9790765875566</v>
          </cell>
          <cell r="H58">
            <v>2.7300000000000102E-2</v>
          </cell>
          <cell r="I58">
            <v>0.87787099999999996</v>
          </cell>
          <cell r="R58">
            <v>114.614</v>
          </cell>
          <cell r="S58">
            <v>2.301959209175708E-2</v>
          </cell>
          <cell r="T58">
            <v>113.518</v>
          </cell>
          <cell r="U58">
            <v>2.1047329507636325E-2</v>
          </cell>
          <cell r="CD58">
            <v>34790</v>
          </cell>
        </row>
        <row r="59">
          <cell r="A59">
            <v>34820</v>
          </cell>
          <cell r="B59">
            <v>1115.24</v>
          </cell>
          <cell r="C59">
            <v>2.6697599057298627E-2</v>
          </cell>
          <cell r="D59">
            <v>847.84764876483155</v>
          </cell>
          <cell r="E59">
            <v>2.9999999999998916E-3</v>
          </cell>
          <cell r="F59">
            <v>0.11955200000000002</v>
          </cell>
          <cell r="G59">
            <v>1163.7654509775246</v>
          </cell>
          <cell r="H59">
            <v>2.9900000000000038E-2</v>
          </cell>
          <cell r="I59">
            <v>0.88044800000000001</v>
          </cell>
          <cell r="R59">
            <v>115.071</v>
          </cell>
          <cell r="S59">
            <v>3.9872964908300723E-3</v>
          </cell>
          <cell r="T59">
            <v>114.17100000000001</v>
          </cell>
          <cell r="U59">
            <v>5.7523916911856876E-3</v>
          </cell>
          <cell r="CD59">
            <v>34820</v>
          </cell>
        </row>
        <row r="60">
          <cell r="A60">
            <v>34851</v>
          </cell>
          <cell r="B60">
            <v>1140.44</v>
          </cell>
          <cell r="C60">
            <v>2.259603314084857E-2</v>
          </cell>
          <cell r="D60">
            <v>897.53152098245062</v>
          </cell>
          <cell r="E60">
            <v>5.8599999999999985E-2</v>
          </cell>
          <cell r="F60">
            <v>0.116812</v>
          </cell>
          <cell r="G60">
            <v>1184.4804760049246</v>
          </cell>
          <cell r="H60">
            <v>1.7800000000000038E-2</v>
          </cell>
          <cell r="I60">
            <v>0.88318799999999997</v>
          </cell>
          <cell r="R60">
            <v>118.09</v>
          </cell>
          <cell r="S60">
            <v>2.6235976049569398E-2</v>
          </cell>
          <cell r="T60">
            <v>116.98399999999999</v>
          </cell>
          <cell r="U60">
            <v>2.4638480875178281E-2</v>
          </cell>
          <cell r="CD60">
            <v>34851</v>
          </cell>
        </row>
        <row r="61">
          <cell r="A61">
            <v>34881</v>
          </cell>
          <cell r="B61">
            <v>1167.3499999999999</v>
          </cell>
          <cell r="C61">
            <v>2.3596155869664237E-2</v>
          </cell>
          <cell r="D61">
            <v>947.34452039697669</v>
          </cell>
          <cell r="E61">
            <v>5.5500000000000105E-2</v>
          </cell>
          <cell r="F61">
            <v>0.12087500000000001</v>
          </cell>
          <cell r="G61">
            <v>1207.2225011442192</v>
          </cell>
          <cell r="H61">
            <v>1.9200000000000106E-2</v>
          </cell>
          <cell r="I61">
            <v>0.87912499999999993</v>
          </cell>
          <cell r="R61">
            <v>120.733</v>
          </cell>
          <cell r="S61">
            <v>2.2381234651537074E-2</v>
          </cell>
          <cell r="T61">
            <v>119.114</v>
          </cell>
          <cell r="U61">
            <v>1.8207618135813508E-2</v>
          </cell>
          <cell r="CD61">
            <v>34881</v>
          </cell>
          <cell r="CE61">
            <v>0.2744969593746247</v>
          </cell>
          <cell r="CF61">
            <v>0.1107915726844011</v>
          </cell>
          <cell r="CG61">
            <v>0.3017785730003526</v>
          </cell>
        </row>
        <row r="62">
          <cell r="A62">
            <v>34912</v>
          </cell>
          <cell r="B62">
            <v>1178.9100000000001</v>
          </cell>
          <cell r="C62">
            <v>9.9027712339916363E-3</v>
          </cell>
          <cell r="D62">
            <v>959.56526471009761</v>
          </cell>
          <cell r="E62">
            <v>1.2899999999999912E-2</v>
          </cell>
          <cell r="F62">
            <v>0.12462399999999998</v>
          </cell>
          <cell r="G62">
            <v>1218.6911149050893</v>
          </cell>
          <cell r="H62">
            <v>9.5000000000000639E-3</v>
          </cell>
          <cell r="I62">
            <v>0.87537600000000004</v>
          </cell>
          <cell r="R62">
            <v>122.289</v>
          </cell>
          <cell r="S62">
            <v>1.2887942815965836E-2</v>
          </cell>
          <cell r="T62">
            <v>121.729</v>
          </cell>
          <cell r="U62">
            <v>2.1953758584213334E-2</v>
          </cell>
          <cell r="CD62">
            <v>34912</v>
          </cell>
          <cell r="CE62">
            <v>0.26360976237178058</v>
          </cell>
          <cell r="CF62">
            <v>0.12647255103326982</v>
          </cell>
          <cell r="CG62">
            <v>0.28598245370765829</v>
          </cell>
        </row>
        <row r="63">
          <cell r="A63">
            <v>34943</v>
          </cell>
          <cell r="B63">
            <v>1190.58</v>
          </cell>
          <cell r="C63">
            <v>9.8989744764230725E-3</v>
          </cell>
          <cell r="D63">
            <v>973.19109146898097</v>
          </cell>
          <cell r="E63">
            <v>1.419999999999999E-2</v>
          </cell>
          <cell r="F63">
            <v>0.124998</v>
          </cell>
          <cell r="G63">
            <v>1230.0249422737068</v>
          </cell>
          <cell r="H63">
            <v>9.300000000000086E-3</v>
          </cell>
          <cell r="I63">
            <v>0.87500200000000006</v>
          </cell>
          <cell r="R63">
            <v>120.967</v>
          </cell>
          <cell r="S63">
            <v>-1.081045719565954E-2</v>
          </cell>
          <cell r="T63">
            <v>120.869</v>
          </cell>
          <cell r="U63">
            <v>-7.0648736126970313E-3</v>
          </cell>
          <cell r="CD63">
            <v>34943</v>
          </cell>
          <cell r="CE63">
            <v>0.25689371225877267</v>
          </cell>
          <cell r="CF63">
            <v>0.14429934020226587</v>
          </cell>
          <cell r="CG63">
            <v>0.27486699786576918</v>
          </cell>
        </row>
        <row r="64">
          <cell r="A64">
            <v>34973</v>
          </cell>
          <cell r="B64">
            <v>1207.3699999999999</v>
          </cell>
          <cell r="C64">
            <v>1.410237027331207E-2</v>
          </cell>
          <cell r="D64">
            <v>1004.1385681776947</v>
          </cell>
          <cell r="E64">
            <v>3.180000000000005E-2</v>
          </cell>
          <cell r="F64">
            <v>0.12552600000000003</v>
          </cell>
          <cell r="G64">
            <v>1244.2932316040817</v>
          </cell>
          <cell r="H64">
            <v>1.1600000000000055E-2</v>
          </cell>
          <cell r="I64">
            <v>0.87447399999999997</v>
          </cell>
          <cell r="R64">
            <v>121.241</v>
          </cell>
          <cell r="S64">
            <v>2.2650805591608592E-3</v>
          </cell>
          <cell r="T64">
            <v>121.503</v>
          </cell>
          <cell r="U64">
            <v>5.2453482696142029E-3</v>
          </cell>
          <cell r="CD64">
            <v>34973</v>
          </cell>
          <cell r="CE64">
            <v>0.24207353455548009</v>
          </cell>
          <cell r="CF64">
            <v>0.18925066400150881</v>
          </cell>
          <cell r="CG64">
            <v>0.25027189049055942</v>
          </cell>
        </row>
        <row r="65">
          <cell r="A65">
            <v>35004</v>
          </cell>
          <cell r="B65">
            <v>1225.1199999999999</v>
          </cell>
          <cell r="C65">
            <v>1.4701375717468546E-2</v>
          </cell>
          <cell r="D65">
            <v>1028.8403769548659</v>
          </cell>
          <cell r="E65">
            <v>2.4599999999999955E-2</v>
          </cell>
          <cell r="F65">
            <v>0.12770299999999998</v>
          </cell>
          <cell r="G65">
            <v>1260.8423315844161</v>
          </cell>
          <cell r="H65">
            <v>1.330000000000009E-2</v>
          </cell>
          <cell r="I65">
            <v>0.87229699999999999</v>
          </cell>
          <cell r="R65">
            <v>122.85</v>
          </cell>
          <cell r="S65">
            <v>1.327108816324496E-2</v>
          </cell>
          <cell r="T65">
            <v>122.955</v>
          </cell>
          <cell r="U65">
            <v>1.1950322214266285E-2</v>
          </cell>
          <cell r="CD65">
            <v>35004</v>
          </cell>
          <cell r="CE65">
            <v>0.2258923121566585</v>
          </cell>
          <cell r="CF65">
            <v>0.22820908208441271</v>
          </cell>
          <cell r="CG65">
            <v>0.2257164344370004</v>
          </cell>
        </row>
        <row r="66">
          <cell r="A66">
            <v>35034</v>
          </cell>
          <cell r="B66">
            <v>1244.23</v>
          </cell>
          <cell r="C66">
            <v>1.5598471986417728E-2</v>
          </cell>
          <cell r="D66">
            <v>1074.10935354088</v>
          </cell>
          <cell r="E66">
            <v>4.4000000000000039E-2</v>
          </cell>
          <cell r="F66">
            <v>0.12893099999999999</v>
          </cell>
          <cell r="G66">
            <v>1275.2159341644785</v>
          </cell>
          <cell r="H66">
            <v>1.1400000000000077E-2</v>
          </cell>
          <cell r="I66">
            <v>0.87106899999999998</v>
          </cell>
          <cell r="R66">
            <v>123.187</v>
          </cell>
          <cell r="S66">
            <v>2.7431827431827482E-3</v>
          </cell>
          <cell r="T66">
            <v>123.833</v>
          </cell>
          <cell r="U66">
            <v>7.1408238786547784E-3</v>
          </cell>
          <cell r="CD66">
            <v>35034</v>
          </cell>
          <cell r="CE66">
            <v>0.22408161659091363</v>
          </cell>
          <cell r="CF66">
            <v>0.28173758666146242</v>
          </cell>
          <cell r="CG66">
            <v>0.21585876989955088</v>
          </cell>
        </row>
        <row r="67">
          <cell r="A67">
            <v>35065</v>
          </cell>
          <cell r="B67">
            <v>1260.9000000000001</v>
          </cell>
          <cell r="C67">
            <v>1.3397844449981156E-2</v>
          </cell>
          <cell r="D67">
            <v>1080.5540096621253</v>
          </cell>
          <cell r="E67">
            <v>6.0000000000000053E-3</v>
          </cell>
          <cell r="F67">
            <v>0.13251099999999999</v>
          </cell>
          <cell r="G67">
            <v>1293.7065652098634</v>
          </cell>
          <cell r="H67">
            <v>1.4499999999999957E-2</v>
          </cell>
          <cell r="I67">
            <v>0.86748899999999995</v>
          </cell>
          <cell r="R67">
            <v>125.39700000000001</v>
          </cell>
          <cell r="S67">
            <v>1.7940204729395282E-2</v>
          </cell>
          <cell r="T67">
            <v>125.977</v>
          </cell>
          <cell r="U67">
            <v>1.7313640144388076E-2</v>
          </cell>
          <cell r="Z67">
            <v>116.52500000000001</v>
          </cell>
          <cell r="AB67">
            <v>116.447</v>
          </cell>
          <cell r="AD67">
            <v>116.422</v>
          </cell>
          <cell r="CD67">
            <v>35065</v>
          </cell>
          <cell r="CE67">
            <v>0.21974577746822233</v>
          </cell>
          <cell r="CF67">
            <v>0.29265966133476806</v>
          </cell>
          <cell r="CG67">
            <v>0.20953983336251647</v>
          </cell>
          <cell r="CH67">
            <v>0.15270487659144183</v>
          </cell>
          <cell r="CI67">
            <v>0.16169934158351951</v>
          </cell>
        </row>
        <row r="68">
          <cell r="A68">
            <v>35096</v>
          </cell>
          <cell r="B68">
            <v>1273.8900000000001</v>
          </cell>
          <cell r="C68">
            <v>1.0302165120152251E-2</v>
          </cell>
          <cell r="D68">
            <v>1126.2614442708332</v>
          </cell>
          <cell r="E68">
            <v>4.2300000000000004E-2</v>
          </cell>
          <cell r="F68">
            <v>0.13152</v>
          </cell>
          <cell r="G68">
            <v>1300.8219513185177</v>
          </cell>
          <cell r="H68">
            <v>5.5000000000000604E-3</v>
          </cell>
          <cell r="I68">
            <v>0.86848000000000003</v>
          </cell>
          <cell r="R68">
            <v>126.35299999999999</v>
          </cell>
          <cell r="S68">
            <v>7.6237868529549502E-3</v>
          </cell>
          <cell r="T68">
            <v>127.202</v>
          </cell>
          <cell r="U68">
            <v>9.7239972375908756E-3</v>
          </cell>
          <cell r="Z68">
            <v>117.081</v>
          </cell>
          <cell r="AA68">
            <v>4.7715082600299219E-3</v>
          </cell>
          <cell r="AB68">
            <v>118.07299999999999</v>
          </cell>
          <cell r="AC68">
            <v>1.396343400860478E-2</v>
          </cell>
          <cell r="AD68">
            <v>116.47799999999999</v>
          </cell>
          <cell r="AE68">
            <v>4.8100874405188065E-4</v>
          </cell>
          <cell r="CD68">
            <v>35096</v>
          </cell>
          <cell r="CE68">
            <v>0.21987398015857829</v>
          </cell>
          <cell r="CF68">
            <v>0.34090283141842037</v>
          </cell>
          <cell r="CG68">
            <v>0.20295974524827942</v>
          </cell>
          <cell r="CH68">
            <v>0.14825652723125438</v>
          </cell>
          <cell r="CI68">
            <v>0.15696029833098368</v>
          </cell>
        </row>
        <row r="69">
          <cell r="A69">
            <v>35125</v>
          </cell>
          <cell r="B69">
            <v>1278.3499999999999</v>
          </cell>
          <cell r="C69">
            <v>3.5010872210314847E-3</v>
          </cell>
          <cell r="D69">
            <v>1129.0770978815101</v>
          </cell>
          <cell r="E69">
            <v>2.4999999999999467E-3</v>
          </cell>
          <cell r="F69">
            <v>0.13566399999999998</v>
          </cell>
          <cell r="G69">
            <v>1305.6349925383963</v>
          </cell>
          <cell r="H69">
            <v>3.7000000000000366E-3</v>
          </cell>
          <cell r="I69">
            <v>0.86433599999999999</v>
          </cell>
          <cell r="R69">
            <v>126.627</v>
          </cell>
          <cell r="S69">
            <v>2.1685278545029441E-3</v>
          </cell>
          <cell r="T69">
            <v>127.715</v>
          </cell>
          <cell r="U69">
            <v>4.0329554566751469E-3</v>
          </cell>
          <cell r="Z69">
            <v>117.22799999999999</v>
          </cell>
          <cell r="AA69">
            <v>1.2555410356931418E-3</v>
          </cell>
          <cell r="AB69">
            <v>118.515</v>
          </cell>
          <cell r="AC69">
            <v>3.743446850677179E-3</v>
          </cell>
          <cell r="AD69">
            <v>116.48699999999999</v>
          </cell>
          <cell r="AE69">
            <v>7.7267810230319256E-5</v>
          </cell>
          <cell r="CD69">
            <v>35125</v>
          </cell>
          <cell r="CE69">
            <v>0.20545607136458344</v>
          </cell>
          <cell r="CF69">
            <v>0.33943312923173208</v>
          </cell>
          <cell r="CG69">
            <v>0.18699439275039142</v>
          </cell>
          <cell r="CH69">
            <v>0.13024501271923961</v>
          </cell>
          <cell r="CI69">
            <v>0.1487434564392236</v>
          </cell>
        </row>
        <row r="70">
          <cell r="A70">
            <v>35156</v>
          </cell>
          <cell r="B70">
            <v>1294.46</v>
          </cell>
          <cell r="C70">
            <v>1.2602182500880188E-2</v>
          </cell>
          <cell r="D70">
            <v>1172.7723815695244</v>
          </cell>
          <cell r="E70">
            <v>3.8699999999999957E-2</v>
          </cell>
          <cell r="F70">
            <v>0.13552</v>
          </cell>
          <cell r="G70">
            <v>1316.7328899749725</v>
          </cell>
          <cell r="H70">
            <v>8.499999999999952E-3</v>
          </cell>
          <cell r="I70">
            <v>0.86448000000000003</v>
          </cell>
          <cell r="R70">
            <v>127.509</v>
          </cell>
          <cell r="S70">
            <v>6.9653391456798719E-3</v>
          </cell>
          <cell r="T70">
            <v>128.13</v>
          </cell>
          <cell r="U70">
            <v>3.2494225423793655E-3</v>
          </cell>
          <cell r="Z70">
            <v>117.17400000000001</v>
          </cell>
          <cell r="AA70">
            <v>-4.6064080253849227E-4</v>
          </cell>
          <cell r="AB70">
            <v>117.065</v>
          </cell>
          <cell r="AC70">
            <v>-1.2234738218790842E-2</v>
          </cell>
          <cell r="AD70">
            <v>117.083</v>
          </cell>
          <cell r="AE70">
            <v>5.1164507627461386E-3</v>
          </cell>
          <cell r="CD70">
            <v>35156</v>
          </cell>
          <cell r="CE70">
            <v>0.19168876123140377</v>
          </cell>
          <cell r="CF70">
            <v>0.38738451469186286</v>
          </cell>
          <cell r="CG70">
            <v>0.16527192162831628</v>
          </cell>
          <cell r="CH70">
            <v>0.11250807056729539</v>
          </cell>
          <cell r="CI70">
            <v>0.12871967441286847</v>
          </cell>
        </row>
        <row r="71">
          <cell r="A71">
            <v>35186</v>
          </cell>
          <cell r="B71">
            <v>1310.25</v>
          </cell>
          <cell r="C71">
            <v>1.2198136674752336E-2</v>
          </cell>
          <cell r="D71">
            <v>1177.9325800484303</v>
          </cell>
          <cell r="E71">
            <v>4.3999999999999595E-3</v>
          </cell>
          <cell r="F71">
            <v>0.13902</v>
          </cell>
          <cell r="G71">
            <v>1334.5087839896348</v>
          </cell>
          <cell r="H71">
            <v>1.3500000000000068E-2</v>
          </cell>
          <cell r="I71">
            <v>0.86097999999999997</v>
          </cell>
          <cell r="R71">
            <v>129.655</v>
          </cell>
          <cell r="S71">
            <v>1.6830184535993498E-2</v>
          </cell>
          <cell r="T71">
            <v>130.12100000000001</v>
          </cell>
          <cell r="U71">
            <v>1.5538905798798242E-2</v>
          </cell>
          <cell r="Z71">
            <v>118.83199999999999</v>
          </cell>
          <cell r="AA71">
            <v>1.4149896734770406E-2</v>
          </cell>
          <cell r="AB71">
            <v>122.459</v>
          </cell>
          <cell r="AC71">
            <v>4.607696578823739E-2</v>
          </cell>
          <cell r="AD71">
            <v>116.998</v>
          </cell>
          <cell r="AE71">
            <v>-7.2598071453577884E-4</v>
          </cell>
          <cell r="CD71">
            <v>35186</v>
          </cell>
          <cell r="CE71">
            <v>0.17485922312686064</v>
          </cell>
          <cell r="CF71">
            <v>0.38932104342622842</v>
          </cell>
          <cell r="CG71">
            <v>0.14671627592028225</v>
          </cell>
          <cell r="CH71">
            <v>0.1267391436591323</v>
          </cell>
          <cell r="CI71">
            <v>0.13970272661183669</v>
          </cell>
        </row>
        <row r="72">
          <cell r="A72">
            <v>35217</v>
          </cell>
          <cell r="B72">
            <v>1325.84</v>
          </cell>
          <cell r="C72">
            <v>1.18984926540735E-2</v>
          </cell>
          <cell r="D72">
            <v>1213.506143965893</v>
          </cell>
          <cell r="E72">
            <v>3.0200000000000005E-2</v>
          </cell>
          <cell r="F72">
            <v>0.13794199999999995</v>
          </cell>
          <cell r="G72">
            <v>1346.5193630455415</v>
          </cell>
          <cell r="H72">
            <v>8.999999999999897E-3</v>
          </cell>
          <cell r="I72">
            <v>0.86205799999999999</v>
          </cell>
          <cell r="R72">
            <v>131.24</v>
          </cell>
          <cell r="S72">
            <v>1.2224750298870157E-2</v>
          </cell>
          <cell r="T72">
            <v>131.44499999999999</v>
          </cell>
          <cell r="U72">
            <v>1.017514467303493E-2</v>
          </cell>
          <cell r="V72">
            <v>150.517</v>
          </cell>
          <cell r="X72">
            <v>146.988</v>
          </cell>
          <cell r="Z72">
            <v>119.318</v>
          </cell>
          <cell r="AA72">
            <v>4.0898074592703448E-3</v>
          </cell>
          <cell r="AB72">
            <v>123.298</v>
          </cell>
          <cell r="AC72">
            <v>6.8512726708531702E-3</v>
          </cell>
          <cell r="AD72">
            <v>117.319</v>
          </cell>
          <cell r="AE72">
            <v>2.7436366433613024E-3</v>
          </cell>
          <cell r="CD72">
            <v>35217</v>
          </cell>
          <cell r="CE72">
            <v>0.16256883308196834</v>
          </cell>
          <cell r="CF72">
            <v>0.35204849701275354</v>
          </cell>
          <cell r="CG72">
            <v>0.13680165298051161</v>
          </cell>
          <cell r="CH72">
            <v>0.11135574561774919</v>
          </cell>
          <cell r="CI72">
            <v>0.12361519524037479</v>
          </cell>
        </row>
        <row r="73">
          <cell r="A73">
            <v>35247</v>
          </cell>
          <cell r="B73">
            <v>1340.56</v>
          </cell>
          <cell r="C73">
            <v>1.1102395462499359E-2</v>
          </cell>
          <cell r="D73">
            <v>1244.8146024802131</v>
          </cell>
          <cell r="E73">
            <v>2.5800000000000045E-2</v>
          </cell>
          <cell r="F73">
            <v>0.140432</v>
          </cell>
          <cell r="G73">
            <v>1358.2340815040375</v>
          </cell>
          <cell r="H73">
            <v>8.69999999999993E-3</v>
          </cell>
          <cell r="I73">
            <v>0.859568</v>
          </cell>
          <cell r="R73">
            <v>132.67400000000001</v>
          </cell>
          <cell r="S73">
            <v>1.0926546784516988E-2</v>
          </cell>
          <cell r="T73">
            <v>133.21299999999999</v>
          </cell>
          <cell r="U73">
            <v>1.3450492601468245E-2</v>
          </cell>
          <cell r="V73">
            <v>151.86799999999999</v>
          </cell>
          <cell r="W73">
            <v>8.975730316176822E-3</v>
          </cell>
          <cell r="X73">
            <v>149.22399999999999</v>
          </cell>
          <cell r="Y73">
            <v>1.5212126159958483E-2</v>
          </cell>
          <cell r="Z73">
            <v>121.217</v>
          </cell>
          <cell r="AA73">
            <v>1.5915452823547227E-2</v>
          </cell>
          <cell r="AB73">
            <v>128.44499999999999</v>
          </cell>
          <cell r="AC73">
            <v>4.1744391636522771E-2</v>
          </cell>
          <cell r="AD73">
            <v>117.712</v>
          </cell>
          <cell r="AE73">
            <v>3.3498410317169824E-3</v>
          </cell>
          <cell r="CD73">
            <v>35247</v>
          </cell>
          <cell r="CE73">
            <v>0.14837880669893355</v>
          </cell>
          <cell r="CF73">
            <v>0.3140041195979939</v>
          </cell>
          <cell r="CG73">
            <v>0.12509009748964073</v>
          </cell>
          <cell r="CH73">
            <v>9.8904193551059061E-2</v>
          </cell>
          <cell r="CI73">
            <v>0.1183655993418069</v>
          </cell>
        </row>
        <row r="74">
          <cell r="A74">
            <v>35278</v>
          </cell>
          <cell r="B74">
            <v>1346.46</v>
          </cell>
          <cell r="C74">
            <v>4.4011457898192052E-3</v>
          </cell>
          <cell r="D74">
            <v>1260.3747850112156</v>
          </cell>
          <cell r="E74">
            <v>1.2499999999999956E-2</v>
          </cell>
          <cell r="F74">
            <v>0.14247800000000002</v>
          </cell>
          <cell r="G74">
            <v>1362.4446071567002</v>
          </cell>
          <cell r="H74">
            <v>3.1000000000001027E-3</v>
          </cell>
          <cell r="I74">
            <v>0.85752200000000001</v>
          </cell>
          <cell r="R74">
            <v>132.679</v>
          </cell>
          <cell r="S74">
            <v>3.7686359045441264E-5</v>
          </cell>
          <cell r="T74">
            <v>133.58699999999999</v>
          </cell>
          <cell r="U74">
            <v>2.807533799253692E-3</v>
          </cell>
          <cell r="V74">
            <v>152.20400000000001</v>
          </cell>
          <cell r="W74">
            <v>2.2124476519083114E-3</v>
          </cell>
          <cell r="X74">
            <v>150.334</v>
          </cell>
          <cell r="Y74">
            <v>7.4384817455637187E-3</v>
          </cell>
          <cell r="Z74">
            <v>121.488</v>
          </cell>
          <cell r="AA74">
            <v>2.2356600146844485E-3</v>
          </cell>
          <cell r="AB74">
            <v>129.011</v>
          </cell>
          <cell r="AC74">
            <v>4.406555334968365E-3</v>
          </cell>
          <cell r="AD74">
            <v>117.851</v>
          </cell>
          <cell r="AE74">
            <v>1.1808481718091901E-3</v>
          </cell>
          <cell r="CD74">
            <v>35278</v>
          </cell>
          <cell r="CE74">
            <v>0.14212280835687197</v>
          </cell>
          <cell r="CF74">
            <v>0.31348521185997513</v>
          </cell>
          <cell r="CG74">
            <v>0.11795728260709137</v>
          </cell>
          <cell r="CH74">
            <v>8.4962670395538398E-2</v>
          </cell>
          <cell r="CI74">
            <v>9.7413106162048457E-2</v>
          </cell>
        </row>
        <row r="75">
          <cell r="A75">
            <v>35309</v>
          </cell>
          <cell r="B75">
            <v>1348.48</v>
          </cell>
          <cell r="C75">
            <v>1.5002302333526618E-3</v>
          </cell>
          <cell r="D75">
            <v>1263.3996844952426</v>
          </cell>
          <cell r="E75">
            <v>2.3999999999999577E-3</v>
          </cell>
          <cell r="F75">
            <v>0.143646</v>
          </cell>
          <cell r="G75">
            <v>1364.215785146004</v>
          </cell>
          <cell r="H75">
            <v>1.3000000000000789E-3</v>
          </cell>
          <cell r="I75">
            <v>0.85635400000000006</v>
          </cell>
          <cell r="R75">
            <v>132.84899999999999</v>
          </cell>
          <cell r="S75">
            <v>1.2812879204695538E-3</v>
          </cell>
          <cell r="T75">
            <v>133.72200000000001</v>
          </cell>
          <cell r="U75">
            <v>1.0105773765411996E-3</v>
          </cell>
          <cell r="V75">
            <v>151.72900000000001</v>
          </cell>
          <cell r="W75">
            <v>-3.1208115424036231E-3</v>
          </cell>
          <cell r="X75">
            <v>150.56399999999999</v>
          </cell>
          <cell r="Y75">
            <v>1.5299266965556058E-3</v>
          </cell>
          <cell r="Z75">
            <v>121.911</v>
          </cell>
          <cell r="AA75">
            <v>3.4818253654682607E-3</v>
          </cell>
          <cell r="AB75">
            <v>129.27000000000001</v>
          </cell>
          <cell r="AC75">
            <v>2.0075807489285946E-3</v>
          </cell>
          <cell r="AD75">
            <v>118.346</v>
          </cell>
          <cell r="AE75">
            <v>4.2002189205012641E-3</v>
          </cell>
          <cell r="CD75">
            <v>35309</v>
          </cell>
          <cell r="CE75">
            <v>0.13262443514925515</v>
          </cell>
          <cell r="CF75">
            <v>0.29820309245557008</v>
          </cell>
          <cell r="CG75">
            <v>0.10909603395866507</v>
          </cell>
          <cell r="CH75">
            <v>9.8225135780832806E-2</v>
          </cell>
          <cell r="CI75">
            <v>0.10633826704945037</v>
          </cell>
        </row>
        <row r="76">
          <cell r="A76">
            <v>35339</v>
          </cell>
          <cell r="B76">
            <v>1352.53</v>
          </cell>
          <cell r="C76">
            <v>3.0033815851921997E-3</v>
          </cell>
          <cell r="D76">
            <v>1265.8001438957835</v>
          </cell>
          <cell r="E76">
            <v>1.9000000000000128E-3</v>
          </cell>
          <cell r="F76">
            <v>0.14378299999999999</v>
          </cell>
          <cell r="G76">
            <v>1368.5812756584714</v>
          </cell>
          <cell r="H76">
            <v>3.2000000000000917E-3</v>
          </cell>
          <cell r="I76">
            <v>0.85621700000000001</v>
          </cell>
          <cell r="R76">
            <v>133.14099999999999</v>
          </cell>
          <cell r="S76">
            <v>2.1979841775248143E-3</v>
          </cell>
          <cell r="T76">
            <v>133.97800000000001</v>
          </cell>
          <cell r="U76">
            <v>1.9144194672529036E-3</v>
          </cell>
          <cell r="V76">
            <v>151.56700000000001</v>
          </cell>
          <cell r="W76">
            <v>-1.0676930580179045E-3</v>
          </cell>
          <cell r="X76">
            <v>150.91499999999999</v>
          </cell>
          <cell r="Y76">
            <v>2.3312345580617233E-3</v>
          </cell>
          <cell r="Z76">
            <v>122.361</v>
          </cell>
          <cell r="AA76">
            <v>3.691217363486432E-3</v>
          </cell>
          <cell r="AB76">
            <v>129.93299999999999</v>
          </cell>
          <cell r="AC76">
            <v>5.1288001856577559E-3</v>
          </cell>
          <cell r="AD76">
            <v>118.69799999999999</v>
          </cell>
          <cell r="AE76">
            <v>2.9743295083906052E-3</v>
          </cell>
          <cell r="CD76">
            <v>35339</v>
          </cell>
          <cell r="CE76">
            <v>0.12022826474071757</v>
          </cell>
          <cell r="CF76">
            <v>0.26058313464938498</v>
          </cell>
          <cell r="CG76">
            <v>9.98864583504675E-2</v>
          </cell>
          <cell r="CH76">
            <v>9.8151615377636281E-2</v>
          </cell>
          <cell r="CI76">
            <v>0.10267236199929219</v>
          </cell>
        </row>
        <row r="77">
          <cell r="A77">
            <v>35370</v>
          </cell>
          <cell r="B77">
            <v>1356.86</v>
          </cell>
          <cell r="C77">
            <v>3.2014077321760315E-3</v>
          </cell>
          <cell r="D77">
            <v>1272.5088846584313</v>
          </cell>
          <cell r="E77">
            <v>5.3000000000000824E-3</v>
          </cell>
          <cell r="F77">
            <v>0.14362900000000001</v>
          </cell>
          <cell r="G77">
            <v>1372.413303230315</v>
          </cell>
          <cell r="H77">
            <v>2.7999999999999137E-3</v>
          </cell>
          <cell r="I77">
            <v>0.85637099999999999</v>
          </cell>
          <cell r="R77">
            <v>133.517</v>
          </cell>
          <cell r="S77">
            <v>2.8240737263502957E-3</v>
          </cell>
          <cell r="T77">
            <v>134.24199999999999</v>
          </cell>
          <cell r="U77">
            <v>1.9704727641849384E-3</v>
          </cell>
          <cell r="V77">
            <v>152.25700000000001</v>
          </cell>
          <cell r="W77">
            <v>4.5524421542948446E-3</v>
          </cell>
          <cell r="X77">
            <v>151.345</v>
          </cell>
          <cell r="Y77">
            <v>2.8492860219329064E-3</v>
          </cell>
          <cell r="Z77">
            <v>122.384</v>
          </cell>
          <cell r="AA77">
            <v>1.8796838862056298E-4</v>
          </cell>
          <cell r="AB77">
            <v>129.51499999999999</v>
          </cell>
          <cell r="AC77">
            <v>-3.2170426296630472E-3</v>
          </cell>
          <cell r="AD77">
            <v>118.92400000000001</v>
          </cell>
          <cell r="AE77">
            <v>1.9039916426561998E-3</v>
          </cell>
          <cell r="CD77">
            <v>35370</v>
          </cell>
          <cell r="CE77">
            <v>0.10753232336424179</v>
          </cell>
          <cell r="CF77">
            <v>0.23683801021181616</v>
          </cell>
          <cell r="CG77">
            <v>8.8489233626614539E-2</v>
          </cell>
          <cell r="CH77">
            <v>8.6829466829466906E-2</v>
          </cell>
          <cell r="CI77">
            <v>9.1797812207718099E-2</v>
          </cell>
        </row>
        <row r="78">
          <cell r="A78">
            <v>35400</v>
          </cell>
          <cell r="B78">
            <v>1363.24</v>
          </cell>
          <cell r="C78">
            <v>4.702032634170239E-3</v>
          </cell>
          <cell r="D78">
            <v>1291.4692670398417</v>
          </cell>
          <cell r="E78">
            <v>1.4899999999999913E-2</v>
          </cell>
          <cell r="F78">
            <v>0.14392100000000002</v>
          </cell>
          <cell r="G78">
            <v>1376.5305431400059</v>
          </cell>
          <cell r="H78">
            <v>2.9999999999998916E-3</v>
          </cell>
          <cell r="I78">
            <v>0.85607900000000003</v>
          </cell>
          <cell r="R78">
            <v>134.68899999999999</v>
          </cell>
          <cell r="S78">
            <v>8.7779084311361277E-3</v>
          </cell>
          <cell r="T78">
            <v>135.22499999999999</v>
          </cell>
          <cell r="U78">
            <v>7.3225965048195896E-3</v>
          </cell>
          <cell r="V78">
            <v>152.27699999999999</v>
          </cell>
          <cell r="W78">
            <v>1.3135685058807134E-4</v>
          </cell>
          <cell r="X78">
            <v>152.07900000000001</v>
          </cell>
          <cell r="Y78">
            <v>4.8498463774819811E-3</v>
          </cell>
          <cell r="Z78">
            <v>123.89</v>
          </cell>
          <cell r="AA78">
            <v>1.2305530134658182E-2</v>
          </cell>
          <cell r="AB78">
            <v>130.94999999999999</v>
          </cell>
          <cell r="AC78">
            <v>1.107979770682932E-2</v>
          </cell>
          <cell r="AD78">
            <v>120.459</v>
          </cell>
          <cell r="AE78">
            <v>1.2907403047324406E-2</v>
          </cell>
          <cell r="CD78">
            <v>35400</v>
          </cell>
          <cell r="CE78">
            <v>9.5649518175899839E-2</v>
          </cell>
          <cell r="CF78">
            <v>0.20236292774326836</v>
          </cell>
          <cell r="CG78">
            <v>7.9448982922181388E-2</v>
          </cell>
          <cell r="CH78">
            <v>9.3370241989820357E-2</v>
          </cell>
          <cell r="CI78">
            <v>9.1994864050777947E-2</v>
          </cell>
        </row>
        <row r="79">
          <cell r="A79">
            <v>35431</v>
          </cell>
          <cell r="B79">
            <v>1379.33</v>
          </cell>
          <cell r="C79">
            <v>1.1802764003403521E-2</v>
          </cell>
          <cell r="D79">
            <v>1330.342491977741</v>
          </cell>
          <cell r="E79">
            <v>3.0100000000000016E-2</v>
          </cell>
          <cell r="F79">
            <v>0.14536100000000002</v>
          </cell>
          <cell r="G79">
            <v>1388.5063588653238</v>
          </cell>
          <cell r="H79">
            <v>8.69999999999993E-3</v>
          </cell>
          <cell r="I79">
            <v>0.85463899999999993</v>
          </cell>
          <cell r="R79">
            <v>136.81399999999999</v>
          </cell>
          <cell r="S79">
            <v>1.5777086473282909E-2</v>
          </cell>
          <cell r="T79">
            <v>137.613</v>
          </cell>
          <cell r="U79">
            <v>1.7659456461453171E-2</v>
          </cell>
          <cell r="V79">
            <v>155.113</v>
          </cell>
          <cell r="W79">
            <v>1.8623955029321682E-2</v>
          </cell>
          <cell r="X79">
            <v>153.107</v>
          </cell>
          <cell r="Y79">
            <v>6.7596446583682024E-3</v>
          </cell>
          <cell r="Z79">
            <v>126.28100000000001</v>
          </cell>
          <cell r="AA79">
            <v>1.9299378480910567E-2</v>
          </cell>
          <cell r="AB79">
            <v>137.95400000000001</v>
          </cell>
          <cell r="AC79">
            <v>5.3486063382970794E-2</v>
          </cell>
          <cell r="AD79">
            <v>120.82</v>
          </cell>
          <cell r="AE79">
            <v>2.9968703044187528E-3</v>
          </cell>
          <cell r="CD79">
            <v>35431</v>
          </cell>
          <cell r="CE79">
            <v>9.3924974224759872E-2</v>
          </cell>
          <cell r="CF79">
            <v>0.23116704957091527</v>
          </cell>
          <cell r="CG79">
            <v>7.3277662960674617E-2</v>
          </cell>
          <cell r="CH79">
            <v>9.1046835251241909E-2</v>
          </cell>
          <cell r="CI79">
            <v>9.2366066821721438E-2</v>
          </cell>
        </row>
        <row r="80">
          <cell r="A80">
            <v>35462</v>
          </cell>
          <cell r="B80">
            <v>1386.23</v>
          </cell>
          <cell r="C80">
            <v>5.0024287153909164E-3</v>
          </cell>
          <cell r="D80">
            <v>1333.8013824568829</v>
          </cell>
          <cell r="E80">
            <v>2.5999999999999357E-3</v>
          </cell>
          <cell r="F80">
            <v>0.14798100000000003</v>
          </cell>
          <cell r="G80">
            <v>1396.0042932031968</v>
          </cell>
          <cell r="H80">
            <v>5.4000000000000714E-3</v>
          </cell>
          <cell r="I80">
            <v>0.85201899999999997</v>
          </cell>
          <cell r="R80">
            <v>137.38999999999999</v>
          </cell>
          <cell r="S80">
            <v>4.2100954580670535E-3</v>
          </cell>
          <cell r="T80">
            <v>138.20400000000001</v>
          </cell>
          <cell r="U80">
            <v>4.2946523947593462E-3</v>
          </cell>
          <cell r="V80">
            <v>156.24299999999999</v>
          </cell>
          <cell r="W80">
            <v>7.2850115722085107E-3</v>
          </cell>
          <cell r="X80">
            <v>153.58799999999999</v>
          </cell>
          <cell r="Y80">
            <v>3.1415937873513489E-3</v>
          </cell>
          <cell r="Z80">
            <v>126.621</v>
          </cell>
          <cell r="AA80">
            <v>2.6924082007584449E-3</v>
          </cell>
          <cell r="AB80">
            <v>137.36000000000001</v>
          </cell>
          <cell r="AC80">
            <v>-4.305783087115933E-3</v>
          </cell>
          <cell r="AD80">
            <v>121.55</v>
          </cell>
          <cell r="AE80">
            <v>6.042046018871039E-3</v>
          </cell>
          <cell r="CD80">
            <v>35462</v>
          </cell>
          <cell r="CE80">
            <v>8.8186578118989889E-2</v>
          </cell>
          <cell r="CF80">
            <v>0.18427332236381022</v>
          </cell>
          <cell r="CG80">
            <v>7.3170922268187333E-2</v>
          </cell>
          <cell r="CH80">
            <v>8.7350517993241006E-2</v>
          </cell>
          <cell r="CI80">
            <v>8.649235074920214E-2</v>
          </cell>
        </row>
        <row r="81">
          <cell r="A81">
            <v>35490</v>
          </cell>
          <cell r="B81">
            <v>1393.3</v>
          </cell>
          <cell r="C81">
            <v>5.1001637534895394E-3</v>
          </cell>
          <cell r="D81">
            <v>1342.0709510281156</v>
          </cell>
          <cell r="E81">
            <v>6.1999999999999833E-3</v>
          </cell>
          <cell r="F81">
            <v>0.14762100000000003</v>
          </cell>
          <cell r="G81">
            <v>1402.8447142398923</v>
          </cell>
          <cell r="H81">
            <v>4.8999999999999044E-3</v>
          </cell>
          <cell r="I81">
            <v>0.852379</v>
          </cell>
          <cell r="R81">
            <v>138.99</v>
          </cell>
          <cell r="S81">
            <v>1.1645680180508267E-2</v>
          </cell>
          <cell r="T81">
            <v>139.79499999999999</v>
          </cell>
          <cell r="U81">
            <v>1.1511967815692525E-2</v>
          </cell>
          <cell r="V81">
            <v>157.232</v>
          </cell>
          <cell r="W81">
            <v>6.3298835787843899E-3</v>
          </cell>
          <cell r="X81">
            <v>154.22800000000001</v>
          </cell>
          <cell r="Y81">
            <v>4.1669922129334847E-3</v>
          </cell>
          <cell r="Z81">
            <v>128.67099999999999</v>
          </cell>
          <cell r="AA81">
            <v>1.6190047464480495E-2</v>
          </cell>
          <cell r="AB81">
            <v>143.774</v>
          </cell>
          <cell r="AC81">
            <v>4.6694816540477468E-2</v>
          </cell>
          <cell r="AD81">
            <v>121.735</v>
          </cell>
          <cell r="AE81">
            <v>1.5220074043602594E-3</v>
          </cell>
          <cell r="CD81">
            <v>35490</v>
          </cell>
          <cell r="CE81">
            <v>8.9920600774435755E-2</v>
          </cell>
          <cell r="CF81">
            <v>0.18864420644635005</v>
          </cell>
          <cell r="CG81">
            <v>7.4453980061075287E-2</v>
          </cell>
          <cell r="CH81">
            <v>9.7633206188253885E-2</v>
          </cell>
          <cell r="CI81">
            <v>9.4585600751673438E-2</v>
          </cell>
        </row>
        <row r="82">
          <cell r="A82">
            <v>35521</v>
          </cell>
          <cell r="B82">
            <v>1405.56</v>
          </cell>
          <cell r="C82">
            <v>8.799253570659582E-3</v>
          </cell>
          <cell r="D82">
            <v>1399.3773806370161</v>
          </cell>
          <cell r="E82">
            <v>4.269999999999996E-2</v>
          </cell>
          <cell r="F82">
            <v>0.14776600000000001</v>
          </cell>
          <cell r="G82">
            <v>1406.9129639111877</v>
          </cell>
          <cell r="H82">
            <v>2.8999999999999027E-3</v>
          </cell>
          <cell r="I82">
            <v>0.85223399999999994</v>
          </cell>
          <cell r="R82">
            <v>139.80699999999999</v>
          </cell>
          <cell r="S82">
            <v>5.8781207281097814E-3</v>
          </cell>
          <cell r="T82">
            <v>140.74199999999999</v>
          </cell>
          <cell r="U82">
            <v>6.7742050860188918E-3</v>
          </cell>
          <cell r="V82">
            <v>158.43899999999999</v>
          </cell>
          <cell r="W82">
            <v>7.6765543909635969E-3</v>
          </cell>
          <cell r="X82">
            <v>155.358</v>
          </cell>
          <cell r="Y82">
            <v>7.3268148455531978E-3</v>
          </cell>
          <cell r="Z82">
            <v>129.45699999999999</v>
          </cell>
          <cell r="AA82">
            <v>6.1086025600174398E-3</v>
          </cell>
          <cell r="AB82">
            <v>145.51400000000001</v>
          </cell>
          <cell r="AC82">
            <v>1.2102327263622037E-2</v>
          </cell>
          <cell r="AD82">
            <v>122.117</v>
          </cell>
          <cell r="AE82">
            <v>3.1379636094797103E-3</v>
          </cell>
          <cell r="CD82">
            <v>35521</v>
          </cell>
          <cell r="CE82">
            <v>8.5827294779290186E-2</v>
          </cell>
          <cell r="CF82">
            <v>0.19322163672052506</v>
          </cell>
          <cell r="CG82">
            <v>6.8487750722114438E-2</v>
          </cell>
          <cell r="CH82">
            <v>9.6448093860041162E-2</v>
          </cell>
          <cell r="CI82">
            <v>9.8431280730508108E-2</v>
          </cell>
        </row>
        <row r="83">
          <cell r="A83">
            <v>35551</v>
          </cell>
          <cell r="B83">
            <v>1411.32</v>
          </cell>
          <cell r="C83">
            <v>4.0980107572783364E-3</v>
          </cell>
          <cell r="D83">
            <v>1422.6070451555904</v>
          </cell>
          <cell r="E83">
            <v>1.6599999999999948E-2</v>
          </cell>
          <cell r="F83">
            <v>0.15273899999999999</v>
          </cell>
          <cell r="G83">
            <v>1409.4454072462279</v>
          </cell>
          <cell r="H83">
            <v>1.8000000000000238E-3</v>
          </cell>
          <cell r="I83">
            <v>0.84726100000000004</v>
          </cell>
          <cell r="R83">
            <v>140.22900000000001</v>
          </cell>
          <cell r="S83">
            <v>3.018446858884305E-3</v>
          </cell>
          <cell r="T83">
            <v>141.04</v>
          </cell>
          <cell r="U83">
            <v>2.117349476346897E-3</v>
          </cell>
          <cell r="V83">
            <v>158.773</v>
          </cell>
          <cell r="W83">
            <v>2.1080668269808367E-3</v>
          </cell>
          <cell r="X83">
            <v>155.82300000000001</v>
          </cell>
          <cell r="Y83">
            <v>2.9930869346928013E-3</v>
          </cell>
          <cell r="Z83">
            <v>129.71</v>
          </cell>
          <cell r="AA83">
            <v>1.9543168774187603E-3</v>
          </cell>
          <cell r="AB83">
            <v>145.39599999999999</v>
          </cell>
          <cell r="AC83">
            <v>-8.1091853704817751E-4</v>
          </cell>
          <cell r="AD83">
            <v>122.52500000000001</v>
          </cell>
          <cell r="AE83">
            <v>3.3410581655297644E-3</v>
          </cell>
          <cell r="CD83">
            <v>35551</v>
          </cell>
          <cell r="CE83">
            <v>7.7137950772753205E-2</v>
          </cell>
          <cell r="CF83">
            <v>0.20771516914584409</v>
          </cell>
          <cell r="CG83">
            <v>5.6152963663950839E-2</v>
          </cell>
          <cell r="CH83">
            <v>8.1554895684701867E-2</v>
          </cell>
          <cell r="CI83">
            <v>8.3914202934191939E-2</v>
          </cell>
        </row>
        <row r="84">
          <cell r="A84">
            <v>35582</v>
          </cell>
          <cell r="B84">
            <v>1418.94</v>
          </cell>
          <cell r="C84">
            <v>5.399200748235744E-3</v>
          </cell>
          <cell r="D84">
            <v>1464.8584743967115</v>
          </cell>
          <cell r="E84">
            <v>2.970000000000006E-2</v>
          </cell>
          <cell r="F84">
            <v>0.15464599999999998</v>
          </cell>
          <cell r="G84">
            <v>1410.8548526534739</v>
          </cell>
          <cell r="H84">
            <v>9.9999999999988987E-4</v>
          </cell>
          <cell r="I84">
            <v>0.84535400000000005</v>
          </cell>
          <cell r="R84">
            <v>141.20699999999999</v>
          </cell>
          <cell r="S84">
            <v>6.9743063132445826E-3</v>
          </cell>
          <cell r="T84">
            <v>142.09</v>
          </cell>
          <cell r="U84">
            <v>7.4446965399888043E-3</v>
          </cell>
          <cell r="V84">
            <v>160.93299999999999</v>
          </cell>
          <cell r="W84">
            <v>1.3604328191821002E-2</v>
          </cell>
          <cell r="X84">
            <v>157.37299999999999</v>
          </cell>
          <cell r="Y84">
            <v>9.9471836635154354E-3</v>
          </cell>
          <cell r="Z84">
            <v>130.12200000000001</v>
          </cell>
          <cell r="AA84">
            <v>3.1763163981188836E-3</v>
          </cell>
          <cell r="AB84">
            <v>145.983</v>
          </cell>
          <cell r="AC84">
            <v>4.0372499931222716E-3</v>
          </cell>
          <cell r="AD84">
            <v>122.861</v>
          </cell>
          <cell r="AE84">
            <v>2.7422974903081876E-3</v>
          </cell>
          <cell r="CD84">
            <v>35582</v>
          </cell>
          <cell r="CE84">
            <v>7.0219634345019211E-2</v>
          </cell>
          <cell r="CF84">
            <v>0.20712901346289603</v>
          </cell>
          <cell r="CG84">
            <v>4.7779104685445661E-2</v>
          </cell>
          <cell r="CH84">
            <v>7.5944833892106045E-2</v>
          </cell>
          <cell r="CI84">
            <v>8.0984442162121084E-2</v>
          </cell>
        </row>
        <row r="85">
          <cell r="A85">
            <v>35612</v>
          </cell>
          <cell r="B85">
            <v>1422.06</v>
          </cell>
          <cell r="C85">
            <v>2.1988244746076191E-3</v>
          </cell>
          <cell r="D85">
            <v>1479.0676015983597</v>
          </cell>
          <cell r="E85">
            <v>9.7000000000000419E-3</v>
          </cell>
          <cell r="F85">
            <v>0.15837799999999999</v>
          </cell>
          <cell r="G85">
            <v>1411.9835365355966</v>
          </cell>
          <cell r="H85">
            <v>7.9999999999991189E-4</v>
          </cell>
          <cell r="I85">
            <v>0.84162199999999998</v>
          </cell>
          <cell r="R85">
            <v>141.33000000000001</v>
          </cell>
          <cell r="S85">
            <v>8.7106163292194339E-4</v>
          </cell>
          <cell r="T85">
            <v>142.221</v>
          </cell>
          <cell r="U85">
            <v>9.2195087620527971E-4</v>
          </cell>
          <cell r="V85">
            <v>161.614</v>
          </cell>
          <cell r="W85">
            <v>4.231574630436441E-3</v>
          </cell>
          <cell r="X85">
            <v>158.85499999999999</v>
          </cell>
          <cell r="Y85">
            <v>9.4171172945802795E-3</v>
          </cell>
          <cell r="Z85">
            <v>129.75200000000001</v>
          </cell>
          <cell r="AA85">
            <v>-2.8434853445228336E-3</v>
          </cell>
          <cell r="AB85">
            <v>144.10300000000001</v>
          </cell>
          <cell r="AC85">
            <v>-1.2878211846584886E-2</v>
          </cell>
          <cell r="AD85">
            <v>123.13200000000001</v>
          </cell>
          <cell r="AE85">
            <v>2.2057447033638766E-3</v>
          </cell>
          <cell r="CD85">
            <v>35612</v>
          </cell>
          <cell r="CE85">
            <v>6.0795488452586977E-2</v>
          </cell>
          <cell r="CF85">
            <v>0.18818304239957695</v>
          </cell>
          <cell r="CG85">
            <v>3.9573042499448929E-2</v>
          </cell>
          <cell r="CH85">
            <v>6.5242624779534797E-2</v>
          </cell>
          <cell r="CI85">
            <v>6.7621027977750048E-2</v>
          </cell>
        </row>
        <row r="86">
          <cell r="A86">
            <v>35643</v>
          </cell>
          <cell r="B86">
            <v>1421.78</v>
          </cell>
          <cell r="C86">
            <v>-1.9689745861639629E-4</v>
          </cell>
          <cell r="D86">
            <v>1487.79410044779</v>
          </cell>
          <cell r="E86">
            <v>5.9000000000000163E-3</v>
          </cell>
          <cell r="F86">
            <v>0.159577</v>
          </cell>
          <cell r="G86">
            <v>1410.0067595844469</v>
          </cell>
          <cell r="H86">
            <v>-1.3999999999999568E-3</v>
          </cell>
          <cell r="I86">
            <v>0.84042300000000003</v>
          </cell>
          <cell r="R86">
            <v>141.268</v>
          </cell>
          <cell r="S86">
            <v>-4.3868959173576361E-4</v>
          </cell>
          <cell r="T86">
            <v>142.35300000000001</v>
          </cell>
          <cell r="U86">
            <v>9.2813297614280366E-4</v>
          </cell>
          <cell r="V86">
            <v>161.529</v>
          </cell>
          <cell r="W86">
            <v>-5.2594453450816037E-4</v>
          </cell>
          <cell r="X86">
            <v>159.72399999999999</v>
          </cell>
          <cell r="Y86">
            <v>5.4703975323409093E-3</v>
          </cell>
          <cell r="Z86">
            <v>129.869</v>
          </cell>
          <cell r="AA86">
            <v>9.0172020469814207E-4</v>
          </cell>
          <cell r="AB86">
            <v>143.434</v>
          </cell>
          <cell r="AC86">
            <v>-4.6425126472038336E-3</v>
          </cell>
          <cell r="AD86">
            <v>123.58199999999999</v>
          </cell>
          <cell r="AE86">
            <v>3.6546145599842816E-3</v>
          </cell>
          <cell r="CD86">
            <v>35643</v>
          </cell>
          <cell r="CE86">
            <v>5.5939277809960997E-2</v>
          </cell>
          <cell r="CF86">
            <v>0.18043784923430595</v>
          </cell>
          <cell r="CG86">
            <v>3.4909421034741817E-2</v>
          </cell>
          <cell r="CH86">
            <v>6.4735187934789939E-2</v>
          </cell>
          <cell r="CI86">
            <v>6.5620157650070787E-2</v>
          </cell>
        </row>
        <row r="87">
          <cell r="A87">
            <v>35674</v>
          </cell>
          <cell r="B87">
            <v>1422.63</v>
          </cell>
          <cell r="C87">
            <v>5.978421415409052E-4</v>
          </cell>
          <cell r="D87">
            <v>1492.2574827491333</v>
          </cell>
          <cell r="E87">
            <v>2.9999999999998916E-3</v>
          </cell>
          <cell r="F87">
            <v>0.160551</v>
          </cell>
          <cell r="G87">
            <v>1410.1477602604052</v>
          </cell>
          <cell r="H87">
            <v>9.9999999999988987E-5</v>
          </cell>
          <cell r="I87">
            <v>0.839449</v>
          </cell>
          <cell r="R87">
            <v>142.101</v>
          </cell>
          <cell r="S87">
            <v>5.8965937084123343E-3</v>
          </cell>
          <cell r="T87">
            <v>143.042</v>
          </cell>
          <cell r="U87">
            <v>4.8400806445947353E-3</v>
          </cell>
          <cell r="V87">
            <v>161.292</v>
          </cell>
          <cell r="W87">
            <v>-1.4672287948294116E-3</v>
          </cell>
          <cell r="X87">
            <v>161.60400000000001</v>
          </cell>
          <cell r="Y87">
            <v>1.1770303774010227E-2</v>
          </cell>
          <cell r="Z87">
            <v>130.82300000000001</v>
          </cell>
          <cell r="AA87">
            <v>7.3458639090160371E-3</v>
          </cell>
          <cell r="AB87">
            <v>146.29499999999999</v>
          </cell>
          <cell r="AC87">
            <v>1.9946456209824603E-2</v>
          </cell>
          <cell r="AD87">
            <v>123.706</v>
          </cell>
          <cell r="AE87">
            <v>1.003382369600736E-3</v>
          </cell>
          <cell r="CD87">
            <v>35674</v>
          </cell>
          <cell r="CE87">
            <v>5.4987838158519375E-2</v>
          </cell>
          <cell r="CF87">
            <v>0.18114441618316901</v>
          </cell>
          <cell r="CG87">
            <v>3.3669142092125348E-2</v>
          </cell>
          <cell r="CH87">
            <v>6.9642978118013676E-2</v>
          </cell>
          <cell r="CI87">
            <v>6.9696833729677943E-2</v>
          </cell>
        </row>
        <row r="88">
          <cell r="A88">
            <v>35704</v>
          </cell>
          <cell r="B88">
            <v>1425.9</v>
          </cell>
          <cell r="C88">
            <v>2.2985597098332811E-3</v>
          </cell>
          <cell r="D88">
            <v>1493.0036114905076</v>
          </cell>
          <cell r="E88">
            <v>4.9999999999994493E-4</v>
          </cell>
          <cell r="F88">
            <v>0.16092800000000002</v>
          </cell>
          <cell r="G88">
            <v>1413.9551592131081</v>
          </cell>
          <cell r="H88">
            <v>2.6999999999999247E-3</v>
          </cell>
          <cell r="I88">
            <v>0.83907200000000004</v>
          </cell>
          <cell r="R88">
            <v>142.58699999999999</v>
          </cell>
          <cell r="S88">
            <v>3.4201026030780124E-3</v>
          </cell>
          <cell r="T88">
            <v>143.56700000000001</v>
          </cell>
          <cell r="U88">
            <v>3.670250695599897E-3</v>
          </cell>
          <cell r="V88">
            <v>161.78</v>
          </cell>
          <cell r="W88">
            <v>3.0255685340871974E-3</v>
          </cell>
          <cell r="X88">
            <v>161.953</v>
          </cell>
          <cell r="Y88">
            <v>2.1596000099006751E-3</v>
          </cell>
          <cell r="Z88">
            <v>131.39599999999999</v>
          </cell>
          <cell r="AA88">
            <v>4.3799637678387793E-3</v>
          </cell>
          <cell r="AB88">
            <v>147.643</v>
          </cell>
          <cell r="AC88">
            <v>9.2142588605217401E-3</v>
          </cell>
          <cell r="AD88">
            <v>123.94199999999999</v>
          </cell>
          <cell r="AE88">
            <v>1.9077490178325274E-3</v>
          </cell>
          <cell r="CD88">
            <v>35704</v>
          </cell>
          <cell r="CE88">
            <v>5.424648621472361E-2</v>
          </cell>
          <cell r="CF88">
            <v>0.17949394988647627</v>
          </cell>
          <cell r="CG88">
            <v>3.3153956116201977E-2</v>
          </cell>
          <cell r="CH88">
            <v>7.0947341540171793E-2</v>
          </cell>
          <cell r="CI88">
            <v>7.157145202943771E-2</v>
          </cell>
        </row>
        <row r="89">
          <cell r="A89">
            <v>35735</v>
          </cell>
          <cell r="B89">
            <v>1428.32</v>
          </cell>
          <cell r="C89">
            <v>1.6971737148465671E-3</v>
          </cell>
          <cell r="D89">
            <v>1508.829449772307</v>
          </cell>
          <cell r="E89">
            <v>1.0599999999999943E-2</v>
          </cell>
          <cell r="F89">
            <v>0.16062300000000002</v>
          </cell>
          <cell r="G89">
            <v>1413.9551592131081</v>
          </cell>
          <cell r="H89">
            <v>0</v>
          </cell>
          <cell r="I89">
            <v>0.83937700000000004</v>
          </cell>
          <cell r="R89">
            <v>143.77099999999999</v>
          </cell>
          <cell r="S89">
            <v>8.3037023010512634E-3</v>
          </cell>
          <cell r="T89">
            <v>144.48099999999999</v>
          </cell>
          <cell r="U89">
            <v>6.3663655296828381E-3</v>
          </cell>
          <cell r="V89">
            <v>162.30699999999999</v>
          </cell>
          <cell r="W89">
            <v>3.2575101990357513E-3</v>
          </cell>
          <cell r="X89">
            <v>162.31700000000001</v>
          </cell>
          <cell r="Y89">
            <v>2.2475656517630949E-3</v>
          </cell>
          <cell r="Z89">
            <v>132.596</v>
          </cell>
          <cell r="AA89">
            <v>9.1326981034431931E-3</v>
          </cell>
          <cell r="AB89">
            <v>151.13200000000001</v>
          </cell>
          <cell r="AC89">
            <v>2.363132691695502E-2</v>
          </cell>
          <cell r="AD89">
            <v>124.161</v>
          </cell>
          <cell r="AE89">
            <v>1.7669555114490088E-3</v>
          </cell>
          <cell r="CD89">
            <v>35735</v>
          </cell>
          <cell r="CE89">
            <v>5.2665713485547494E-2</v>
          </cell>
          <cell r="CF89">
            <v>0.18571231050957193</v>
          </cell>
          <cell r="CG89">
            <v>3.0269202349623159E-2</v>
          </cell>
          <cell r="CH89">
            <v>7.6799209089479126E-2</v>
          </cell>
          <cell r="CI89">
            <v>7.6272701539011667E-2</v>
          </cell>
        </row>
        <row r="90">
          <cell r="A90">
            <v>35765</v>
          </cell>
          <cell r="B90">
            <v>1434.46</v>
          </cell>
          <cell r="C90">
            <v>4.2987565811583028E-3</v>
          </cell>
          <cell r="D90">
            <v>1528.1424667293925</v>
          </cell>
          <cell r="E90">
            <v>1.2799999999999923E-2</v>
          </cell>
          <cell r="F90">
            <v>0.16205100000000003</v>
          </cell>
          <cell r="G90">
            <v>1417.7728381429833</v>
          </cell>
          <cell r="H90">
            <v>2.6999999999999247E-3</v>
          </cell>
          <cell r="I90">
            <v>0.83794899999999994</v>
          </cell>
          <cell r="R90">
            <v>144.76499999999999</v>
          </cell>
          <cell r="S90">
            <v>6.9137725966990082E-3</v>
          </cell>
          <cell r="T90">
            <v>145.69499999999999</v>
          </cell>
          <cell r="U90">
            <v>8.402488908576311E-3</v>
          </cell>
          <cell r="V90">
            <v>163.48500000000001</v>
          </cell>
          <cell r="W90">
            <v>7.257850862871118E-3</v>
          </cell>
          <cell r="X90">
            <v>163.16499999999999</v>
          </cell>
          <cell r="Y90">
            <v>5.2243449546256482E-3</v>
          </cell>
          <cell r="Z90">
            <v>133.88800000000001</v>
          </cell>
          <cell r="AA90">
            <v>9.7438836767322901E-3</v>
          </cell>
          <cell r="AB90">
            <v>154.607</v>
          </cell>
          <cell r="AC90">
            <v>2.2993145065240972E-2</v>
          </cell>
          <cell r="AD90">
            <v>124.535</v>
          </cell>
          <cell r="AE90">
            <v>3.0122180072646998E-3</v>
          </cell>
          <cell r="CD90">
            <v>35765</v>
          </cell>
          <cell r="CE90">
            <v>5.2243185352542465E-2</v>
          </cell>
          <cell r="CF90">
            <v>0.18325887090757176</v>
          </cell>
          <cell r="CG90">
            <v>2.9961046057793705E-2</v>
          </cell>
          <cell r="CH90">
            <v>7.480937567284629E-2</v>
          </cell>
          <cell r="CI90">
            <v>7.7426511369939055E-2</v>
          </cell>
        </row>
        <row r="91">
          <cell r="A91">
            <v>35796</v>
          </cell>
          <cell r="B91">
            <v>1444.64</v>
          </cell>
          <cell r="C91">
            <v>7.0967472080085692E-3</v>
          </cell>
          <cell r="D91">
            <v>1541.2844919432653</v>
          </cell>
          <cell r="E91">
            <v>8.599999999999941E-3</v>
          </cell>
          <cell r="F91">
            <v>0.16341600000000001</v>
          </cell>
          <cell r="G91">
            <v>1427.4136934423555</v>
          </cell>
          <cell r="H91">
            <v>6.7999999999999172E-3</v>
          </cell>
          <cell r="I91">
            <v>0.83658399999999999</v>
          </cell>
          <cell r="R91">
            <v>146.03800000000001</v>
          </cell>
          <cell r="S91">
            <v>8.7935619797605558E-3</v>
          </cell>
          <cell r="T91">
            <v>147.09100000000001</v>
          </cell>
          <cell r="U91">
            <v>9.5816603177871773E-3</v>
          </cell>
          <cell r="V91">
            <v>165.32400000000001</v>
          </cell>
          <cell r="W91">
            <v>1.124873841636842E-2</v>
          </cell>
          <cell r="X91">
            <v>163.64400000000001</v>
          </cell>
          <cell r="Y91">
            <v>2.9356786075445118E-3</v>
          </cell>
          <cell r="Z91">
            <v>135.215</v>
          </cell>
          <cell r="AA91">
            <v>9.9112691204588099E-3</v>
          </cell>
          <cell r="AB91">
            <v>158.524</v>
          </cell>
          <cell r="AC91">
            <v>2.5335204744934003E-2</v>
          </cell>
          <cell r="AD91">
            <v>124.846</v>
          </cell>
          <cell r="AE91">
            <v>2.4972899184969588E-3</v>
          </cell>
          <cell r="CD91">
            <v>35796</v>
          </cell>
          <cell r="CE91">
            <v>4.7349075275677555E-2</v>
          </cell>
          <cell r="CF91">
            <v>0.15856217570854958</v>
          </cell>
          <cell r="CG91">
            <v>2.8020998484174386E-2</v>
          </cell>
          <cell r="CH91">
            <v>6.7420000877103314E-2</v>
          </cell>
          <cell r="CI91">
            <v>6.8874306933211393E-2</v>
          </cell>
        </row>
        <row r="92">
          <cell r="A92">
            <v>35827</v>
          </cell>
          <cell r="B92">
            <v>1451.29</v>
          </cell>
          <cell r="C92">
            <v>4.603222948277752E-3</v>
          </cell>
          <cell r="D92">
            <v>1551.3028411408964</v>
          </cell>
          <cell r="E92">
            <v>6.4999999999999503E-3</v>
          </cell>
          <cell r="F92">
            <v>0.16363400000000003</v>
          </cell>
          <cell r="G92">
            <v>1433.4088309548133</v>
          </cell>
          <cell r="H92">
            <v>4.1999999999999815E-3</v>
          </cell>
          <cell r="I92">
            <v>0.83636599999999994</v>
          </cell>
          <cell r="R92">
            <v>146.06700000000001</v>
          </cell>
          <cell r="S92">
            <v>1.9857845218362868E-4</v>
          </cell>
          <cell r="T92">
            <v>147.35599999999999</v>
          </cell>
          <cell r="U92">
            <v>1.801605808648965E-3</v>
          </cell>
          <cell r="V92">
            <v>166.08600000000001</v>
          </cell>
          <cell r="W92">
            <v>4.6091311606299978E-3</v>
          </cell>
          <cell r="X92">
            <v>164.428</v>
          </cell>
          <cell r="Y92">
            <v>4.7908875363593673E-3</v>
          </cell>
          <cell r="Z92">
            <v>135.14599999999999</v>
          </cell>
          <cell r="AA92">
            <v>-5.1029841363769979E-4</v>
          </cell>
          <cell r="AB92">
            <v>157.803</v>
          </cell>
          <cell r="AC92">
            <v>-4.5482072115263783E-3</v>
          </cell>
          <cell r="AD92">
            <v>125.023</v>
          </cell>
          <cell r="AE92">
            <v>1.4177466638898295E-3</v>
          </cell>
          <cell r="CD92">
            <v>35827</v>
          </cell>
          <cell r="CE92">
            <v>4.693304862829395E-2</v>
          </cell>
          <cell r="CF92">
            <v>0.16306885083847522</v>
          </cell>
          <cell r="CG92">
            <v>2.6793999082760811E-2</v>
          </cell>
          <cell r="CH92">
            <v>6.3155979328917811E-2</v>
          </cell>
          <cell r="CI92">
            <v>6.6220948742438557E-2</v>
          </cell>
        </row>
        <row r="93">
          <cell r="A93">
            <v>35855</v>
          </cell>
          <cell r="B93">
            <v>1456.22</v>
          </cell>
          <cell r="C93">
            <v>3.3969778610754009E-3</v>
          </cell>
          <cell r="D93">
            <v>1553.0092742661516</v>
          </cell>
          <cell r="E93">
            <v>1.1000000000001009E-3</v>
          </cell>
          <cell r="F93">
            <v>0.16394799999999995</v>
          </cell>
          <cell r="G93">
            <v>1438.8557845124417</v>
          </cell>
          <cell r="H93">
            <v>3.8000000000000256E-3</v>
          </cell>
          <cell r="I93">
            <v>0.83605200000000002</v>
          </cell>
          <cell r="R93">
            <v>146.40799999999999</v>
          </cell>
          <cell r="S93">
            <v>2.3345451060128308E-3</v>
          </cell>
          <cell r="T93">
            <v>147.63499999999999</v>
          </cell>
          <cell r="U93">
            <v>1.8933738700832592E-3</v>
          </cell>
          <cell r="V93">
            <v>166.51599999999999</v>
          </cell>
          <cell r="W93">
            <v>2.5890201461891138E-3</v>
          </cell>
          <cell r="X93">
            <v>164.935</v>
          </cell>
          <cell r="Y93">
            <v>3.0834164497530736E-3</v>
          </cell>
          <cell r="Z93">
            <v>135.31100000000001</v>
          </cell>
          <cell r="AA93">
            <v>1.2209018394921944E-3</v>
          </cell>
          <cell r="AB93">
            <v>158.28299999999999</v>
          </cell>
          <cell r="AC93">
            <v>3.0417672667819584E-3</v>
          </cell>
          <cell r="AD93">
            <v>125.068</v>
          </cell>
          <cell r="AE93">
            <v>3.599337721860163E-4</v>
          </cell>
          <cell r="CD93">
            <v>35855</v>
          </cell>
          <cell r="CE93">
            <v>4.5158975095098031E-2</v>
          </cell>
          <cell r="CF93">
            <v>0.15717374932856054</v>
          </cell>
          <cell r="CG93">
            <v>2.5670033117002111E-2</v>
          </cell>
          <cell r="CH93">
            <v>5.3370746096841337E-2</v>
          </cell>
          <cell r="CI93">
            <v>5.6082120247505252E-2</v>
          </cell>
        </row>
        <row r="94">
          <cell r="A94">
            <v>35886</v>
          </cell>
          <cell r="B94">
            <v>1459.71</v>
          </cell>
          <cell r="C94">
            <v>2.3966158959498607E-3</v>
          </cell>
          <cell r="D94">
            <v>1559.0660104357896</v>
          </cell>
          <cell r="E94">
            <v>3.9000000000000146E-3</v>
          </cell>
          <cell r="F94">
            <v>0.16357699999999997</v>
          </cell>
          <cell r="G94">
            <v>1441.8773816599178</v>
          </cell>
          <cell r="H94">
            <v>2.0999999999999908E-3</v>
          </cell>
          <cell r="I94">
            <v>0.83642300000000003</v>
          </cell>
          <cell r="R94">
            <v>146.21100000000001</v>
          </cell>
          <cell r="S94">
            <v>-1.3455548877109313E-3</v>
          </cell>
          <cell r="T94">
            <v>147.821</v>
          </cell>
          <cell r="U94">
            <v>1.2598638534222495E-3</v>
          </cell>
          <cell r="V94">
            <v>166.84399999999999</v>
          </cell>
          <cell r="W94">
            <v>1.9697806817362551E-3</v>
          </cell>
          <cell r="X94">
            <v>164.16900000000001</v>
          </cell>
          <cell r="Y94">
            <v>-4.6442537969502151E-3</v>
          </cell>
          <cell r="Z94">
            <v>135.584</v>
          </cell>
          <cell r="AA94">
            <v>2.0175743287684789E-3</v>
          </cell>
          <cell r="AB94">
            <v>159.00899999999999</v>
          </cell>
          <cell r="AC94">
            <v>4.5867212524401957E-3</v>
          </cell>
          <cell r="AD94">
            <v>125.17</v>
          </cell>
          <cell r="AE94">
            <v>8.1555633735241884E-4</v>
          </cell>
          <cell r="CD94">
            <v>35886</v>
          </cell>
          <cell r="CE94">
            <v>3.8525569879620969E-2</v>
          </cell>
          <cell r="CF94">
            <v>0.11411405672862962</v>
          </cell>
          <cell r="CG94">
            <v>2.4851869764231704E-2</v>
          </cell>
          <cell r="CH94">
            <v>4.5806003991216704E-2</v>
          </cell>
          <cell r="CI94">
            <v>5.0297707862613894E-2</v>
          </cell>
        </row>
        <row r="95">
          <cell r="A95">
            <v>35916</v>
          </cell>
          <cell r="B95">
            <v>1467.01</v>
          </cell>
          <cell r="C95">
            <v>5.0009933479937541E-3</v>
          </cell>
          <cell r="D95">
            <v>1562.1841424566612</v>
          </cell>
          <cell r="E95">
            <v>2.0000000000000018E-3</v>
          </cell>
          <cell r="F95">
            <v>0.16381400000000002</v>
          </cell>
          <cell r="G95">
            <v>1449.9518949972135</v>
          </cell>
          <cell r="H95">
            <v>5.6000000000000494E-3</v>
          </cell>
          <cell r="I95">
            <v>0.83618599999999998</v>
          </cell>
          <cell r="R95">
            <v>146.54400000000001</v>
          </cell>
          <cell r="S95">
            <v>2.277530418367979E-3</v>
          </cell>
          <cell r="T95">
            <v>148.02099999999999</v>
          </cell>
          <cell r="U95">
            <v>1.3529877351661224E-3</v>
          </cell>
          <cell r="V95">
            <v>167.28200000000001</v>
          </cell>
          <cell r="W95">
            <v>2.6252067799861223E-3</v>
          </cell>
          <cell r="X95">
            <v>164.93299999999999</v>
          </cell>
          <cell r="Y95">
            <v>4.6537409620572845E-3</v>
          </cell>
          <cell r="Z95">
            <v>135.571</v>
          </cell>
          <cell r="AA95">
            <v>-9.5881519943441518E-5</v>
          </cell>
          <cell r="AB95">
            <v>158.82</v>
          </cell>
          <cell r="AC95">
            <v>-1.1886119653603533E-3</v>
          </cell>
          <cell r="AD95">
            <v>125.223</v>
          </cell>
          <cell r="AE95">
            <v>4.2342414316531851E-4</v>
          </cell>
          <cell r="CD95">
            <v>35916</v>
          </cell>
          <cell r="CE95">
            <v>3.9459513079953545E-2</v>
          </cell>
          <cell r="CF95">
            <v>9.8113599097075621E-2</v>
          </cell>
          <cell r="CG95">
            <v>2.8739309477851416E-2</v>
          </cell>
          <cell r="CH95">
            <v>4.5033480949019156E-2</v>
          </cell>
          <cell r="CI95">
            <v>4.9496596710153051E-2</v>
          </cell>
        </row>
        <row r="96">
          <cell r="A96">
            <v>35947</v>
          </cell>
          <cell r="B96">
            <v>1467.3</v>
          </cell>
          <cell r="C96">
            <v>1.9768099740291589E-4</v>
          </cell>
          <cell r="D96">
            <v>1561.0906135569414</v>
          </cell>
          <cell r="E96">
            <v>-7.0000000000003393E-4</v>
          </cell>
          <cell r="F96">
            <v>0.16334399999999999</v>
          </cell>
          <cell r="G96">
            <v>1450.5318757552122</v>
          </cell>
          <cell r="H96">
            <v>3.9999999999995595E-4</v>
          </cell>
          <cell r="I96">
            <v>0.83665600000000007</v>
          </cell>
          <cell r="R96">
            <v>146.95099999999999</v>
          </cell>
          <cell r="S96">
            <v>2.7773228518395143E-3</v>
          </cell>
          <cell r="T96">
            <v>148.58799999999999</v>
          </cell>
          <cell r="U96">
            <v>3.83053755885987E-3</v>
          </cell>
          <cell r="V96">
            <v>167.667</v>
          </cell>
          <cell r="W96">
            <v>2.3015028514723479E-3</v>
          </cell>
          <cell r="X96">
            <v>166.35599999999999</v>
          </cell>
          <cell r="Y96">
            <v>8.6277458119357053E-3</v>
          </cell>
          <cell r="Z96">
            <v>136.08699999999999</v>
          </cell>
          <cell r="AA96">
            <v>3.8061237285258454E-3</v>
          </cell>
          <cell r="AB96">
            <v>159.90100000000001</v>
          </cell>
          <cell r="AC96">
            <v>6.8064475506863786E-3</v>
          </cell>
          <cell r="AD96">
            <v>125.523</v>
          </cell>
          <cell r="AE96">
            <v>2.3957260247717826E-3</v>
          </cell>
          <cell r="CD96">
            <v>35947</v>
          </cell>
          <cell r="CE96">
            <v>3.4081779356420983E-2</v>
          </cell>
          <cell r="CF96">
            <v>6.5693813322042827E-2</v>
          </cell>
          <cell r="CG96">
            <v>2.8122682519123421E-2</v>
          </cell>
          <cell r="CH96">
            <v>4.0677870077262535E-2</v>
          </cell>
          <cell r="CI96">
            <v>4.5731578576958087E-2</v>
          </cell>
        </row>
        <row r="97">
          <cell r="A97">
            <v>35977</v>
          </cell>
          <cell r="B97">
            <v>1465.54</v>
          </cell>
          <cell r="C97">
            <v>-1.199482041845612E-3</v>
          </cell>
          <cell r="D97">
            <v>1565.1494491521894</v>
          </cell>
          <cell r="E97">
            <v>2.5999999999999357E-3</v>
          </cell>
          <cell r="F97">
            <v>0.16319199999999998</v>
          </cell>
          <cell r="G97">
            <v>1447.7758651912773</v>
          </cell>
          <cell r="H97">
            <v>-1.9000000000000128E-3</v>
          </cell>
          <cell r="I97">
            <v>0.836808</v>
          </cell>
          <cell r="R97">
            <v>146.398</v>
          </cell>
          <cell r="S97">
            <v>-3.7631591482875093E-3</v>
          </cell>
          <cell r="T97">
            <v>148.339</v>
          </cell>
          <cell r="U97">
            <v>-1.6757746251379046E-3</v>
          </cell>
          <cell r="V97">
            <v>167.51499999999999</v>
          </cell>
          <cell r="W97">
            <v>-9.0655883387913416E-4</v>
          </cell>
          <cell r="X97">
            <v>167.06299999999999</v>
          </cell>
          <cell r="Y97">
            <v>4.2499218543363693E-3</v>
          </cell>
          <cell r="Z97">
            <v>135.63</v>
          </cell>
          <cell r="AA97">
            <v>-3.3581458919661467E-3</v>
          </cell>
          <cell r="AB97">
            <v>158.50800000000001</v>
          </cell>
          <cell r="AC97">
            <v>-8.7116403274526411E-3</v>
          </cell>
          <cell r="AD97">
            <v>125.417</v>
          </cell>
          <cell r="AE97">
            <v>-8.4446675111327085E-4</v>
          </cell>
          <cell r="CD97">
            <v>35977</v>
          </cell>
          <cell r="CE97">
            <v>3.0575362502285541E-2</v>
          </cell>
          <cell r="CF97">
            <v>5.8200076494681507E-2</v>
          </cell>
          <cell r="CG97">
            <v>2.5348970246140246E-2</v>
          </cell>
          <cell r="CH97">
            <v>3.5859336305101408E-2</v>
          </cell>
          <cell r="CI97">
            <v>4.3017557182132071E-2</v>
          </cell>
        </row>
        <row r="98">
          <cell r="A98">
            <v>36008</v>
          </cell>
          <cell r="B98">
            <v>1458.07</v>
          </cell>
          <cell r="C98">
            <v>-5.0970973156652111E-3</v>
          </cell>
          <cell r="D98">
            <v>1552.6282535589719</v>
          </cell>
          <cell r="E98">
            <v>-8.0000000000000071E-3</v>
          </cell>
          <cell r="F98">
            <v>0.163825</v>
          </cell>
          <cell r="G98">
            <v>1441.2608737979167</v>
          </cell>
          <cell r="H98">
            <v>-4.4999999999998375E-3</v>
          </cell>
          <cell r="I98">
            <v>0.836175</v>
          </cell>
          <cell r="R98">
            <v>146.14400000000001</v>
          </cell>
          <cell r="S98">
            <v>-1.7349963797318457E-3</v>
          </cell>
          <cell r="T98">
            <v>148.10900000000001</v>
          </cell>
          <cell r="U98">
            <v>-1.5505025650704995E-3</v>
          </cell>
          <cell r="V98">
            <v>166.75399999999999</v>
          </cell>
          <cell r="W98">
            <v>-4.5428767573052475E-3</v>
          </cell>
          <cell r="X98">
            <v>167.554</v>
          </cell>
          <cell r="Y98">
            <v>2.9390110317666363E-3</v>
          </cell>
          <cell r="Z98">
            <v>135.54599999999999</v>
          </cell>
          <cell r="AA98">
            <v>-6.193320061933516E-4</v>
          </cell>
          <cell r="AB98">
            <v>159.32599999999999</v>
          </cell>
          <cell r="AC98">
            <v>5.1606228076814809E-3</v>
          </cell>
          <cell r="AD98">
            <v>125.001</v>
          </cell>
          <cell r="AE98">
            <v>-3.3169347058213949E-3</v>
          </cell>
          <cell r="CD98">
            <v>36008</v>
          </cell>
          <cell r="CE98">
            <v>2.5524342725316229E-2</v>
          </cell>
          <cell r="CF98">
            <v>4.3577369403244859E-2</v>
          </cell>
          <cell r="CG98">
            <v>2.2165932185091775E-2</v>
          </cell>
          <cell r="CH98">
            <v>3.4515955488858108E-2</v>
          </cell>
          <cell r="CI98">
            <v>4.0434694035250462E-2</v>
          </cell>
        </row>
        <row r="99">
          <cell r="A99">
            <v>36039</v>
          </cell>
          <cell r="B99">
            <v>1454.86</v>
          </cell>
          <cell r="C99">
            <v>-2.2015403924365851E-3</v>
          </cell>
          <cell r="D99">
            <v>1550.9203624800571</v>
          </cell>
          <cell r="E99">
            <v>-1.0999999999999899E-3</v>
          </cell>
          <cell r="F99">
            <v>0.16334700000000002</v>
          </cell>
          <cell r="G99">
            <v>1437.8018477008018</v>
          </cell>
          <cell r="H99">
            <v>-2.3999999999999577E-3</v>
          </cell>
          <cell r="I99">
            <v>0.83665299999999998</v>
          </cell>
          <cell r="R99">
            <v>146.11099999999999</v>
          </cell>
          <cell r="S99">
            <v>-2.2580468578947688E-4</v>
          </cell>
          <cell r="T99">
            <v>147.98400000000001</v>
          </cell>
          <cell r="U99">
            <v>-8.43973019870492E-4</v>
          </cell>
          <cell r="V99">
            <v>166.095</v>
          </cell>
          <cell r="W99">
            <v>-3.9519291891048081E-3</v>
          </cell>
          <cell r="X99">
            <v>167.69800000000001</v>
          </cell>
          <cell r="Y99">
            <v>8.5942442436470756E-4</v>
          </cell>
          <cell r="Z99">
            <v>135.643</v>
          </cell>
          <cell r="AA99">
            <v>7.1562421613324823E-4</v>
          </cell>
          <cell r="AB99">
            <v>159.93799999999999</v>
          </cell>
          <cell r="AC99">
            <v>3.8411809748566395E-3</v>
          </cell>
          <cell r="AD99">
            <v>124.90600000000001</v>
          </cell>
          <cell r="AE99">
            <v>-7.5999392004866273E-4</v>
          </cell>
          <cell r="CD99">
            <v>36039</v>
          </cell>
          <cell r="CE99">
            <v>2.2655223072759467E-2</v>
          </cell>
          <cell r="CF99">
            <v>3.9311499797509031E-2</v>
          </cell>
          <cell r="CG99">
            <v>1.9610772870560567E-2</v>
          </cell>
          <cell r="CH99">
            <v>2.8219365099471538E-2</v>
          </cell>
          <cell r="CI99">
            <v>3.4549293214580334E-2</v>
          </cell>
        </row>
        <row r="100">
          <cell r="A100">
            <v>36069</v>
          </cell>
          <cell r="B100">
            <v>1455.15</v>
          </cell>
          <cell r="C100">
            <v>1.9933189447796096E-4</v>
          </cell>
          <cell r="D100">
            <v>1548.5939819363371</v>
          </cell>
          <cell r="E100">
            <v>-1.4999999999999458E-3</v>
          </cell>
          <cell r="F100">
            <v>0.16353700000000004</v>
          </cell>
          <cell r="G100">
            <v>1438.520748624652</v>
          </cell>
          <cell r="H100">
            <v>4.9999999999994493E-4</v>
          </cell>
          <cell r="I100">
            <v>0.83646299999999996</v>
          </cell>
          <cell r="R100">
            <v>146.06299999999999</v>
          </cell>
          <cell r="S100">
            <v>-3.2851736008920884E-4</v>
          </cell>
          <cell r="T100">
            <v>148.1</v>
          </cell>
          <cell r="U100">
            <v>7.8386852632705839E-4</v>
          </cell>
          <cell r="V100">
            <v>166.221</v>
          </cell>
          <cell r="W100">
            <v>7.5860200487665175E-4</v>
          </cell>
          <cell r="X100">
            <v>167.78</v>
          </cell>
          <cell r="Y100">
            <v>4.8897422748028774E-4</v>
          </cell>
          <cell r="Z100">
            <v>135.76</v>
          </cell>
          <cell r="AA100">
            <v>8.6255833327175679E-4</v>
          </cell>
          <cell r="AB100">
            <v>161.28399999999999</v>
          </cell>
          <cell r="AC100">
            <v>8.4157611074291427E-3</v>
          </cell>
          <cell r="AD100">
            <v>124.566</v>
          </cell>
          <cell r="AE100">
            <v>-2.7220469793284297E-3</v>
          </cell>
          <cell r="CD100">
            <v>36069</v>
          </cell>
          <cell r="CE100">
            <v>2.0513359983168611E-2</v>
          </cell>
          <cell r="CF100">
            <v>3.7233915590017874E-2</v>
          </cell>
          <cell r="CG100">
            <v>1.7373669349751486E-2</v>
          </cell>
          <cell r="CH100">
            <v>2.4378098985180952E-2</v>
          </cell>
          <cell r="CI100">
            <v>3.1574108256075428E-2</v>
          </cell>
        </row>
        <row r="101">
          <cell r="A101">
            <v>36100</v>
          </cell>
          <cell r="B101">
            <v>1453.4</v>
          </cell>
          <cell r="C101">
            <v>-1.2026251589183357E-3</v>
          </cell>
          <cell r="D101">
            <v>1548.1294037417563</v>
          </cell>
          <cell r="E101">
            <v>-2.9999999999996696E-4</v>
          </cell>
          <cell r="F101">
            <v>0.16327000000000003</v>
          </cell>
          <cell r="G101">
            <v>1436.5068195765775</v>
          </cell>
          <cell r="H101">
            <v>-1.3999999999999568E-3</v>
          </cell>
          <cell r="I101">
            <v>0.83672999999999997</v>
          </cell>
          <cell r="R101">
            <v>145.797</v>
          </cell>
          <cell r="S101">
            <v>-1.8211319772973855E-3</v>
          </cell>
          <cell r="T101">
            <v>147.62799999999999</v>
          </cell>
          <cell r="U101">
            <v>-3.1870357866307097E-3</v>
          </cell>
          <cell r="V101">
            <v>166.102</v>
          </cell>
          <cell r="W101">
            <v>-7.1591435498519207E-4</v>
          </cell>
          <cell r="X101">
            <v>167.66200000000001</v>
          </cell>
          <cell r="Y101">
            <v>-7.0330194302059557E-4</v>
          </cell>
          <cell r="Z101">
            <v>135.05199999999999</v>
          </cell>
          <cell r="AA101">
            <v>-5.2150854449027895E-3</v>
          </cell>
          <cell r="AB101">
            <v>159.429</v>
          </cell>
          <cell r="AC101">
            <v>-1.1501450856873485E-2</v>
          </cell>
          <cell r="AD101">
            <v>124.292</v>
          </cell>
          <cell r="AE101">
            <v>-2.1996371401505899E-3</v>
          </cell>
          <cell r="CD101">
            <v>36100</v>
          </cell>
          <cell r="CE101">
            <v>1.7559090399910549E-2</v>
          </cell>
          <cell r="CF101">
            <v>2.6046650915635183E-2</v>
          </cell>
          <cell r="CG101">
            <v>1.5949346212661863E-2</v>
          </cell>
          <cell r="CH101">
            <v>1.4091854407356275E-2</v>
          </cell>
          <cell r="CI101">
            <v>2.1781410704521553E-2</v>
          </cell>
        </row>
        <row r="102">
          <cell r="A102">
            <v>36130</v>
          </cell>
          <cell r="B102">
            <v>1458.2</v>
          </cell>
          <cell r="C102">
            <v>3.3026007981284966E-3</v>
          </cell>
          <cell r="D102">
            <v>1577.5438624128494</v>
          </cell>
          <cell r="E102">
            <v>1.8999999999999906E-2</v>
          </cell>
          <cell r="F102">
            <v>0.16340999999999997</v>
          </cell>
          <cell r="G102">
            <v>1436.7941209404928</v>
          </cell>
          <cell r="H102">
            <v>1.9999999999997797E-4</v>
          </cell>
          <cell r="I102">
            <v>0.83659000000000006</v>
          </cell>
          <cell r="R102">
            <v>147.23099999999999</v>
          </cell>
          <cell r="S102">
            <v>9.8355933249654193E-3</v>
          </cell>
          <cell r="T102">
            <v>148.291</v>
          </cell>
          <cell r="U102">
            <v>4.4910179640720305E-3</v>
          </cell>
          <cell r="V102">
            <v>165.779</v>
          </cell>
          <cell r="W102">
            <v>-1.9445882650419577E-3</v>
          </cell>
          <cell r="X102">
            <v>167.65199999999999</v>
          </cell>
          <cell r="Y102">
            <v>-5.9643807183595854E-5</v>
          </cell>
          <cell r="Z102">
            <v>136.32</v>
          </cell>
          <cell r="AA102">
            <v>9.388976098095636E-3</v>
          </cell>
          <cell r="AB102">
            <v>164.08500000000001</v>
          </cell>
          <cell r="AC102">
            <v>2.9204222569294114E-2</v>
          </cell>
          <cell r="AD102">
            <v>124.285</v>
          </cell>
          <cell r="AE102">
            <v>-5.6318990763748467E-5</v>
          </cell>
          <cell r="CD102">
            <v>36130</v>
          </cell>
          <cell r="CE102">
            <v>1.654978179942268E-2</v>
          </cell>
          <cell r="CF102">
            <v>3.2327742183088759E-2</v>
          </cell>
          <cell r="CG102">
            <v>1.3416312039398193E-2</v>
          </cell>
          <cell r="CH102">
            <v>1.7034504196456357E-2</v>
          </cell>
          <cell r="CI102">
            <v>1.7818044545111489E-2</v>
          </cell>
        </row>
        <row r="103">
          <cell r="A103">
            <v>36161</v>
          </cell>
          <cell r="B103">
            <v>1468.41</v>
          </cell>
          <cell r="C103">
            <v>7.0017830201618558E-3</v>
          </cell>
          <cell r="D103">
            <v>1596.3166343755624</v>
          </cell>
          <cell r="E103">
            <v>1.1900000000000022E-2</v>
          </cell>
          <cell r="F103">
            <v>0.16594400000000001</v>
          </cell>
          <cell r="G103">
            <v>1445.4148856661357</v>
          </cell>
          <cell r="H103">
            <v>6.0000000000000053E-3</v>
          </cell>
          <cell r="I103">
            <v>0.83405600000000002</v>
          </cell>
          <cell r="R103">
            <v>148.92099999999999</v>
          </cell>
          <cell r="S103">
            <v>1.1478560900897161E-2</v>
          </cell>
          <cell r="T103">
            <v>149.53299999999999</v>
          </cell>
          <cell r="U103">
            <v>8.375423997410536E-3</v>
          </cell>
          <cell r="V103">
            <v>166.946</v>
          </cell>
          <cell r="W103">
            <v>7.0394923361825068E-3</v>
          </cell>
          <cell r="X103">
            <v>168.00800000000001</v>
          </cell>
          <cell r="Y103">
            <v>2.1234461861476817E-3</v>
          </cell>
          <cell r="Z103">
            <v>137.74799999999999</v>
          </cell>
          <cell r="AA103">
            <v>1.047535211267614E-2</v>
          </cell>
          <cell r="AB103">
            <v>167.41200000000001</v>
          </cell>
          <cell r="AC103">
            <v>2.0276076423804801E-2</v>
          </cell>
          <cell r="AD103">
            <v>125</v>
          </cell>
          <cell r="AE103">
            <v>5.7529066259001116E-3</v>
          </cell>
          <cell r="AK103">
            <v>0.08</v>
          </cell>
          <cell r="CD103">
            <v>36161</v>
          </cell>
          <cell r="CE103">
            <v>1.6453926237678607E-2</v>
          </cell>
          <cell r="CF103">
            <v>3.5705376080772844E-2</v>
          </cell>
          <cell r="CG103">
            <v>1.2611054739406713E-2</v>
          </cell>
          <cell r="CH103">
            <v>1.9741437160190944E-2</v>
          </cell>
          <cell r="CI103">
            <v>1.6601967489513259E-2</v>
          </cell>
        </row>
        <row r="104">
          <cell r="A104">
            <v>36192</v>
          </cell>
          <cell r="B104">
            <v>1483.83</v>
          </cell>
          <cell r="C104">
            <v>1.0501154309763505E-2</v>
          </cell>
          <cell r="D104">
            <v>1622.336595515884</v>
          </cell>
          <cell r="E104">
            <v>1.6299999999999981E-2</v>
          </cell>
          <cell r="F104">
            <v>0.16678099999999996</v>
          </cell>
          <cell r="G104">
            <v>1458.8572441028309</v>
          </cell>
          <cell r="H104">
            <v>9.300000000000086E-3</v>
          </cell>
          <cell r="I104">
            <v>0.83321900000000004</v>
          </cell>
          <cell r="R104">
            <v>155.52799999999999</v>
          </cell>
          <cell r="S104">
            <v>4.4365804688391908E-2</v>
          </cell>
          <cell r="T104">
            <v>154.93299999999999</v>
          </cell>
          <cell r="U104">
            <v>3.6112430032166909E-2</v>
          </cell>
          <cell r="V104">
            <v>168.56100000000001</v>
          </cell>
          <cell r="W104">
            <v>9.6737867334348859E-3</v>
          </cell>
          <cell r="X104">
            <v>169.054</v>
          </cell>
          <cell r="Y104">
            <v>6.22589400504725E-3</v>
          </cell>
          <cell r="Z104">
            <v>145.76499999999999</v>
          </cell>
          <cell r="AA104">
            <v>5.8200482039666657E-2</v>
          </cell>
          <cell r="AB104">
            <v>179.12</v>
          </cell>
          <cell r="AC104">
            <v>6.993524956395003E-2</v>
          </cell>
          <cell r="AD104">
            <v>131.571</v>
          </cell>
          <cell r="AE104">
            <v>5.2567999999999948E-2</v>
          </cell>
          <cell r="AK104">
            <v>0.08</v>
          </cell>
          <cell r="CD104">
            <v>36192</v>
          </cell>
          <cell r="CE104">
            <v>2.2421431967422079E-2</v>
          </cell>
          <cell r="CF104">
            <v>4.5789740398300527E-2</v>
          </cell>
          <cell r="CG104">
            <v>1.7753771707312627E-2</v>
          </cell>
          <cell r="CH104">
            <v>6.4771645888530571E-2</v>
          </cell>
          <cell r="CI104">
            <v>5.1419691088248953E-2</v>
          </cell>
        </row>
        <row r="105">
          <cell r="A105">
            <v>36220</v>
          </cell>
          <cell r="B105">
            <v>1500.15</v>
          </cell>
          <cell r="C105">
            <v>1.0998564525585897E-2</v>
          </cell>
          <cell r="D105">
            <v>1645.211541512658</v>
          </cell>
          <cell r="E105">
            <v>1.4100000000000001E-2</v>
          </cell>
          <cell r="F105">
            <v>0.16774600000000001</v>
          </cell>
          <cell r="G105">
            <v>1474.0293594415002</v>
          </cell>
          <cell r="H105">
            <v>1.0399999999999965E-2</v>
          </cell>
          <cell r="I105">
            <v>0.83225400000000005</v>
          </cell>
          <cell r="R105">
            <v>158.6</v>
          </cell>
          <cell r="S105">
            <v>1.975207036675064E-2</v>
          </cell>
          <cell r="T105">
            <v>159.32499999999999</v>
          </cell>
          <cell r="U105">
            <v>2.8347737409073481E-2</v>
          </cell>
          <cell r="V105">
            <v>170.57400000000001</v>
          </cell>
          <cell r="W105">
            <v>1.1942264224820809E-2</v>
          </cell>
          <cell r="X105">
            <v>170.58699999999999</v>
          </cell>
          <cell r="Y105">
            <v>9.068108415062559E-3</v>
          </cell>
          <cell r="Z105">
            <v>151.82400000000001</v>
          </cell>
          <cell r="AA105">
            <v>4.1566905635783913E-2</v>
          </cell>
          <cell r="AB105">
            <v>186.50700000000001</v>
          </cell>
          <cell r="AC105">
            <v>4.1240509155873184E-2</v>
          </cell>
          <cell r="AD105">
            <v>137.06100000000001</v>
          </cell>
          <cell r="AE105">
            <v>4.1726520281825108E-2</v>
          </cell>
          <cell r="AK105">
            <v>0.08</v>
          </cell>
          <cell r="CD105">
            <v>36220</v>
          </cell>
          <cell r="CE105">
            <v>3.0167145074233348E-2</v>
          </cell>
          <cell r="CF105">
            <v>5.9370068662387698E-2</v>
          </cell>
          <cell r="CG105">
            <v>2.444551796480221E-2</v>
          </cell>
          <cell r="CH105">
            <v>8.3274138025244637E-2</v>
          </cell>
          <cell r="CI105">
            <v>7.9181765841433327E-2</v>
          </cell>
        </row>
        <row r="106">
          <cell r="A106">
            <v>36251</v>
          </cell>
          <cell r="B106">
            <v>1508.55</v>
          </cell>
          <cell r="C106">
            <v>5.5994400559942203E-3</v>
          </cell>
          <cell r="D106">
            <v>1669.7251934811964</v>
          </cell>
          <cell r="E106">
            <v>1.4899999999999913E-2</v>
          </cell>
          <cell r="F106">
            <v>0.16825199999999998</v>
          </cell>
          <cell r="G106">
            <v>1479.4832680714337</v>
          </cell>
          <cell r="H106">
            <v>3.7000000000000366E-3</v>
          </cell>
          <cell r="I106">
            <v>0.83174800000000004</v>
          </cell>
          <cell r="R106">
            <v>158.64699999999999</v>
          </cell>
          <cell r="S106">
            <v>2.9634300126102353E-4</v>
          </cell>
          <cell r="T106">
            <v>160.459</v>
          </cell>
          <cell r="U106">
            <v>7.1175270673153879E-3</v>
          </cell>
          <cell r="V106">
            <v>171.72200000000001</v>
          </cell>
          <cell r="W106">
            <v>6.7302167974017113E-3</v>
          </cell>
          <cell r="X106">
            <v>171.584</v>
          </cell>
          <cell r="Y106">
            <v>5.8445250810437166E-3</v>
          </cell>
          <cell r="Z106">
            <v>152.97399999999999</v>
          </cell>
          <cell r="AA106">
            <v>7.5745600168615201E-3</v>
          </cell>
          <cell r="AB106">
            <v>183.09200000000001</v>
          </cell>
          <cell r="AC106">
            <v>-1.8310304707061853E-2</v>
          </cell>
          <cell r="AD106">
            <v>139.84700000000001</v>
          </cell>
          <cell r="AE106">
            <v>2.0326715841851417E-2</v>
          </cell>
          <cell r="AK106">
            <v>0.08</v>
          </cell>
          <cell r="CD106">
            <v>36251</v>
          </cell>
          <cell r="CE106">
            <v>3.3458700700824018E-2</v>
          </cell>
          <cell r="CF106">
            <v>7.0977868996371374E-2</v>
          </cell>
          <cell r="CG106">
            <v>2.6081195869945173E-2</v>
          </cell>
          <cell r="CH106">
            <v>8.505516000848079E-2</v>
          </cell>
          <cell r="CI106">
            <v>8.5495294985151071E-2</v>
          </cell>
        </row>
        <row r="107">
          <cell r="A107">
            <v>36281</v>
          </cell>
          <cell r="B107">
            <v>1513.08</v>
          </cell>
          <cell r="C107">
            <v>3.0028835636870532E-3</v>
          </cell>
          <cell r="D107">
            <v>1681.0793247968684</v>
          </cell>
          <cell r="E107">
            <v>6.7999999999999172E-3</v>
          </cell>
          <cell r="F107">
            <v>0.16980499999999998</v>
          </cell>
          <cell r="G107">
            <v>1482.7381312611908</v>
          </cell>
          <cell r="H107">
            <v>2.1999999999999797E-3</v>
          </cell>
          <cell r="I107">
            <v>0.83019500000000002</v>
          </cell>
          <cell r="R107">
            <v>158.1</v>
          </cell>
          <cell r="S107">
            <v>-3.4479063581409619E-3</v>
          </cell>
          <cell r="T107">
            <v>159.99600000000001</v>
          </cell>
          <cell r="U107">
            <v>-2.8854723013355121E-3</v>
          </cell>
          <cell r="V107">
            <v>172.1</v>
          </cell>
          <cell r="W107">
            <v>2.2012322241762305E-3</v>
          </cell>
          <cell r="X107">
            <v>172.233</v>
          </cell>
          <cell r="Y107">
            <v>3.7824039537486254E-3</v>
          </cell>
          <cell r="Z107">
            <v>151.904</v>
          </cell>
          <cell r="AA107">
            <v>-6.9946526860773517E-3</v>
          </cell>
          <cell r="AB107">
            <v>175.809</v>
          </cell>
          <cell r="AC107">
            <v>-3.9777816616782924E-2</v>
          </cell>
          <cell r="AD107">
            <v>141.07599999999999</v>
          </cell>
          <cell r="AE107">
            <v>8.7881756491021701E-3</v>
          </cell>
          <cell r="AK107">
            <v>0.08</v>
          </cell>
          <cell r="CD107">
            <v>36281</v>
          </cell>
          <cell r="CE107">
            <v>3.1404012242588708E-2</v>
          </cell>
          <cell r="CF107">
            <v>7.6108301901743003E-2</v>
          </cell>
          <cell r="CG107">
            <v>2.2611947594330495E-2</v>
          </cell>
          <cell r="CH107">
            <v>7.885686210284959E-2</v>
          </cell>
          <cell r="CI107">
            <v>8.0900683011194463E-2</v>
          </cell>
        </row>
        <row r="108">
          <cell r="A108">
            <v>36312</v>
          </cell>
          <cell r="B108">
            <v>1515.95</v>
          </cell>
          <cell r="C108">
            <v>1.8967932957940636E-3</v>
          </cell>
          <cell r="D108">
            <v>1708.3128098585776</v>
          </cell>
          <cell r="E108">
            <v>1.6199999999999992E-2</v>
          </cell>
          <cell r="F108">
            <v>0.17043599999999998</v>
          </cell>
          <cell r="G108">
            <v>1481.2553931299296</v>
          </cell>
          <cell r="H108">
            <v>-1.0000000000000009E-3</v>
          </cell>
          <cell r="I108">
            <v>0.82956399999999997</v>
          </cell>
          <cell r="R108">
            <v>159.71100000000001</v>
          </cell>
          <cell r="S108">
            <v>1.018975332068317E-2</v>
          </cell>
          <cell r="T108">
            <v>160.57300000000001</v>
          </cell>
          <cell r="U108">
            <v>3.6063401585040289E-3</v>
          </cell>
          <cell r="V108">
            <v>172.52</v>
          </cell>
          <cell r="W108">
            <v>2.4404416037189236E-3</v>
          </cell>
          <cell r="X108">
            <v>173.75</v>
          </cell>
          <cell r="Y108">
            <v>8.8078358967211834E-3</v>
          </cell>
          <cell r="Z108">
            <v>152.404</v>
          </cell>
          <cell r="AA108">
            <v>3.2915525595111905E-3</v>
          </cell>
          <cell r="AB108">
            <v>175.518</v>
          </cell>
          <cell r="AC108">
            <v>-1.6552053649130372E-3</v>
          </cell>
          <cell r="AD108">
            <v>141.86500000000001</v>
          </cell>
          <cell r="AE108">
            <v>5.5927301596303547E-3</v>
          </cell>
          <cell r="AK108">
            <v>0.08</v>
          </cell>
          <cell r="CD108">
            <v>36312</v>
          </cell>
          <cell r="CE108">
            <v>3.3156137122606122E-2</v>
          </cell>
          <cell r="CF108">
            <v>9.4307271482589217E-2</v>
          </cell>
          <cell r="CG108">
            <v>2.1180863301415886E-2</v>
          </cell>
          <cell r="CH108">
            <v>8.6831664976761092E-2</v>
          </cell>
          <cell r="CI108">
            <v>8.0659272619592493E-2</v>
          </cell>
        </row>
        <row r="109">
          <cell r="A109">
            <v>36342</v>
          </cell>
          <cell r="B109">
            <v>1532.47</v>
          </cell>
          <cell r="C109">
            <v>1.0897457040139891E-2</v>
          </cell>
          <cell r="D109">
            <v>1807.9074466733327</v>
          </cell>
          <cell r="E109">
            <v>5.8300000000000018E-2</v>
          </cell>
          <cell r="F109">
            <v>0.17286799999999999</v>
          </cell>
          <cell r="G109">
            <v>1482.7366485230593</v>
          </cell>
          <cell r="H109">
            <v>9.9999999999988987E-4</v>
          </cell>
          <cell r="I109">
            <v>0.82713199999999998</v>
          </cell>
          <cell r="R109">
            <v>162.25299999999999</v>
          </cell>
          <cell r="S109">
            <v>1.591624872425812E-2</v>
          </cell>
          <cell r="T109">
            <v>163.06</v>
          </cell>
          <cell r="U109">
            <v>1.548828258798185E-2</v>
          </cell>
          <cell r="V109">
            <v>174.453</v>
          </cell>
          <cell r="W109">
            <v>1.1204498029213861E-2</v>
          </cell>
          <cell r="X109">
            <v>174.46600000000001</v>
          </cell>
          <cell r="Y109">
            <v>4.1208633093525737E-3</v>
          </cell>
          <cell r="Z109">
            <v>155.46299999999999</v>
          </cell>
          <cell r="AA109">
            <v>2.0071651662685985E-2</v>
          </cell>
          <cell r="AB109">
            <v>179.78700000000001</v>
          </cell>
          <cell r="AC109">
            <v>2.4322291730762613E-2</v>
          </cell>
          <cell r="AD109">
            <v>144.434</v>
          </cell>
          <cell r="AE109">
            <v>1.8108765375532965E-2</v>
          </cell>
          <cell r="AK109">
            <v>0.08</v>
          </cell>
          <cell r="CD109">
            <v>36342</v>
          </cell>
          <cell r="CE109">
            <v>4.5669173137546704E-2</v>
          </cell>
          <cell r="CF109">
            <v>0.1551021198982887</v>
          </cell>
          <cell r="CG109">
            <v>2.4147925222640199E-2</v>
          </cell>
          <cell r="CH109">
            <v>0.10830065984507975</v>
          </cell>
          <cell r="CI109">
            <v>9.9238905480015349E-2</v>
          </cell>
        </row>
        <row r="110">
          <cell r="A110">
            <v>36373</v>
          </cell>
          <cell r="B110">
            <v>1541.05</v>
          </cell>
          <cell r="C110">
            <v>5.5988045442976198E-3</v>
          </cell>
          <cell r="D110">
            <v>1835.9300120967696</v>
          </cell>
          <cell r="E110">
            <v>1.5500000000000069E-2</v>
          </cell>
          <cell r="F110">
            <v>0.24402299999999999</v>
          </cell>
          <cell r="G110">
            <v>1486.2952164795147</v>
          </cell>
          <cell r="H110">
            <v>2.3999999999999577E-3</v>
          </cell>
          <cell r="I110">
            <v>0.75597700000000001</v>
          </cell>
          <cell r="R110">
            <v>164.61199999999999</v>
          </cell>
          <cell r="S110">
            <v>1.453902239095739E-2</v>
          </cell>
          <cell r="T110">
            <v>165.60300000000001</v>
          </cell>
          <cell r="U110">
            <v>1.559548632405261E-2</v>
          </cell>
          <cell r="V110">
            <v>175.672</v>
          </cell>
          <cell r="W110">
            <v>6.9875553874108043E-3</v>
          </cell>
          <cell r="X110">
            <v>175.37</v>
          </cell>
          <cell r="Y110">
            <v>5.1815253401807926E-3</v>
          </cell>
          <cell r="Z110">
            <v>158.94</v>
          </cell>
          <cell r="AA110">
            <v>2.2365450300071421E-2</v>
          </cell>
          <cell r="AB110">
            <v>184.017</v>
          </cell>
          <cell r="AC110">
            <v>2.3527841278846662E-2</v>
          </cell>
          <cell r="AD110">
            <v>147.58600000000001</v>
          </cell>
          <cell r="AE110">
            <v>2.182311644072743E-2</v>
          </cell>
          <cell r="AK110">
            <v>0.08</v>
          </cell>
          <cell r="CD110">
            <v>36373</v>
          </cell>
          <cell r="CE110">
            <v>5.6910847901678219E-2</v>
          </cell>
          <cell r="CF110">
            <v>0.18246593019829871</v>
          </cell>
          <cell r="CG110">
            <v>3.124648944567987E-2</v>
          </cell>
          <cell r="CH110">
            <v>0.1263685132472081</v>
          </cell>
          <cell r="CI110">
            <v>0.11811571207691629</v>
          </cell>
        </row>
        <row r="111">
          <cell r="A111">
            <v>36404</v>
          </cell>
          <cell r="B111">
            <v>1545.83</v>
          </cell>
          <cell r="C111">
            <v>3.1017812530418354E-3</v>
          </cell>
          <cell r="D111">
            <v>1846.027627163302</v>
          </cell>
          <cell r="E111">
            <v>5.5000000000000604E-3</v>
          </cell>
          <cell r="F111">
            <v>0.24641200000000005</v>
          </cell>
          <cell r="G111">
            <v>1489.7136954774176</v>
          </cell>
          <cell r="H111">
            <v>2.2999999999999687E-3</v>
          </cell>
          <cell r="I111">
            <v>0.75358799999999992</v>
          </cell>
          <cell r="R111">
            <v>167.02799999999999</v>
          </cell>
          <cell r="S111">
            <v>1.46769372828226E-2</v>
          </cell>
          <cell r="T111">
            <v>167.99700000000001</v>
          </cell>
          <cell r="U111">
            <v>1.4456259850365027E-2</v>
          </cell>
          <cell r="V111">
            <v>176.31399999999999</v>
          </cell>
          <cell r="W111">
            <v>3.6545380026413721E-3</v>
          </cell>
          <cell r="X111">
            <v>176.82400000000001</v>
          </cell>
          <cell r="Y111">
            <v>8.2910417973427464E-3</v>
          </cell>
          <cell r="Z111">
            <v>162.36799999999999</v>
          </cell>
          <cell r="AA111">
            <v>2.1567887253051365E-2</v>
          </cell>
          <cell r="AB111">
            <v>188.60900000000001</v>
          </cell>
          <cell r="AC111">
            <v>2.4954216186548139E-2</v>
          </cell>
          <cell r="AD111">
            <v>150.536</v>
          </cell>
          <cell r="AE111">
            <v>1.998834577805475E-2</v>
          </cell>
          <cell r="AK111">
            <v>0.08</v>
          </cell>
          <cell r="CD111">
            <v>36404</v>
          </cell>
          <cell r="CE111">
            <v>6.2528353243611168E-2</v>
          </cell>
          <cell r="CF111">
            <v>0.19027879949383264</v>
          </cell>
          <cell r="CG111">
            <v>3.6105008391544624E-2</v>
          </cell>
          <cell r="CH111">
            <v>0.14315828377055806</v>
          </cell>
          <cell r="CI111">
            <v>0.13523759325332474</v>
          </cell>
        </row>
        <row r="112">
          <cell r="A112">
            <v>36434</v>
          </cell>
          <cell r="B112">
            <v>1564.23</v>
          </cell>
          <cell r="C112">
            <v>1.1902990626394994E-2</v>
          </cell>
          <cell r="D112">
            <v>1859.8728343670268</v>
          </cell>
          <cell r="E112">
            <v>7.5000000000000622E-3</v>
          </cell>
          <cell r="F112">
            <v>0.24698300000000001</v>
          </cell>
          <cell r="G112">
            <v>1509.6758589968151</v>
          </cell>
          <cell r="H112">
            <v>1.3400000000000079E-2</v>
          </cell>
          <cell r="I112">
            <v>0.75301700000000005</v>
          </cell>
          <cell r="R112">
            <v>170.18199999999999</v>
          </cell>
          <cell r="S112">
            <v>1.8883061522618982E-2</v>
          </cell>
          <cell r="T112">
            <v>170.86099999999999</v>
          </cell>
          <cell r="U112">
            <v>1.7047923474823756E-2</v>
          </cell>
          <cell r="V112">
            <v>177.27600000000001</v>
          </cell>
          <cell r="W112">
            <v>5.4561747790873305E-3</v>
          </cell>
          <cell r="X112">
            <v>178.21700000000001</v>
          </cell>
          <cell r="Y112">
            <v>7.8778898792020158E-3</v>
          </cell>
          <cell r="Z112">
            <v>166.428</v>
          </cell>
          <cell r="AA112">
            <v>2.5004927079227413E-2</v>
          </cell>
          <cell r="AB112">
            <v>194.42</v>
          </cell>
          <cell r="AC112">
            <v>3.0809770477548737E-2</v>
          </cell>
          <cell r="AD112">
            <v>153.893</v>
          </cell>
          <cell r="AE112">
            <v>2.2300313546261386E-2</v>
          </cell>
          <cell r="AK112">
            <v>0.08</v>
          </cell>
          <cell r="CD112">
            <v>36434</v>
          </cell>
          <cell r="CE112">
            <v>7.4961344191320389E-2</v>
          </cell>
          <cell r="CF112">
            <v>0.20100740159242503</v>
          </cell>
          <cell r="CG112">
            <v>4.9464083462260389E-2</v>
          </cell>
          <cell r="CH112">
            <v>0.16512737654299858</v>
          </cell>
          <cell r="CI112">
            <v>0.15368669817690739</v>
          </cell>
        </row>
        <row r="113">
          <cell r="A113">
            <v>36465</v>
          </cell>
          <cell r="B113">
            <v>1579.09</v>
          </cell>
          <cell r="C113">
            <v>9.4998817309475125E-3</v>
          </cell>
          <cell r="D113">
            <v>1894.4664690862535</v>
          </cell>
          <cell r="E113">
            <v>1.859999999999995E-2</v>
          </cell>
          <cell r="F113">
            <v>0.24588399999999999</v>
          </cell>
          <cell r="G113">
            <v>1519.4887520802943</v>
          </cell>
          <cell r="H113">
            <v>6.4999999999999503E-3</v>
          </cell>
          <cell r="I113">
            <v>0.75411600000000001</v>
          </cell>
          <cell r="R113">
            <v>174.49600000000001</v>
          </cell>
          <cell r="S113">
            <v>2.5349331891739491E-2</v>
          </cell>
          <cell r="T113">
            <v>174.93899999999999</v>
          </cell>
          <cell r="U113">
            <v>2.3867354165081567E-2</v>
          </cell>
          <cell r="V113">
            <v>179.31200000000001</v>
          </cell>
          <cell r="W113">
            <v>1.1484916175906523E-2</v>
          </cell>
          <cell r="X113">
            <v>180.38200000000001</v>
          </cell>
          <cell r="Y113">
            <v>1.2148111571847808E-2</v>
          </cell>
          <cell r="Z113">
            <v>171.846</v>
          </cell>
          <cell r="AA113">
            <v>3.2554618213281428E-2</v>
          </cell>
          <cell r="AB113">
            <v>204.95</v>
          </cell>
          <cell r="AC113">
            <v>5.4161094537598986E-2</v>
          </cell>
          <cell r="AD113">
            <v>157.315</v>
          </cell>
          <cell r="AE113">
            <v>2.2236229068248736E-2</v>
          </cell>
          <cell r="AK113">
            <v>0.08</v>
          </cell>
          <cell r="CD113">
            <v>36465</v>
          </cell>
          <cell r="CE113">
            <v>8.6479977982661271E-2</v>
          </cell>
          <cell r="CF113">
            <v>0.22371325323801527</v>
          </cell>
          <cell r="CG113">
            <v>5.7766473067058843E-2</v>
          </cell>
          <cell r="CH113">
            <v>0.19684218468144077</v>
          </cell>
          <cell r="CI113">
            <v>0.18499878071910492</v>
          </cell>
        </row>
        <row r="114">
          <cell r="A114">
            <v>36495</v>
          </cell>
          <cell r="B114">
            <v>1588.56</v>
          </cell>
          <cell r="C114">
            <v>5.9971249263817139E-3</v>
          </cell>
          <cell r="D114">
            <v>1907.1593944291312</v>
          </cell>
          <cell r="E114">
            <v>6.6999999999999282E-3</v>
          </cell>
          <cell r="F114">
            <v>0.24811900000000006</v>
          </cell>
          <cell r="G114">
            <v>1528.3017868423601</v>
          </cell>
          <cell r="H114">
            <v>5.8000000000000274E-3</v>
          </cell>
          <cell r="I114">
            <v>0.75188099999999991</v>
          </cell>
          <cell r="R114">
            <v>176.64699999999999</v>
          </cell>
          <cell r="S114">
            <v>1.2326930130203362E-2</v>
          </cell>
          <cell r="T114">
            <v>178.09899999999999</v>
          </cell>
          <cell r="U114">
            <v>1.8063439255969094E-2</v>
          </cell>
          <cell r="V114">
            <v>180.42400000000001</v>
          </cell>
          <cell r="W114">
            <v>6.2014812170965161E-3</v>
          </cell>
          <cell r="X114">
            <v>181.839</v>
          </cell>
          <cell r="Y114">
            <v>8.0773026133427184E-3</v>
          </cell>
          <cell r="Z114">
            <v>176.31299999999999</v>
          </cell>
          <cell r="AA114">
            <v>2.5994204112984809E-2</v>
          </cell>
          <cell r="AB114">
            <v>215.12899999999999</v>
          </cell>
          <cell r="AC114">
            <v>4.9665772139546149E-2</v>
          </cell>
          <cell r="AD114">
            <v>159.59100000000001</v>
          </cell>
          <cell r="AE114">
            <v>1.446778755999123E-2</v>
          </cell>
          <cell r="AK114">
            <v>0.08</v>
          </cell>
          <cell r="CD114">
            <v>36495</v>
          </cell>
          <cell r="CE114">
            <v>8.9397887806885068E-2</v>
          </cell>
          <cell r="CF114">
            <v>0.20894222967096177</v>
          </cell>
          <cell r="CG114">
            <v>6.3688780854676885E-2</v>
          </cell>
          <cell r="CH114">
            <v>0.19979488015431524</v>
          </cell>
          <cell r="CI114">
            <v>0.20101017593785198</v>
          </cell>
        </row>
        <row r="115">
          <cell r="A115">
            <v>36526</v>
          </cell>
          <cell r="B115">
            <v>1598.41</v>
          </cell>
          <cell r="C115">
            <v>6.200584176864643E-3</v>
          </cell>
          <cell r="D115">
            <v>1917.4580551590486</v>
          </cell>
          <cell r="E115">
            <v>5.4000000000000714E-3</v>
          </cell>
          <cell r="F115">
            <v>0.24828100000000003</v>
          </cell>
          <cell r="G115">
            <v>1538.2357484568354</v>
          </cell>
          <cell r="H115">
            <v>6.4999999999999503E-3</v>
          </cell>
          <cell r="I115">
            <v>0.75171900000000003</v>
          </cell>
          <cell r="J115">
            <v>6.3E-3</v>
          </cell>
          <cell r="K115">
            <v>4.6999999999999993E-3</v>
          </cell>
          <cell r="L115">
            <v>4.7999999999999996E-3</v>
          </cell>
          <cell r="M115">
            <v>6.8999999999999999E-3</v>
          </cell>
          <cell r="O115">
            <v>9.3999999999999986E-3</v>
          </cell>
          <cell r="Q115">
            <v>0.6875</v>
          </cell>
          <cell r="R115">
            <v>178.45400000000001</v>
          </cell>
          <cell r="S115">
            <v>1.0229440635844522E-2</v>
          </cell>
          <cell r="T115">
            <v>180.30099999999999</v>
          </cell>
          <cell r="U115">
            <v>1.2363909960190655E-2</v>
          </cell>
          <cell r="V115">
            <v>182.529</v>
          </cell>
          <cell r="W115">
            <v>1.1666962266660752E-2</v>
          </cell>
          <cell r="X115">
            <v>183.929</v>
          </cell>
          <cell r="Y115">
            <v>1.1493683973185176E-2</v>
          </cell>
          <cell r="Z115">
            <v>178.58199999999999</v>
          </cell>
          <cell r="AA115">
            <v>1.2869158825497884E-2</v>
          </cell>
          <cell r="AB115">
            <v>219.38399999999999</v>
          </cell>
          <cell r="AC115">
            <v>1.9778830376192769E-2</v>
          </cell>
          <cell r="AD115">
            <v>161.15799999999999</v>
          </cell>
          <cell r="AE115">
            <v>9.8188494338651289E-3</v>
          </cell>
          <cell r="AG115">
            <v>180.34690000000001</v>
          </cell>
          <cell r="AI115">
            <v>1598.2570231120828</v>
          </cell>
          <cell r="AK115">
            <v>0.06</v>
          </cell>
          <cell r="CD115">
            <v>36526</v>
          </cell>
          <cell r="CE115">
            <v>8.8531132313182326E-2</v>
          </cell>
          <cell r="CF115">
            <v>0.20117651715701657</v>
          </cell>
          <cell r="CG115">
            <v>6.4217453210966502E-2</v>
          </cell>
          <cell r="CH115">
            <v>0.19831319961590377</v>
          </cell>
          <cell r="CI115">
            <v>0.20576060133883489</v>
          </cell>
        </row>
        <row r="116">
          <cell r="A116">
            <v>36557</v>
          </cell>
          <cell r="B116">
            <v>1600.49</v>
          </cell>
          <cell r="C116">
            <v>1.3012931600777655E-3</v>
          </cell>
          <cell r="D116">
            <v>1914.5818680763102</v>
          </cell>
          <cell r="E116">
            <v>-1.4999999999999458E-3</v>
          </cell>
          <cell r="F116">
            <v>0.24806499999999992</v>
          </cell>
          <cell r="G116">
            <v>1541.6198671034404</v>
          </cell>
          <cell r="H116">
            <v>2.1999999999999797E-3</v>
          </cell>
          <cell r="I116">
            <v>0.75193500000000002</v>
          </cell>
          <cell r="J116">
            <v>3.2000000000000002E-3</v>
          </cell>
          <cell r="K116">
            <v>3.2000000000000002E-3</v>
          </cell>
          <cell r="L116">
            <v>4.4000000000000003E-3</v>
          </cell>
          <cell r="M116">
            <v>3.8E-3</v>
          </cell>
          <cell r="O116">
            <v>-5.0000000000000001E-3</v>
          </cell>
          <cell r="Q116">
            <v>0.53515625</v>
          </cell>
          <cell r="R116">
            <v>178.8</v>
          </cell>
          <cell r="S116">
            <v>1.9388750042028668E-3</v>
          </cell>
          <cell r="T116">
            <v>180.935</v>
          </cell>
          <cell r="U116">
            <v>3.516342116793636E-3</v>
          </cell>
          <cell r="V116">
            <v>182.62799999999999</v>
          </cell>
          <cell r="W116">
            <v>5.4237956708247381E-4</v>
          </cell>
          <cell r="X116">
            <v>185.572</v>
          </cell>
          <cell r="Y116">
            <v>8.9327947197015423E-3</v>
          </cell>
          <cell r="Z116">
            <v>179.316</v>
          </cell>
          <cell r="AA116">
            <v>4.110156678724719E-3</v>
          </cell>
          <cell r="AB116">
            <v>218.16</v>
          </cell>
          <cell r="AC116">
            <v>-5.5792582868394724E-3</v>
          </cell>
          <cell r="AD116">
            <v>162.50200000000001</v>
          </cell>
          <cell r="AE116">
            <v>8.3396418421675111E-3</v>
          </cell>
          <cell r="AG116">
            <v>179.93209999999999</v>
          </cell>
          <cell r="AH116">
            <v>-2.3000118105718226E-3</v>
          </cell>
          <cell r="AI116">
            <v>1599.0561516236387</v>
          </cell>
          <cell r="AJ116">
            <v>4.9999999999994493E-4</v>
          </cell>
          <cell r="AK116">
            <v>0.06</v>
          </cell>
          <cell r="CD116">
            <v>36557</v>
          </cell>
          <cell r="CE116">
            <v>7.8620866271742695E-2</v>
          </cell>
          <cell r="CF116">
            <v>0.18013849491417999</v>
          </cell>
          <cell r="CG116">
            <v>5.6731132079689495E-2</v>
          </cell>
          <cell r="CH116">
            <v>0.14963222056478598</v>
          </cell>
          <cell r="CI116">
            <v>0.16782738344962023</v>
          </cell>
        </row>
        <row r="117">
          <cell r="A117">
            <v>36586</v>
          </cell>
          <cell r="B117">
            <v>1604.01</v>
          </cell>
          <cell r="C117">
            <v>2.1993264562727433E-3</v>
          </cell>
          <cell r="D117">
            <v>1937.9397668668412</v>
          </cell>
          <cell r="E117">
            <v>1.2199999999999989E-2</v>
          </cell>
          <cell r="F117">
            <v>0.24738499999999999</v>
          </cell>
          <cell r="G117">
            <v>1539.9240852496266</v>
          </cell>
          <cell r="H117">
            <v>-1.0999999999999899E-3</v>
          </cell>
          <cell r="I117">
            <v>0.75261500000000003</v>
          </cell>
          <cell r="J117">
            <v>1.6000000000000001E-3</v>
          </cell>
          <cell r="K117">
            <v>2.0999999999999999E-3</v>
          </cell>
          <cell r="L117">
            <v>3.7000000000000002E-3</v>
          </cell>
          <cell r="M117">
            <v>-1.1000000000000001E-3</v>
          </cell>
          <cell r="O117">
            <v>-6.3E-3</v>
          </cell>
          <cell r="Q117">
            <v>0.51171875</v>
          </cell>
          <cell r="R117">
            <v>179.12799999999999</v>
          </cell>
          <cell r="S117">
            <v>1.8344519015658367E-3</v>
          </cell>
          <cell r="T117">
            <v>181.214</v>
          </cell>
          <cell r="U117">
            <v>1.5419902174813593E-3</v>
          </cell>
          <cell r="V117">
            <v>183.25200000000001</v>
          </cell>
          <cell r="W117">
            <v>3.4167816545109808E-3</v>
          </cell>
          <cell r="X117">
            <v>187.09200000000001</v>
          </cell>
          <cell r="Y117">
            <v>8.1908908671566305E-3</v>
          </cell>
          <cell r="Z117">
            <v>179.215</v>
          </cell>
          <cell r="AA117">
            <v>-5.6325146668445569E-4</v>
          </cell>
          <cell r="AB117">
            <v>214.226</v>
          </cell>
          <cell r="AC117">
            <v>-1.8032636596993057E-2</v>
          </cell>
          <cell r="AD117">
            <v>163.636</v>
          </cell>
          <cell r="AE117">
            <v>6.9783756507610928E-3</v>
          </cell>
          <cell r="AG117">
            <v>180.3459</v>
          </cell>
          <cell r="AH117">
            <v>2.2997564081117527E-3</v>
          </cell>
          <cell r="AI117">
            <v>1601.1349246207496</v>
          </cell>
          <cell r="AJ117">
            <v>1.3000000000000789E-3</v>
          </cell>
          <cell r="AK117">
            <v>0.06</v>
          </cell>
          <cell r="CD117">
            <v>36586</v>
          </cell>
          <cell r="CE117">
            <v>6.9233076692330586E-2</v>
          </cell>
          <cell r="CF117">
            <v>0.17792740809795182</v>
          </cell>
          <cell r="CG117">
            <v>4.470380822882225E-2</v>
          </cell>
          <cell r="CH117">
            <v>0.12943253467843618</v>
          </cell>
          <cell r="CI117">
            <v>0.13738584654009101</v>
          </cell>
        </row>
        <row r="118">
          <cell r="A118">
            <v>36617</v>
          </cell>
          <cell r="B118">
            <v>1610.75</v>
          </cell>
          <cell r="C118">
            <v>4.201968815655821E-3</v>
          </cell>
          <cell r="D118">
            <v>1938.9087367502746</v>
          </cell>
          <cell r="E118">
            <v>4.9999999999994493E-4</v>
          </cell>
          <cell r="F118">
            <v>0.24984499999999998</v>
          </cell>
          <cell r="G118">
            <v>1548.2396753099747</v>
          </cell>
          <cell r="H118">
            <v>5.4000000000000714E-3</v>
          </cell>
          <cell r="I118">
            <v>0.75015500000000002</v>
          </cell>
          <cell r="J118">
            <v>6.1999999999999998E-3</v>
          </cell>
          <cell r="K118">
            <v>6.0000000000000001E-3</v>
          </cell>
          <cell r="L118">
            <v>4.5000000000000005E-3</v>
          </cell>
          <cell r="M118">
            <v>1.47E-2</v>
          </cell>
          <cell r="O118">
            <v>-5.4000000000000003E-3</v>
          </cell>
          <cell r="Q118">
            <v>0.568359375</v>
          </cell>
          <cell r="R118">
            <v>179.357</v>
          </cell>
          <cell r="S118">
            <v>1.2784154347729171E-3</v>
          </cell>
          <cell r="T118">
            <v>181.63499999999999</v>
          </cell>
          <cell r="U118">
            <v>2.3232200602603115E-3</v>
          </cell>
          <cell r="V118">
            <v>184.06899999999999</v>
          </cell>
          <cell r="W118">
            <v>4.4583415187826603E-3</v>
          </cell>
          <cell r="X118">
            <v>188.38900000000001</v>
          </cell>
          <cell r="Y118">
            <v>6.9324182755008401E-3</v>
          </cell>
          <cell r="Z118">
            <v>179.29300000000001</v>
          </cell>
          <cell r="AA118">
            <v>4.3523142594081854E-4</v>
          </cell>
          <cell r="AB118">
            <v>212.48099999999999</v>
          </cell>
          <cell r="AC118">
            <v>-8.1456032414366497E-3</v>
          </cell>
          <cell r="AD118">
            <v>164.29599999999999</v>
          </cell>
          <cell r="AE118">
            <v>4.0333422963161336E-3</v>
          </cell>
          <cell r="AG118">
            <v>180.50819999999999</v>
          </cell>
          <cell r="AH118">
            <v>8.9993728717963073E-4</v>
          </cell>
          <cell r="AI118">
            <v>1602.5759460529082</v>
          </cell>
          <cell r="AJ118">
            <v>8.9999999999990088E-4</v>
          </cell>
          <cell r="AK118">
            <v>0.06</v>
          </cell>
          <cell r="CD118">
            <v>36617</v>
          </cell>
          <cell r="CE118">
            <v>6.7747174439030999E-2</v>
          </cell>
          <cell r="CF118">
            <v>0.16121427904424168</v>
          </cell>
          <cell r="CG118">
            <v>4.647325773962141E-2</v>
          </cell>
          <cell r="CH118">
            <v>0.13054139063455339</v>
          </cell>
          <cell r="CI118">
            <v>0.13197140702609378</v>
          </cell>
        </row>
        <row r="119">
          <cell r="A119">
            <v>36647</v>
          </cell>
          <cell r="B119">
            <v>1610.91</v>
          </cell>
          <cell r="C119">
            <v>9.9332609033053743E-5</v>
          </cell>
          <cell r="D119">
            <v>1943.9498994658252</v>
          </cell>
          <cell r="E119">
            <v>2.5999999999999357E-3</v>
          </cell>
          <cell r="F119">
            <v>0.24894200000000008</v>
          </cell>
          <cell r="G119">
            <v>1547.1559075372577</v>
          </cell>
          <cell r="H119">
            <v>-7.0000000000003393E-4</v>
          </cell>
          <cell r="I119">
            <v>0.75105799999999989</v>
          </cell>
          <cell r="J119">
            <v>1.9E-3</v>
          </cell>
          <cell r="K119">
            <v>1.8E-3</v>
          </cell>
          <cell r="L119">
            <v>3.4999999999999996E-3</v>
          </cell>
          <cell r="M119">
            <v>-7.000000000000001E-4</v>
          </cell>
          <cell r="O119">
            <v>-9.7999999999999997E-3</v>
          </cell>
          <cell r="Q119">
            <v>0.517578125</v>
          </cell>
          <cell r="R119">
            <v>180.56299999999999</v>
          </cell>
          <cell r="S119">
            <v>6.724019692568417E-3</v>
          </cell>
          <cell r="T119">
            <v>182.18899999999999</v>
          </cell>
          <cell r="U119">
            <v>3.0500729484956857E-3</v>
          </cell>
          <cell r="V119">
            <v>184.85499999999999</v>
          </cell>
          <cell r="W119">
            <v>4.2701378287490765E-3</v>
          </cell>
          <cell r="X119">
            <v>189.46299999999999</v>
          </cell>
          <cell r="Y119">
            <v>5.7009698018462007E-3</v>
          </cell>
          <cell r="Z119">
            <v>179.64400000000001</v>
          </cell>
          <cell r="AA119">
            <v>1.9576893687984764E-3</v>
          </cell>
          <cell r="AB119">
            <v>211.589</v>
          </cell>
          <cell r="AC119">
            <v>-4.1980224114155362E-3</v>
          </cell>
          <cell r="AD119">
            <v>165.03899999999999</v>
          </cell>
          <cell r="AE119">
            <v>4.522325558747653E-3</v>
          </cell>
          <cell r="AG119">
            <v>180.5624</v>
          </cell>
          <cell r="AH119">
            <v>3.0026336753685712E-4</v>
          </cell>
          <cell r="AI119">
            <v>1601.7746580798819</v>
          </cell>
          <cell r="AJ119">
            <v>-4.9999999999994493E-4</v>
          </cell>
          <cell r="AK119">
            <v>0.06</v>
          </cell>
          <cell r="CD119">
            <v>36647</v>
          </cell>
          <cell r="CE119">
            <v>6.4656197953842698E-2</v>
          </cell>
          <cell r="CF119">
            <v>0.15637011935812151</v>
          </cell>
          <cell r="CG119">
            <v>4.3445147135505513E-2</v>
          </cell>
          <cell r="CH119">
            <v>0.1420809614168248</v>
          </cell>
          <cell r="CI119">
            <v>0.13870971774294349</v>
          </cell>
        </row>
        <row r="120">
          <cell r="A120">
            <v>36678</v>
          </cell>
          <cell r="B120">
            <v>1614.62</v>
          </cell>
          <cell r="C120">
            <v>2.3030461043755945E-3</v>
          </cell>
          <cell r="D120">
            <v>1947.6434042748103</v>
          </cell>
          <cell r="E120">
            <v>1.9000000000000128E-3</v>
          </cell>
          <cell r="F120">
            <v>0.24957499999999999</v>
          </cell>
          <cell r="G120">
            <v>1550.869081715347</v>
          </cell>
          <cell r="H120">
            <v>2.3999999999999577E-3</v>
          </cell>
          <cell r="I120">
            <v>0.75042500000000001</v>
          </cell>
          <cell r="J120">
            <v>3.0999999999999999E-3</v>
          </cell>
          <cell r="K120">
            <v>2.8000000000000004E-3</v>
          </cell>
          <cell r="L120">
            <v>4.1999999999999997E-3</v>
          </cell>
          <cell r="M120">
            <v>0</v>
          </cell>
          <cell r="O120">
            <v>7.000000000000001E-4</v>
          </cell>
          <cell r="Q120">
            <v>0.53515625</v>
          </cell>
          <cell r="R120">
            <v>182.23599999999999</v>
          </cell>
          <cell r="S120">
            <v>9.2654641316327613E-3</v>
          </cell>
          <cell r="T120">
            <v>183.745</v>
          </cell>
          <cell r="U120">
            <v>8.5405814840633365E-3</v>
          </cell>
          <cell r="V120">
            <v>184.863</v>
          </cell>
          <cell r="W120">
            <v>4.3277163181976164E-5</v>
          </cell>
          <cell r="X120">
            <v>191.52099999999999</v>
          </cell>
          <cell r="Y120">
            <v>1.0862279178520229E-2</v>
          </cell>
          <cell r="Z120">
            <v>181.89</v>
          </cell>
          <cell r="AA120">
            <v>1.2502504954242655E-2</v>
          </cell>
          <cell r="AB120">
            <v>217.00800000000001</v>
          </cell>
          <cell r="AC120">
            <v>2.5610972215001748E-2</v>
          </cell>
          <cell r="AD120">
            <v>166.20699999999999</v>
          </cell>
          <cell r="AE120">
            <v>7.0771151061264082E-3</v>
          </cell>
          <cell r="AG120">
            <v>180.88740000000001</v>
          </cell>
          <cell r="AH120">
            <v>1.7999317687404925E-3</v>
          </cell>
          <cell r="AI120">
            <v>1606.5799820541213</v>
          </cell>
          <cell r="AJ120">
            <v>2.9999999999998916E-3</v>
          </cell>
          <cell r="AK120">
            <v>0.06</v>
          </cell>
          <cell r="CD120">
            <v>36678</v>
          </cell>
          <cell r="CE120">
            <v>6.5087898677396838E-2</v>
          </cell>
          <cell r="CF120">
            <v>0.14009764080387921</v>
          </cell>
          <cell r="CG120">
            <v>4.6996411900531054E-2</v>
          </cell>
          <cell r="CH120">
            <v>0.14103599626825947</v>
          </cell>
          <cell r="CI120">
            <v>0.14430819627210045</v>
          </cell>
        </row>
        <row r="121">
          <cell r="A121">
            <v>36708</v>
          </cell>
          <cell r="B121">
            <v>1640.62</v>
          </cell>
          <cell r="C121">
            <v>1.6102860115692952E-2</v>
          </cell>
          <cell r="D121">
            <v>2030.0287202756349</v>
          </cell>
          <cell r="E121">
            <v>4.2300000000000004E-2</v>
          </cell>
          <cell r="F121">
            <v>0.24947300000000003</v>
          </cell>
          <cell r="G121">
            <v>1562.3455129200406</v>
          </cell>
          <cell r="H121">
            <v>7.4000000000000732E-3</v>
          </cell>
          <cell r="I121">
            <v>0.75052699999999994</v>
          </cell>
          <cell r="J121">
            <v>8.199999999999999E-3</v>
          </cell>
          <cell r="K121">
            <v>8.3999999999999995E-3</v>
          </cell>
          <cell r="L121">
            <v>5.7999999999999996E-3</v>
          </cell>
          <cell r="M121">
            <v>4.0000000000000002E-4</v>
          </cell>
          <cell r="O121">
            <v>2.3799999999999998E-2</v>
          </cell>
          <cell r="Q121">
            <v>0.66015625</v>
          </cell>
          <cell r="R121">
            <v>186.35300000000001</v>
          </cell>
          <cell r="S121">
            <v>2.2591584538730114E-2</v>
          </cell>
          <cell r="T121">
            <v>186.63399999999999</v>
          </cell>
          <cell r="U121">
            <v>1.5722876812974462E-2</v>
          </cell>
          <cell r="V121">
            <v>186.75700000000001</v>
          </cell>
          <cell r="W121">
            <v>1.0245424990398266E-2</v>
          </cell>
          <cell r="X121">
            <v>193.10400000000001</v>
          </cell>
          <cell r="Y121">
            <v>8.2654121480152387E-3</v>
          </cell>
          <cell r="Z121">
            <v>185.494</v>
          </cell>
          <cell r="AA121">
            <v>1.9814173401506485E-2</v>
          </cell>
          <cell r="AB121">
            <v>222.89699999999999</v>
          </cell>
          <cell r="AC121">
            <v>2.7137248396372327E-2</v>
          </cell>
          <cell r="AD121">
            <v>168.98599999999999</v>
          </cell>
          <cell r="AE121">
            <v>1.672011407461782E-2</v>
          </cell>
          <cell r="AG121">
            <v>183.41980000000001</v>
          </cell>
          <cell r="AH121">
            <v>1.3999869532095532E-2</v>
          </cell>
          <cell r="AI121">
            <v>1628.9114438046736</v>
          </cell>
          <cell r="AJ121">
            <v>1.3900000000000023E-2</v>
          </cell>
          <cell r="AK121">
            <v>0.06</v>
          </cell>
          <cell r="CD121">
            <v>36708</v>
          </cell>
          <cell r="CE121">
            <v>7.0572343993683395E-2</v>
          </cell>
          <cell r="CF121">
            <v>0.12286097610307412</v>
          </cell>
          <cell r="CG121">
            <v>5.3690494853741555E-2</v>
          </cell>
          <cell r="CH121">
            <v>0.14853346317171345</v>
          </cell>
          <cell r="CI121">
            <v>0.14457254998160174</v>
          </cell>
        </row>
        <row r="122">
          <cell r="A122">
            <v>36739</v>
          </cell>
          <cell r="B122">
            <v>1662.11</v>
          </cell>
          <cell r="C122">
            <v>1.3098706586534448E-2</v>
          </cell>
          <cell r="D122">
            <v>2083.4184756188843</v>
          </cell>
          <cell r="E122">
            <v>2.629999999999999E-2</v>
          </cell>
          <cell r="F122">
            <v>0.25593199999999999</v>
          </cell>
          <cell r="G122">
            <v>1575.781684331153</v>
          </cell>
          <cell r="H122">
            <v>8.599999999999941E-3</v>
          </cell>
          <cell r="I122">
            <v>0.74406799999999995</v>
          </cell>
          <cell r="J122">
            <v>4.3E-3</v>
          </cell>
          <cell r="K122">
            <v>7.1999999999999998E-3</v>
          </cell>
          <cell r="L122">
            <v>5.7999999999999996E-3</v>
          </cell>
          <cell r="M122">
            <v>2.3999999999999998E-3</v>
          </cell>
          <cell r="O122">
            <v>2.58E-2</v>
          </cell>
          <cell r="Q122">
            <v>0.654296875</v>
          </cell>
          <cell r="R122">
            <v>189.74600000000001</v>
          </cell>
          <cell r="S122">
            <v>1.8207380616357183E-2</v>
          </cell>
          <cell r="T122">
            <v>191.08699999999999</v>
          </cell>
          <cell r="U122">
            <v>2.385953256105533E-2</v>
          </cell>
          <cell r="V122">
            <v>189.86199999999999</v>
          </cell>
          <cell r="W122">
            <v>1.6625882831700967E-2</v>
          </cell>
          <cell r="X122">
            <v>193.786</v>
          </cell>
          <cell r="Y122">
            <v>3.5317756234980457E-3</v>
          </cell>
          <cell r="Z122">
            <v>191.25</v>
          </cell>
          <cell r="AA122">
            <v>3.1030653282585918E-2</v>
          </cell>
          <cell r="AB122">
            <v>234.648</v>
          </cell>
          <cell r="AC122">
            <v>5.2719417488795273E-2</v>
          </cell>
          <cell r="AD122">
            <v>172.655</v>
          </cell>
          <cell r="AE122">
            <v>2.171185778703566E-2</v>
          </cell>
          <cell r="AG122">
            <v>186.2628</v>
          </cell>
          <cell r="AH122">
            <v>1.5499962381378518E-2</v>
          </cell>
          <cell r="AI122">
            <v>1648.6212722747102</v>
          </cell>
          <cell r="AJ122">
            <v>1.21E-2</v>
          </cell>
          <cell r="AK122">
            <v>0.06</v>
          </cell>
          <cell r="CD122">
            <v>36739</v>
          </cell>
          <cell r="CE122">
            <v>7.8556828136659984E-2</v>
          </cell>
          <cell r="CF122">
            <v>0.13480277673518959</v>
          </cell>
          <cell r="CG122">
            <v>6.0207734546571912E-2</v>
          </cell>
          <cell r="CH122">
            <v>0.15268631691492729</v>
          </cell>
          <cell r="CI122">
            <v>0.15388610109720213</v>
          </cell>
        </row>
        <row r="123">
          <cell r="A123">
            <v>36770</v>
          </cell>
          <cell r="B123">
            <v>1665.93</v>
          </cell>
          <cell r="C123">
            <v>2.2982835071085894E-3</v>
          </cell>
          <cell r="D123">
            <v>2082.7934500761985</v>
          </cell>
          <cell r="E123">
            <v>-3.0000000000007798E-4</v>
          </cell>
          <cell r="F123">
            <v>0.25926000000000005</v>
          </cell>
          <cell r="G123">
            <v>1580.8241857210128</v>
          </cell>
          <cell r="H123">
            <v>3.2000000000000917E-3</v>
          </cell>
          <cell r="I123">
            <v>0.74073999999999995</v>
          </cell>
          <cell r="J123">
            <v>2.5999999999999999E-3</v>
          </cell>
          <cell r="K123">
            <v>2.3999999999999998E-3</v>
          </cell>
          <cell r="L123">
            <v>4.0000000000000001E-3</v>
          </cell>
          <cell r="M123">
            <v>1.2999999999999999E-3</v>
          </cell>
          <cell r="O123">
            <v>6.0999999999999995E-3</v>
          </cell>
          <cell r="Q123">
            <v>0.59375</v>
          </cell>
          <cell r="R123">
            <v>191.04900000000001</v>
          </cell>
          <cell r="S123">
            <v>6.8670749317507607E-3</v>
          </cell>
          <cell r="T123">
            <v>193.297</v>
          </cell>
          <cell r="U123">
            <v>1.1565412613103065E-2</v>
          </cell>
          <cell r="V123">
            <v>190.12299999999999</v>
          </cell>
          <cell r="W123">
            <v>1.3746826642508925E-3</v>
          </cell>
          <cell r="X123">
            <v>194.36500000000001</v>
          </cell>
          <cell r="Y123">
            <v>2.9878319383238594E-3</v>
          </cell>
          <cell r="Z123">
            <v>194.70599999999999</v>
          </cell>
          <cell r="AA123">
            <v>1.8070588235294061E-2</v>
          </cell>
          <cell r="AB123">
            <v>242.93299999999999</v>
          </cell>
          <cell r="AC123">
            <v>3.530820633459486E-2</v>
          </cell>
          <cell r="AD123">
            <v>174.47200000000001</v>
          </cell>
          <cell r="AE123">
            <v>1.0523877095942824E-2</v>
          </cell>
          <cell r="AG123">
            <v>186.76570000000001</v>
          </cell>
          <cell r="AH123">
            <v>2.6999486746683843E-3</v>
          </cell>
          <cell r="AI123">
            <v>1655.7103437454914</v>
          </cell>
          <cell r="AJ123">
            <v>4.2999999999999705E-3</v>
          </cell>
          <cell r="AK123">
            <v>0.06</v>
          </cell>
          <cell r="CD123">
            <v>36770</v>
          </cell>
          <cell r="CE123">
            <v>7.7692889903805851E-2</v>
          </cell>
          <cell r="CF123">
            <v>0.12825692282662238</v>
          </cell>
          <cell r="CG123">
            <v>6.1159731913719595E-2</v>
          </cell>
          <cell r="CH123">
            <v>0.1438142107910052</v>
          </cell>
          <cell r="CI123">
            <v>0.15059792734394062</v>
          </cell>
        </row>
        <row r="124">
          <cell r="A124">
            <v>36800</v>
          </cell>
          <cell r="B124">
            <v>1668.26</v>
          </cell>
          <cell r="C124">
            <v>1.3986181892395866E-3</v>
          </cell>
          <cell r="D124">
            <v>2082.1686120411755</v>
          </cell>
          <cell r="E124">
            <v>-3.0000000000007798E-4</v>
          </cell>
          <cell r="F124">
            <v>0.25859399999999994</v>
          </cell>
          <cell r="G124">
            <v>1583.9858340924548</v>
          </cell>
          <cell r="H124">
            <v>2.0000000000000018E-3</v>
          </cell>
          <cell r="I124">
            <v>0.74140600000000001</v>
          </cell>
          <cell r="J124">
            <v>2.2000000000000001E-3</v>
          </cell>
          <cell r="K124">
            <v>1.8E-3</v>
          </cell>
          <cell r="L124">
            <v>4.0000000000000001E-3</v>
          </cell>
          <cell r="M124">
            <v>1E-3</v>
          </cell>
          <cell r="O124">
            <v>1E-3</v>
          </cell>
          <cell r="Q124">
            <v>0.576171875</v>
          </cell>
          <cell r="R124">
            <v>191.76300000000001</v>
          </cell>
          <cell r="S124">
            <v>3.7372611214923079E-3</v>
          </cell>
          <cell r="T124">
            <v>194.04</v>
          </cell>
          <cell r="U124">
            <v>3.8438258224389177E-3</v>
          </cell>
          <cell r="V124">
            <v>190.11699999999999</v>
          </cell>
          <cell r="W124">
            <v>-3.1558517380902984E-5</v>
          </cell>
          <cell r="X124">
            <v>194.91399999999999</v>
          </cell>
          <cell r="Y124">
            <v>2.8245826151827025E-3</v>
          </cell>
          <cell r="Z124">
            <v>195.85499999999999</v>
          </cell>
          <cell r="AA124">
            <v>5.9012048935318528E-3</v>
          </cell>
          <cell r="AB124">
            <v>245.345</v>
          </cell>
          <cell r="AC124">
            <v>9.9286634586490674E-3</v>
          </cell>
          <cell r="AD124">
            <v>175.18799999999999</v>
          </cell>
          <cell r="AE124">
            <v>4.1038103535235848E-3</v>
          </cell>
          <cell r="AG124">
            <v>186.78440000000001</v>
          </cell>
          <cell r="AH124">
            <v>1.0012545130066997E-4</v>
          </cell>
          <cell r="AI124">
            <v>1658.3594802954842</v>
          </cell>
          <cell r="AJ124">
            <v>1.6000000000000458E-3</v>
          </cell>
          <cell r="AK124">
            <v>0.06</v>
          </cell>
          <cell r="CD124">
            <v>36800</v>
          </cell>
          <cell r="CE124">
            <v>6.6505565038389447E-2</v>
          </cell>
          <cell r="CF124">
            <v>0.11952203052086774</v>
          </cell>
          <cell r="CG124">
            <v>4.9222470275850361E-2</v>
          </cell>
          <cell r="CH124">
            <v>0.12681129614177777</v>
          </cell>
          <cell r="CI124">
            <v>0.13565998092016329</v>
          </cell>
        </row>
        <row r="125">
          <cell r="A125">
            <v>36831</v>
          </cell>
          <cell r="B125">
            <v>1673.6</v>
          </cell>
          <cell r="C125">
            <v>3.2009399014540918E-3</v>
          </cell>
          <cell r="D125">
            <v>2104.4478161900161</v>
          </cell>
          <cell r="E125">
            <v>1.0699999999999932E-2</v>
          </cell>
          <cell r="F125">
            <v>0.25811899999999999</v>
          </cell>
          <cell r="G125">
            <v>1584.9362255929102</v>
          </cell>
          <cell r="H125">
            <v>5.9999999999993392E-4</v>
          </cell>
          <cell r="I125">
            <v>0.74188100000000001</v>
          </cell>
          <cell r="J125">
            <v>2.8999999999999998E-3</v>
          </cell>
          <cell r="K125">
            <v>2.3999999999999998E-3</v>
          </cell>
          <cell r="L125">
            <v>3.0000000000000001E-3</v>
          </cell>
          <cell r="M125">
            <v>8.0000000000000004E-4</v>
          </cell>
          <cell r="O125">
            <v>-1.6000000000000001E-3</v>
          </cell>
          <cell r="Q125">
            <v>0.568359375</v>
          </cell>
          <cell r="R125">
            <v>192.506</v>
          </cell>
          <cell r="S125">
            <v>3.8745743443728831E-3</v>
          </cell>
          <cell r="T125">
            <v>194.59899999999999</v>
          </cell>
          <cell r="U125">
            <v>2.8808493094207854E-3</v>
          </cell>
          <cell r="V125">
            <v>190.38900000000001</v>
          </cell>
          <cell r="W125">
            <v>1.4306979386378149E-3</v>
          </cell>
          <cell r="X125">
            <v>195.488</v>
          </cell>
          <cell r="Y125">
            <v>2.9448885149347959E-3</v>
          </cell>
          <cell r="Z125">
            <v>196.55600000000001</v>
          </cell>
          <cell r="AA125">
            <v>3.5791784738710142E-3</v>
          </cell>
          <cell r="AB125">
            <v>245.041</v>
          </cell>
          <cell r="AC125">
            <v>-1.2390715115450091E-3</v>
          </cell>
          <cell r="AD125">
            <v>176.191</v>
          </cell>
          <cell r="AE125">
            <v>5.7252779870768933E-3</v>
          </cell>
          <cell r="AG125">
            <v>186.691</v>
          </cell>
          <cell r="AH125">
            <v>-5.0004175937601314E-4</v>
          </cell>
          <cell r="AI125">
            <v>1663.168722788341</v>
          </cell>
          <cell r="AJ125">
            <v>2.8999999999999027E-3</v>
          </cell>
          <cell r="AK125">
            <v>0.06</v>
          </cell>
          <cell r="CD125">
            <v>36831</v>
          </cell>
          <cell r="CE125">
            <v>5.9850926799612347E-2</v>
          </cell>
          <cell r="CF125">
            <v>0.11083930517125573</v>
          </cell>
          <cell r="CG125">
            <v>4.3072035527089936E-2</v>
          </cell>
          <cell r="CH125">
            <v>0.1032115349348981</v>
          </cell>
          <cell r="CI125">
            <v>0.11238203030770721</v>
          </cell>
        </row>
        <row r="126">
          <cell r="A126">
            <v>36861</v>
          </cell>
          <cell r="B126">
            <v>1683.47</v>
          </cell>
          <cell r="C126">
            <v>5.8974665391970937E-3</v>
          </cell>
          <cell r="D126">
            <v>2153.2710055256248</v>
          </cell>
          <cell r="E126">
            <v>2.3200000000000109E-2</v>
          </cell>
          <cell r="F126">
            <v>0.26002400000000003</v>
          </cell>
          <cell r="G126">
            <v>1584.6192383477917</v>
          </cell>
          <cell r="H126">
            <v>-1.9999999999997797E-4</v>
          </cell>
          <cell r="I126">
            <v>0.73997599999999997</v>
          </cell>
          <cell r="J126">
            <v>3.0000000000000001E-3</v>
          </cell>
          <cell r="K126">
            <v>4.4000000000000003E-3</v>
          </cell>
          <cell r="L126">
            <v>3.5999999999999999E-3</v>
          </cell>
          <cell r="M126">
            <v>1.4000000000000002E-3</v>
          </cell>
          <cell r="O126">
            <v>-7.3000000000000001E-3</v>
          </cell>
          <cell r="Q126">
            <v>0.55859375</v>
          </cell>
          <cell r="R126">
            <v>193.97</v>
          </cell>
          <cell r="S126">
            <v>7.6049577675501023E-3</v>
          </cell>
          <cell r="T126">
            <v>195.827</v>
          </cell>
          <cell r="U126">
            <v>6.3104126948236861E-3</v>
          </cell>
          <cell r="V126">
            <v>191.554</v>
          </cell>
          <cell r="W126">
            <v>6.1190509955932892E-3</v>
          </cell>
          <cell r="X126">
            <v>196.45</v>
          </cell>
          <cell r="Y126">
            <v>4.9210181699130828E-3</v>
          </cell>
          <cell r="Z126">
            <v>197.85900000000001</v>
          </cell>
          <cell r="AA126">
            <v>6.6291540324385778E-3</v>
          </cell>
          <cell r="AB126">
            <v>243.619</v>
          </cell>
          <cell r="AC126">
            <v>-5.8031104998754746E-3</v>
          </cell>
          <cell r="AD126">
            <v>178.33099999999999</v>
          </cell>
          <cell r="AE126">
            <v>1.2145909836484226E-2</v>
          </cell>
          <cell r="AG126">
            <v>187.1764</v>
          </cell>
          <cell r="AH126">
            <v>2.6000182119116921E-3</v>
          </cell>
          <cell r="AI126">
            <v>1672.3161507636771</v>
          </cell>
          <cell r="AJ126">
            <v>5.5000000000000604E-3</v>
          </cell>
          <cell r="AK126">
            <v>0.06</v>
          </cell>
          <cell r="CD126">
            <v>36861</v>
          </cell>
          <cell r="CE126">
            <v>5.9745933423981601E-2</v>
          </cell>
          <cell r="CF126">
            <v>0.12904616772745525</v>
          </cell>
          <cell r="CG126">
            <v>3.6849692901157693E-2</v>
          </cell>
          <cell r="CH126">
            <v>9.8065633721489798E-2</v>
          </cell>
          <cell r="CI126">
            <v>9.9540143403388015E-2</v>
          </cell>
        </row>
        <row r="127">
          <cell r="A127">
            <v>36892</v>
          </cell>
          <cell r="B127">
            <v>1693.07</v>
          </cell>
          <cell r="C127">
            <v>5.7025073211878219E-3</v>
          </cell>
          <cell r="D127">
            <v>2171.35848197204</v>
          </cell>
          <cell r="E127">
            <v>8.3999999999999631E-3</v>
          </cell>
          <cell r="F127">
            <v>0.26447700000000007</v>
          </cell>
          <cell r="G127">
            <v>1592.225410691861</v>
          </cell>
          <cell r="H127">
            <v>4.7999999999999154E-3</v>
          </cell>
          <cell r="I127">
            <v>0.73552299999999993</v>
          </cell>
          <cell r="J127">
            <v>5.1999999999999998E-3</v>
          </cell>
          <cell r="K127">
            <v>4.6999999999999993E-3</v>
          </cell>
          <cell r="L127">
            <v>4.0999999999999995E-3</v>
          </cell>
          <cell r="M127">
            <v>5.0000000000000001E-3</v>
          </cell>
          <cell r="O127">
            <v>8.199999999999999E-3</v>
          </cell>
          <cell r="Q127">
            <v>0.642578125</v>
          </cell>
          <cell r="R127">
            <v>194.92</v>
          </cell>
          <cell r="S127">
            <v>4.8976645873073377E-3</v>
          </cell>
          <cell r="T127">
            <v>197.04499999999999</v>
          </cell>
          <cell r="U127">
            <v>6.2197756182753583E-3</v>
          </cell>
          <cell r="V127">
            <v>192.738</v>
          </cell>
          <cell r="W127">
            <v>6.1810246718940753E-3</v>
          </cell>
          <cell r="X127">
            <v>197.233</v>
          </cell>
          <cell r="Y127">
            <v>3.9857470094173397E-3</v>
          </cell>
          <cell r="Z127">
            <v>199.167</v>
          </cell>
          <cell r="AA127">
            <v>6.6107682743772322E-3</v>
          </cell>
          <cell r="AB127">
            <v>244.23099999999999</v>
          </cell>
          <cell r="AC127">
            <v>2.5121193338779602E-3</v>
          </cell>
          <cell r="AD127">
            <v>179.785</v>
          </cell>
          <cell r="AE127">
            <v>8.1533777077458236E-3</v>
          </cell>
          <cell r="AG127">
            <v>187.8877</v>
          </cell>
          <cell r="AH127">
            <v>3.8001585669988902E-3</v>
          </cell>
          <cell r="AI127">
            <v>1685.19</v>
          </cell>
          <cell r="AJ127">
            <v>7.6982149759445839E-3</v>
          </cell>
          <cell r="AK127">
            <v>0.04</v>
          </cell>
          <cell r="CD127">
            <v>36892</v>
          </cell>
          <cell r="CE127">
            <v>5.9221351217772611E-2</v>
          </cell>
          <cell r="CF127">
            <v>0.13241511392119132</v>
          </cell>
          <cell r="CG127">
            <v>3.5098431621543247E-2</v>
          </cell>
          <cell r="CH127">
            <v>9.2270276934111717E-2</v>
          </cell>
          <cell r="CI127">
            <v>9.2866928081374978E-2</v>
          </cell>
        </row>
        <row r="128">
          <cell r="A128">
            <v>36923</v>
          </cell>
          <cell r="B128">
            <v>1700.86</v>
          </cell>
          <cell r="C128">
            <v>4.6011092276161403E-3</v>
          </cell>
          <cell r="D128">
            <v>2183.9523611674776</v>
          </cell>
          <cell r="E128">
            <v>5.8000000000000274E-3</v>
          </cell>
          <cell r="F128">
            <v>0.26516099999999998</v>
          </cell>
          <cell r="G128">
            <v>1598.9127574167669</v>
          </cell>
          <cell r="H128">
            <v>4.1999999999999815E-3</v>
          </cell>
          <cell r="I128">
            <v>0.73483900000000002</v>
          </cell>
          <cell r="J128">
            <v>6.3E-3</v>
          </cell>
          <cell r="K128">
            <v>5.5000000000000005E-3</v>
          </cell>
          <cell r="L128">
            <v>5.1999999999999998E-3</v>
          </cell>
          <cell r="M128">
            <v>7.3000000000000001E-3</v>
          </cell>
          <cell r="O128">
            <v>-1.1000000000000001E-3</v>
          </cell>
          <cell r="Q128">
            <v>0.580078125</v>
          </cell>
          <cell r="R128">
            <v>195.58</v>
          </cell>
          <cell r="S128">
            <v>3.3860045146727469E-3</v>
          </cell>
          <cell r="T128">
            <v>197.49100000000001</v>
          </cell>
          <cell r="U128">
            <v>2.2634423608822729E-3</v>
          </cell>
          <cell r="V128">
            <v>193.553</v>
          </cell>
          <cell r="W128">
            <v>4.2285382228723911E-3</v>
          </cell>
          <cell r="X128">
            <v>198.32499999999999</v>
          </cell>
          <cell r="Y128">
            <v>5.5365988450208903E-3</v>
          </cell>
          <cell r="Z128">
            <v>199.321</v>
          </cell>
          <cell r="AA128">
            <v>7.7322046322936266E-4</v>
          </cell>
          <cell r="AB128">
            <v>241.51900000000001</v>
          </cell>
          <cell r="AC128">
            <v>-1.1104241476307175E-2</v>
          </cell>
          <cell r="AD128">
            <v>180.71899999999999</v>
          </cell>
          <cell r="AE128">
            <v>5.1950941402230111E-3</v>
          </cell>
          <cell r="AG128">
            <v>188.0943</v>
          </cell>
          <cell r="AH128">
            <v>1.0995930015642585E-3</v>
          </cell>
          <cell r="AI128">
            <v>1693.45</v>
          </cell>
          <cell r="AJ128">
            <v>4.9015244571828376E-3</v>
          </cell>
          <cell r="AK128">
            <v>0.04</v>
          </cell>
          <cell r="CD128">
            <v>36923</v>
          </cell>
          <cell r="CE128">
            <v>6.2712044436391334E-2</v>
          </cell>
          <cell r="CF128">
            <v>0.14069416282617331</v>
          </cell>
          <cell r="CG128">
            <v>3.7164084049444934E-2</v>
          </cell>
          <cell r="CH128">
            <v>9.3847874720357938E-2</v>
          </cell>
          <cell r="CI128">
            <v>9.1502473263879391E-2</v>
          </cell>
        </row>
        <row r="129">
          <cell r="A129">
            <v>36951</v>
          </cell>
          <cell r="B129">
            <v>1707.32</v>
          </cell>
          <cell r="C129">
            <v>3.7980786190514593E-3</v>
          </cell>
          <cell r="D129">
            <v>2184.3891516397111</v>
          </cell>
          <cell r="E129">
            <v>1.9999999999997797E-4</v>
          </cell>
          <cell r="F129">
            <v>0.26547600000000005</v>
          </cell>
          <cell r="G129">
            <v>1607.0672124795926</v>
          </cell>
          <cell r="H129">
            <v>5.1000000000001044E-3</v>
          </cell>
          <cell r="I129">
            <v>0.73452399999999995</v>
          </cell>
          <cell r="J129">
            <v>2.7000000000000001E-3</v>
          </cell>
          <cell r="K129">
            <v>3.5999999999999999E-3</v>
          </cell>
          <cell r="L129">
            <v>5.6999999999999993E-3</v>
          </cell>
          <cell r="M129">
            <v>5.9999999999999995E-4</v>
          </cell>
          <cell r="O129">
            <v>1.2699999999999999E-2</v>
          </cell>
          <cell r="Q129">
            <v>0.60546875</v>
          </cell>
          <cell r="R129">
            <v>197.15100000000001</v>
          </cell>
          <cell r="S129">
            <v>8.0325186624399247E-3</v>
          </cell>
          <cell r="T129">
            <v>198.60599999999999</v>
          </cell>
          <cell r="U129">
            <v>5.6458268984409532E-3</v>
          </cell>
          <cell r="V129">
            <v>194.471</v>
          </cell>
          <cell r="W129">
            <v>4.7428869611940705E-3</v>
          </cell>
          <cell r="X129">
            <v>198.99600000000001</v>
          </cell>
          <cell r="Y129">
            <v>3.3833354342620581E-3</v>
          </cell>
          <cell r="Z129">
            <v>200.60900000000001</v>
          </cell>
          <cell r="AA129">
            <v>6.4619382804622649E-3</v>
          </cell>
          <cell r="AB129">
            <v>246.321</v>
          </cell>
          <cell r="AC129">
            <v>1.9882493716850469E-2</v>
          </cell>
          <cell r="AD129">
            <v>180.99600000000001</v>
          </cell>
          <cell r="AE129">
            <v>1.5327663389019808E-3</v>
          </cell>
          <cell r="AG129">
            <v>189.05359999999999</v>
          </cell>
          <cell r="AH129">
            <v>5.1001013853155808E-3</v>
          </cell>
          <cell r="AI129">
            <v>1701.58</v>
          </cell>
          <cell r="AJ129">
            <v>4.8008503351146814E-3</v>
          </cell>
          <cell r="AK129">
            <v>0.04</v>
          </cell>
          <cell r="CD129">
            <v>36951</v>
          </cell>
          <cell r="CE129">
            <v>6.4407329131364488E-2</v>
          </cell>
          <cell r="CF129">
            <v>0.12717081768300598</v>
          </cell>
          <cell r="CG129">
            <v>4.3601582618978174E-2</v>
          </cell>
          <cell r="CH129">
            <v>0.10061520253673373</v>
          </cell>
          <cell r="CI129">
            <v>9.5974924674693929E-2</v>
          </cell>
        </row>
        <row r="130">
          <cell r="A130">
            <v>36982</v>
          </cell>
          <cell r="B130">
            <v>1717.22</v>
          </cell>
          <cell r="C130">
            <v>5.7985614881803649E-3</v>
          </cell>
          <cell r="D130">
            <v>2183.0785181487272</v>
          </cell>
          <cell r="E130">
            <v>-6.0000000000004494E-4</v>
          </cell>
          <cell r="F130">
            <v>0.26452999999999993</v>
          </cell>
          <cell r="G130">
            <v>1620.0844569006774</v>
          </cell>
          <cell r="H130">
            <v>8.0999999999999961E-3</v>
          </cell>
          <cell r="I130">
            <v>0.73547000000000007</v>
          </cell>
          <cell r="J130">
            <v>4.4000000000000003E-3</v>
          </cell>
          <cell r="K130">
            <v>4.4000000000000003E-3</v>
          </cell>
          <cell r="L130">
            <v>4.5999999999999999E-3</v>
          </cell>
          <cell r="M130">
            <v>6.1999999999999998E-3</v>
          </cell>
          <cell r="O130">
            <v>2.1499999999999998E-2</v>
          </cell>
          <cell r="Q130">
            <v>0.609375</v>
          </cell>
          <cell r="R130">
            <v>199.374</v>
          </cell>
          <cell r="S130">
            <v>1.127562122434056E-2</v>
          </cell>
          <cell r="T130">
            <v>200.59100000000001</v>
          </cell>
          <cell r="U130">
            <v>9.9946627997140602E-3</v>
          </cell>
          <cell r="V130">
            <v>195.917</v>
          </cell>
          <cell r="W130">
            <v>7.4355559440739682E-3</v>
          </cell>
          <cell r="X130">
            <v>199.54499999999999</v>
          </cell>
          <cell r="Y130">
            <v>2.7588494241088668E-3</v>
          </cell>
          <cell r="Z130">
            <v>203.102</v>
          </cell>
          <cell r="AA130">
            <v>1.2427159299931656E-2</v>
          </cell>
          <cell r="AB130">
            <v>254.93600000000001</v>
          </cell>
          <cell r="AC130">
            <v>3.4974687501268642E-2</v>
          </cell>
          <cell r="AD130">
            <v>181.74</v>
          </cell>
          <cell r="AE130">
            <v>4.1105880792946525E-3</v>
          </cell>
          <cell r="AG130">
            <v>190.20689999999999</v>
          </cell>
          <cell r="AH130">
            <v>6.1003863454596186E-3</v>
          </cell>
          <cell r="AI130">
            <v>1715.8699999999997</v>
          </cell>
          <cell r="AJ130">
            <v>8.3980770813008032E-3</v>
          </cell>
          <cell r="AK130">
            <v>0.04</v>
          </cell>
          <cell r="CD130">
            <v>36982</v>
          </cell>
          <cell r="CE130">
            <v>6.6099643023436405E-2</v>
          </cell>
          <cell r="CF130">
            <v>0.12593154941768714</v>
          </cell>
          <cell r="CG130">
            <v>4.640417290450749E-2</v>
          </cell>
          <cell r="CH130">
            <v>0.11160423066844327</v>
          </cell>
          <cell r="CI130">
            <v>0.1043631458694636</v>
          </cell>
        </row>
        <row r="131">
          <cell r="A131">
            <v>37012</v>
          </cell>
          <cell r="B131">
            <v>1724.26</v>
          </cell>
          <cell r="C131">
            <v>4.0996494333864764E-3</v>
          </cell>
          <cell r="D131">
            <v>2192.2474479249518</v>
          </cell>
          <cell r="E131">
            <v>4.1999999999999815E-3</v>
          </cell>
          <cell r="F131">
            <v>0.262853</v>
          </cell>
          <cell r="G131">
            <v>1626.7268031739702</v>
          </cell>
          <cell r="H131">
            <v>4.0999999999999925E-3</v>
          </cell>
          <cell r="I131">
            <v>0.737147</v>
          </cell>
          <cell r="J131">
            <v>5.0000000000000001E-3</v>
          </cell>
          <cell r="K131">
            <v>5.1000000000000004E-3</v>
          </cell>
          <cell r="L131">
            <v>6.0000000000000001E-3</v>
          </cell>
          <cell r="M131">
            <v>3.8E-3</v>
          </cell>
          <cell r="O131">
            <v>5.1000000000000004E-3</v>
          </cell>
          <cell r="Q131">
            <v>0.5703125</v>
          </cell>
          <cell r="R131">
            <v>200.251</v>
          </cell>
          <cell r="S131">
            <v>4.3987681442916315E-3</v>
          </cell>
          <cell r="T131">
            <v>202.32400000000001</v>
          </cell>
          <cell r="U131">
            <v>8.6394703650711779E-3</v>
          </cell>
          <cell r="V131">
            <v>197.15899999999999</v>
          </cell>
          <cell r="W131">
            <v>6.3394192438634978E-3</v>
          </cell>
          <cell r="X131">
            <v>203.53</v>
          </cell>
          <cell r="Y131">
            <v>1.9970432734470966E-2</v>
          </cell>
          <cell r="Z131">
            <v>204.70599999999999</v>
          </cell>
          <cell r="AA131">
            <v>7.8975096257052346E-3</v>
          </cell>
          <cell r="AB131">
            <v>258.221</v>
          </cell>
          <cell r="AC131">
            <v>1.2885586970847518E-2</v>
          </cell>
          <cell r="AD131">
            <v>182.834</v>
          </cell>
          <cell r="AE131">
            <v>6.0195884230218599E-3</v>
          </cell>
          <cell r="AG131">
            <v>190.53020000000001</v>
          </cell>
          <cell r="AH131">
            <v>1.6997280330000031E-3</v>
          </cell>
          <cell r="AI131">
            <v>1725.6499999999999</v>
          </cell>
          <cell r="AJ131">
            <v>5.6997324972172247E-3</v>
          </cell>
          <cell r="AK131">
            <v>0.04</v>
          </cell>
          <cell r="CD131">
            <v>37012</v>
          </cell>
          <cell r="CE131">
            <v>7.0363955776548526E-2</v>
          </cell>
          <cell r="CF131">
            <v>0.12772836816800459</v>
          </cell>
          <cell r="CG131">
            <v>5.1430431315336866E-2</v>
          </cell>
          <cell r="CH131">
            <v>0.10903673510076817</v>
          </cell>
          <cell r="CI131">
            <v>0.1105171003737877</v>
          </cell>
        </row>
        <row r="132">
          <cell r="A132">
            <v>37043</v>
          </cell>
          <cell r="B132">
            <v>1733.23</v>
          </cell>
          <cell r="C132">
            <v>5.2022316819968495E-3</v>
          </cell>
          <cell r="D132">
            <v>2225.3503843886183</v>
          </cell>
          <cell r="E132">
            <v>1.5099999999999891E-2</v>
          </cell>
          <cell r="F132">
            <v>0.26288100000000009</v>
          </cell>
          <cell r="G132">
            <v>1629.492238739366</v>
          </cell>
          <cell r="H132">
            <v>1.7000000000000348E-3</v>
          </cell>
          <cell r="I132">
            <v>0.73711899999999986</v>
          </cell>
          <cell r="J132">
            <v>7.4000000000000003E-3</v>
          </cell>
          <cell r="K132">
            <v>7.9000000000000008E-3</v>
          </cell>
          <cell r="L132">
            <v>7.3000000000000001E-3</v>
          </cell>
          <cell r="M132">
            <v>3.0000000000000001E-3</v>
          </cell>
          <cell r="O132">
            <v>-1.7000000000000001E-3</v>
          </cell>
          <cell r="Q132">
            <v>0.576171875</v>
          </cell>
          <cell r="R132">
            <v>203.167</v>
          </cell>
          <cell r="S132">
            <v>1.4561725035080908E-2</v>
          </cell>
          <cell r="T132">
            <v>204.31</v>
          </cell>
          <cell r="U132">
            <v>9.8159387912457596E-3</v>
          </cell>
          <cell r="V132">
            <v>197.95</v>
          </cell>
          <cell r="W132">
            <v>4.0119903225315223E-3</v>
          </cell>
          <cell r="X132">
            <v>204.93100000000001</v>
          </cell>
          <cell r="Y132">
            <v>6.8835061170344769E-3</v>
          </cell>
          <cell r="Z132">
            <v>207.386</v>
          </cell>
          <cell r="AA132">
            <v>1.3091946498881457E-2</v>
          </cell>
          <cell r="AB132">
            <v>262.024</v>
          </cell>
          <cell r="AC132">
            <v>1.4727694494250931E-2</v>
          </cell>
          <cell r="AD132">
            <v>185.113</v>
          </cell>
          <cell r="AE132">
            <v>1.2464858833696191E-2</v>
          </cell>
          <cell r="AG132">
            <v>192.1497</v>
          </cell>
          <cell r="AH132">
            <v>8.4999648349710633E-3</v>
          </cell>
          <cell r="AI132">
            <v>1735.9999999999998</v>
          </cell>
          <cell r="AJ132">
            <v>5.9977399820356769E-3</v>
          </cell>
          <cell r="AK132">
            <v>0.04</v>
          </cell>
          <cell r="CD132">
            <v>37043</v>
          </cell>
          <cell r="CE132">
            <v>7.3460009166243623E-2</v>
          </cell>
          <cell r="CF132">
            <v>0.1425861528369512</v>
          </cell>
          <cell r="CG132">
            <v>5.0696192187323463E-2</v>
          </cell>
          <cell r="CH132">
            <v>0.11485655962597963</v>
          </cell>
          <cell r="CI132">
            <v>0.11192141282755985</v>
          </cell>
        </row>
        <row r="133">
          <cell r="A133">
            <v>37073</v>
          </cell>
          <cell r="B133">
            <v>1756.28</v>
          </cell>
          <cell r="C133">
            <v>1.3298869740311359E-2</v>
          </cell>
          <cell r="D133">
            <v>2301.0122974578312</v>
          </cell>
          <cell r="E133">
            <v>3.400000000000003E-2</v>
          </cell>
          <cell r="F133">
            <v>0.26547300000000001</v>
          </cell>
          <cell r="G133">
            <v>1638.9432937240545</v>
          </cell>
          <cell r="H133">
            <v>5.8000000000000274E-3</v>
          </cell>
          <cell r="I133">
            <v>0.73452699999999993</v>
          </cell>
          <cell r="J133">
            <v>1.21E-2</v>
          </cell>
          <cell r="K133">
            <v>1.0800000000000001E-2</v>
          </cell>
          <cell r="L133">
            <v>6.5000000000000006E-3</v>
          </cell>
          <cell r="M133">
            <v>7.7000000000000002E-3</v>
          </cell>
          <cell r="O133">
            <v>5.3E-3</v>
          </cell>
          <cell r="Q133">
            <v>0.6640625</v>
          </cell>
          <cell r="R133">
            <v>206.45</v>
          </cell>
          <cell r="S133">
            <v>1.6159120329581E-2</v>
          </cell>
          <cell r="T133">
            <v>207.34100000000001</v>
          </cell>
          <cell r="U133">
            <v>1.4835299300083316E-2</v>
          </cell>
          <cell r="V133">
            <v>200.13499999999999</v>
          </cell>
          <cell r="W133">
            <v>1.1038140944682917E-2</v>
          </cell>
          <cell r="X133">
            <v>207.11699999999999</v>
          </cell>
          <cell r="Y133">
            <v>1.0667004991923967E-2</v>
          </cell>
          <cell r="Z133">
            <v>210.98099999999999</v>
          </cell>
          <cell r="AA133">
            <v>1.7334824915857361E-2</v>
          </cell>
          <cell r="AB133">
            <v>268.61399999999998</v>
          </cell>
          <cell r="AC133">
            <v>2.5150367905230064E-2</v>
          </cell>
          <cell r="AD133">
            <v>187.767</v>
          </cell>
          <cell r="AE133">
            <v>1.4337188636130316E-2</v>
          </cell>
          <cell r="AG133">
            <v>194.47470000000001</v>
          </cell>
          <cell r="AH133">
            <v>1.2099940827386302E-2</v>
          </cell>
          <cell r="AI133">
            <v>1755.2699999999998</v>
          </cell>
          <cell r="AJ133">
            <v>1.1100230414746504E-2</v>
          </cell>
          <cell r="AK133">
            <v>0.04</v>
          </cell>
          <cell r="CD133">
            <v>37073</v>
          </cell>
          <cell r="CE133">
            <v>7.0497738659774933E-2</v>
          </cell>
          <cell r="CF133">
            <v>0.13348755831661463</v>
          </cell>
          <cell r="CG133">
            <v>4.9027427141165258E-2</v>
          </cell>
          <cell r="CH133">
            <v>0.1078437159584229</v>
          </cell>
          <cell r="CI133">
            <v>0.11094977335319411</v>
          </cell>
        </row>
        <row r="134">
          <cell r="A134">
            <v>37104</v>
          </cell>
          <cell r="B134">
            <v>1768.57</v>
          </cell>
          <cell r="C134">
            <v>6.997745234245123E-3</v>
          </cell>
          <cell r="D134">
            <v>2323.1020155134265</v>
          </cell>
          <cell r="E134">
            <v>9.6000000000000529E-3</v>
          </cell>
          <cell r="F134">
            <v>0.270872</v>
          </cell>
          <cell r="G134">
            <v>1648.7769534863987</v>
          </cell>
          <cell r="H134">
            <v>6.0000000000000053E-3</v>
          </cell>
          <cell r="I134">
            <v>0.729128</v>
          </cell>
          <cell r="J134">
            <v>7.1999999999999998E-3</v>
          </cell>
          <cell r="K134">
            <v>6.9999999999999993E-3</v>
          </cell>
          <cell r="L134">
            <v>5.6000000000000008E-3</v>
          </cell>
          <cell r="M134">
            <v>5.6000000000000008E-3</v>
          </cell>
          <cell r="O134">
            <v>8.8999999999999999E-3</v>
          </cell>
          <cell r="Q134">
            <v>0.658203125</v>
          </cell>
          <cell r="R134">
            <v>208.315</v>
          </cell>
          <cell r="S134">
            <v>9.0336643255026772E-3</v>
          </cell>
          <cell r="T134">
            <v>210.21100000000001</v>
          </cell>
          <cell r="U134">
            <v>1.3841931889978287E-2</v>
          </cell>
          <cell r="V134">
            <v>201.934</v>
          </cell>
          <cell r="W134">
            <v>8.9889324705823004E-3</v>
          </cell>
          <cell r="X134">
            <v>208.27199999999999</v>
          </cell>
          <cell r="Y134">
            <v>5.5765581772622141E-3</v>
          </cell>
          <cell r="Z134">
            <v>214.673</v>
          </cell>
          <cell r="AA134">
            <v>1.7499206089647945E-2</v>
          </cell>
          <cell r="AB134">
            <v>274.48200000000003</v>
          </cell>
          <cell r="AC134">
            <v>2.1845473430275542E-2</v>
          </cell>
          <cell r="AD134">
            <v>190.73599999999999</v>
          </cell>
          <cell r="AE134">
            <v>1.581215016483184E-2</v>
          </cell>
          <cell r="AG134">
            <v>196.71119999999999</v>
          </cell>
          <cell r="AH134">
            <v>1.1500210567235714E-2</v>
          </cell>
          <cell r="AI134">
            <v>1769.1399999999999</v>
          </cell>
          <cell r="AJ134">
            <v>7.9019182234072449E-3</v>
          </cell>
          <cell r="AK134">
            <v>0.04</v>
          </cell>
          <cell r="CD134">
            <v>37104</v>
          </cell>
          <cell r="CE134">
            <v>6.405111575046174E-2</v>
          </cell>
          <cell r="CF134">
            <v>0.11504339752163517</v>
          </cell>
          <cell r="CG134">
            <v>4.6323212080123133E-2</v>
          </cell>
          <cell r="CH134">
            <v>9.7862405531605301E-2</v>
          </cell>
          <cell r="CI134">
            <v>0.10008006824116777</v>
          </cell>
        </row>
        <row r="135">
          <cell r="A135">
            <v>37135</v>
          </cell>
          <cell r="B135">
            <v>1773.52</v>
          </cell>
          <cell r="C135">
            <v>2.798871404581238E-3</v>
          </cell>
          <cell r="D135">
            <v>2333.555974583237</v>
          </cell>
          <cell r="E135">
            <v>4.4999999999999485E-3</v>
          </cell>
          <cell r="F135">
            <v>0.27154600000000001</v>
          </cell>
          <cell r="G135">
            <v>1652.4042627840688</v>
          </cell>
          <cell r="H135">
            <v>2.1999999999999797E-3</v>
          </cell>
          <cell r="I135">
            <v>0.72845399999999993</v>
          </cell>
          <cell r="J135">
            <v>3.9000000000000003E-3</v>
          </cell>
          <cell r="K135">
            <v>4.0000000000000001E-3</v>
          </cell>
          <cell r="L135">
            <v>5.6999999999999993E-3</v>
          </cell>
          <cell r="M135">
            <v>2E-3</v>
          </cell>
          <cell r="O135">
            <v>1.9E-3</v>
          </cell>
          <cell r="Q135">
            <v>0.63671875</v>
          </cell>
          <cell r="R135">
            <v>209.11099999999999</v>
          </cell>
          <cell r="S135">
            <v>3.8211362599909204E-3</v>
          </cell>
          <cell r="T135">
            <v>210.85300000000001</v>
          </cell>
          <cell r="U135">
            <v>3.0540742396925058E-3</v>
          </cell>
          <cell r="V135">
            <v>202.19300000000001</v>
          </cell>
          <cell r="W135">
            <v>1.2825972842611666E-3</v>
          </cell>
          <cell r="X135">
            <v>209.51</v>
          </cell>
          <cell r="Y135">
            <v>5.9441499577475021E-3</v>
          </cell>
          <cell r="Z135">
            <v>215.40600000000001</v>
          </cell>
          <cell r="AA135">
            <v>3.4144955350696726E-3</v>
          </cell>
          <cell r="AB135">
            <v>273.18900000000002</v>
          </cell>
          <cell r="AC135">
            <v>-4.710691411458745E-3</v>
          </cell>
          <cell r="AD135">
            <v>191.988</v>
          </cell>
          <cell r="AE135">
            <v>6.5640466403824593E-3</v>
          </cell>
          <cell r="AG135">
            <v>197.3407</v>
          </cell>
          <cell r="AH135">
            <v>3.2001228196463227E-3</v>
          </cell>
          <cell r="AI135">
            <v>1776.9199999999996</v>
          </cell>
          <cell r="AJ135">
            <v>4.3976169212158744E-3</v>
          </cell>
          <cell r="AK135">
            <v>0.04</v>
          </cell>
          <cell r="CD135">
            <v>37135</v>
          </cell>
          <cell r="CE135">
            <v>6.4582545485104337E-2</v>
          </cell>
          <cell r="CF135">
            <v>0.12039721197407482</v>
          </cell>
          <cell r="CG135">
            <v>4.5280226422148573E-2</v>
          </cell>
          <cell r="CH135">
            <v>9.4541191003355118E-2</v>
          </cell>
          <cell r="CI135">
            <v>9.0823965193458811E-2</v>
          </cell>
        </row>
        <row r="136">
          <cell r="A136">
            <v>37165</v>
          </cell>
          <cell r="B136">
            <v>1788.24</v>
          </cell>
          <cell r="C136">
            <v>8.2998782083090195E-3</v>
          </cell>
          <cell r="D136">
            <v>2360.3918682909443</v>
          </cell>
          <cell r="E136">
            <v>1.1500000000000066E-2</v>
          </cell>
          <cell r="F136">
            <v>0.27199499999999999</v>
          </cell>
          <cell r="G136">
            <v>1664.1363330498359</v>
          </cell>
          <cell r="H136">
            <v>7.1000000000001062E-3</v>
          </cell>
          <cell r="I136">
            <v>0.72800500000000001</v>
          </cell>
          <cell r="J136">
            <v>4.7999999999999996E-3</v>
          </cell>
          <cell r="K136">
            <v>5.6000000000000008E-3</v>
          </cell>
          <cell r="L136">
            <v>5.6999999999999993E-3</v>
          </cell>
          <cell r="M136">
            <v>3.4000000000000002E-3</v>
          </cell>
          <cell r="O136">
            <v>1.37E-2</v>
          </cell>
          <cell r="Q136">
            <v>0.654296875</v>
          </cell>
          <cell r="R136">
            <v>212.13499999999999</v>
          </cell>
          <cell r="S136">
            <v>1.4461219161115313E-2</v>
          </cell>
          <cell r="T136">
            <v>213.339</v>
          </cell>
          <cell r="U136">
            <v>1.1790204550089278E-2</v>
          </cell>
          <cell r="V136">
            <v>203.24199999999999</v>
          </cell>
          <cell r="W136">
            <v>5.1881123481030134E-3</v>
          </cell>
          <cell r="X136">
            <v>211.43100000000001</v>
          </cell>
          <cell r="Y136">
            <v>9.1690134122477396E-3</v>
          </cell>
          <cell r="Z136">
            <v>218.70500000000001</v>
          </cell>
          <cell r="AA136">
            <v>1.5315265127248123E-2</v>
          </cell>
          <cell r="AB136">
            <v>276.58</v>
          </cell>
          <cell r="AC136">
            <v>1.2412652046751349E-2</v>
          </cell>
          <cell r="AD136">
            <v>195.142</v>
          </cell>
          <cell r="AE136">
            <v>1.6428110090213943E-2</v>
          </cell>
          <cell r="AG136">
            <v>198.80099999999999</v>
          </cell>
          <cell r="AH136">
            <v>7.3998926729255121E-3</v>
          </cell>
          <cell r="AI136">
            <v>1793.6199999999994</v>
          </cell>
          <cell r="AJ136">
            <v>9.3982846723543734E-3</v>
          </cell>
          <cell r="AK136">
            <v>0.04</v>
          </cell>
          <cell r="CD136">
            <v>37165</v>
          </cell>
          <cell r="CE136">
            <v>7.1919245201587323E-2</v>
          </cell>
          <cell r="CF136">
            <v>0.13362186647171814</v>
          </cell>
          <cell r="CG136">
            <v>5.0600514999746382E-2</v>
          </cell>
          <cell r="CH136">
            <v>0.10623530086617317</v>
          </cell>
          <cell r="CI136">
            <v>9.9458874458874469E-2</v>
          </cell>
        </row>
        <row r="137">
          <cell r="A137">
            <v>37196</v>
          </cell>
          <cell r="B137">
            <v>1800.94</v>
          </cell>
          <cell r="C137">
            <v>7.1019549948552196E-3</v>
          </cell>
          <cell r="D137">
            <v>2373.3740235665446</v>
          </cell>
          <cell r="E137">
            <v>5.5000000000000604E-3</v>
          </cell>
          <cell r="F137">
            <v>0.27287100000000003</v>
          </cell>
          <cell r="G137">
            <v>1676.9501828143198</v>
          </cell>
          <cell r="H137">
            <v>7.7000000000000401E-3</v>
          </cell>
          <cell r="I137">
            <v>0.72712899999999991</v>
          </cell>
          <cell r="J137">
            <v>6.7000000000000002E-3</v>
          </cell>
          <cell r="K137">
            <v>6.3E-3</v>
          </cell>
          <cell r="L137">
            <v>7.7000000000000002E-3</v>
          </cell>
          <cell r="M137">
            <v>8.0000000000000004E-4</v>
          </cell>
          <cell r="O137">
            <v>1.3100000000000001E-2</v>
          </cell>
          <cell r="Q137">
            <v>0.68359375</v>
          </cell>
          <cell r="R137">
            <v>213.756</v>
          </cell>
          <cell r="S137">
            <v>7.6413604544276481E-3</v>
          </cell>
          <cell r="T137">
            <v>215.685</v>
          </cell>
          <cell r="U137">
            <v>1.099658290326655E-2</v>
          </cell>
          <cell r="V137">
            <v>204.96199999999999</v>
          </cell>
          <cell r="W137">
            <v>8.4628177246828251E-3</v>
          </cell>
          <cell r="X137">
            <v>212.7</v>
          </cell>
          <cell r="Y137">
            <v>6.0019580856165433E-3</v>
          </cell>
          <cell r="Z137">
            <v>221.54400000000001</v>
          </cell>
          <cell r="AA137">
            <v>1.2980956082394135E-2</v>
          </cell>
          <cell r="AB137">
            <v>281.27699999999999</v>
          </cell>
          <cell r="AC137">
            <v>1.6982428230529978E-2</v>
          </cell>
          <cell r="AD137">
            <v>197.376</v>
          </cell>
          <cell r="AE137">
            <v>1.1448073710426332E-2</v>
          </cell>
          <cell r="AG137">
            <v>200.0137</v>
          </cell>
          <cell r="AH137">
            <v>6.1000699191655627E-3</v>
          </cell>
          <cell r="AI137">
            <v>1816.7599999999998</v>
          </cell>
          <cell r="AJ137">
            <v>1.2901283437963595E-2</v>
          </cell>
          <cell r="AK137">
            <v>0.04</v>
          </cell>
          <cell r="CD137">
            <v>37196</v>
          </cell>
          <cell r="CE137">
            <v>7.6087476099426565E-2</v>
          </cell>
          <cell r="CF137">
            <v>0.12778943973217838</v>
          </cell>
          <cell r="CG137">
            <v>5.8055305781775424E-2</v>
          </cell>
          <cell r="CH137">
            <v>0.110386169781721</v>
          </cell>
          <cell r="CI137">
            <v>0.10835615804808874</v>
          </cell>
        </row>
        <row r="138">
          <cell r="A138">
            <v>37226</v>
          </cell>
          <cell r="B138">
            <v>1812.65</v>
          </cell>
          <cell r="C138">
            <v>6.5021599831198706E-3</v>
          </cell>
          <cell r="D138">
            <v>2385.478231086734</v>
          </cell>
          <cell r="E138">
            <v>5.1000000000001044E-3</v>
          </cell>
          <cell r="F138">
            <v>0.27241299999999996</v>
          </cell>
          <cell r="G138">
            <v>1688.6888340940197</v>
          </cell>
          <cell r="H138">
            <v>6.9999999999998952E-3</v>
          </cell>
          <cell r="I138">
            <v>0.72758699999999998</v>
          </cell>
          <cell r="J138">
            <v>7.7000000000000002E-3</v>
          </cell>
          <cell r="K138">
            <v>7.1999999999999998E-3</v>
          </cell>
          <cell r="L138">
            <v>7.8000000000000005E-3</v>
          </cell>
          <cell r="M138">
            <v>2.2000000000000001E-3</v>
          </cell>
          <cell r="O138">
            <v>4.7999999999999996E-3</v>
          </cell>
          <cell r="Q138">
            <v>0.67578125</v>
          </cell>
          <cell r="R138">
            <v>214.137</v>
          </cell>
          <cell r="S138">
            <v>1.7824061078988152E-3</v>
          </cell>
          <cell r="T138">
            <v>216.16300000000001</v>
          </cell>
          <cell r="U138">
            <v>2.2161949138790327E-3</v>
          </cell>
          <cell r="V138">
            <v>206.40199999999999</v>
          </cell>
          <cell r="W138">
            <v>7.0256925674028192E-3</v>
          </cell>
          <cell r="X138">
            <v>214.19399999999999</v>
          </cell>
          <cell r="Y138">
            <v>7.0239774330043137E-3</v>
          </cell>
          <cell r="Z138">
            <v>221.37100000000001</v>
          </cell>
          <cell r="AA138">
            <v>-7.8088325569636297E-4</v>
          </cell>
          <cell r="AB138">
            <v>279.488</v>
          </cell>
          <cell r="AC138">
            <v>-6.3602783021717846E-3</v>
          </cell>
          <cell r="AD138">
            <v>197.648</v>
          </cell>
          <cell r="AE138">
            <v>1.3780804150453907E-3</v>
          </cell>
          <cell r="AG138">
            <v>200.5137</v>
          </cell>
          <cell r="AH138">
            <v>2.4998287617297166E-3</v>
          </cell>
          <cell r="AI138">
            <v>1830.2</v>
          </cell>
          <cell r="AJ138">
            <v>7.3977850679232127E-3</v>
          </cell>
          <cell r="AK138">
            <v>0.04</v>
          </cell>
          <cell r="AL138">
            <v>1.0502499999999999</v>
          </cell>
          <cell r="CD138">
            <v>37226</v>
          </cell>
          <cell r="CE138">
            <v>7.6734364140733202E-2</v>
          </cell>
          <cell r="CF138">
            <v>0.10783929424825289</v>
          </cell>
          <cell r="CG138">
            <v>6.5674827887825415E-2</v>
          </cell>
          <cell r="CH138">
            <v>0.10396968603392276</v>
          </cell>
          <cell r="CI138">
            <v>0.1038467627038151</v>
          </cell>
        </row>
        <row r="139">
          <cell r="A139">
            <v>37257</v>
          </cell>
          <cell r="B139">
            <v>1822.08</v>
          </cell>
          <cell r="C139">
            <v>5.2023280831929863E-3</v>
          </cell>
          <cell r="D139">
            <v>2394.0659527186463</v>
          </cell>
          <cell r="E139">
            <v>3.6000000000000476E-3</v>
          </cell>
          <cell r="F139">
            <v>0.27201700000000001</v>
          </cell>
          <cell r="G139">
            <v>1698.4832293317652</v>
          </cell>
          <cell r="H139">
            <v>5.8000000000000274E-3</v>
          </cell>
          <cell r="I139">
            <v>0.72798300000000005</v>
          </cell>
          <cell r="J139">
            <v>7.4000000000000003E-3</v>
          </cell>
          <cell r="K139">
            <v>5.6999999999999993E-3</v>
          </cell>
          <cell r="L139">
            <v>5.1999999999999998E-3</v>
          </cell>
          <cell r="M139">
            <v>1.9E-3</v>
          </cell>
          <cell r="O139">
            <v>8.6E-3</v>
          </cell>
          <cell r="Q139">
            <v>0.73828125</v>
          </cell>
          <cell r="R139">
            <v>214.535</v>
          </cell>
          <cell r="S139">
            <v>1.8586232178465778E-3</v>
          </cell>
          <cell r="T139">
            <v>216.94399999999999</v>
          </cell>
          <cell r="U139">
            <v>3.6130142531329845E-3</v>
          </cell>
          <cell r="V139">
            <v>208.08699999999999</v>
          </cell>
          <cell r="W139">
            <v>8.1636805844904625E-3</v>
          </cell>
          <cell r="X139">
            <v>215.05799999999999</v>
          </cell>
          <cell r="Y139">
            <v>4.0337264349141755E-3</v>
          </cell>
          <cell r="Z139">
            <v>221.68700000000001</v>
          </cell>
          <cell r="AA139">
            <v>1.4274679158516879E-3</v>
          </cell>
          <cell r="AB139">
            <v>284.41300000000001</v>
          </cell>
          <cell r="AC139">
            <v>1.762150790016026E-2</v>
          </cell>
          <cell r="AD139">
            <v>196.70500000000001</v>
          </cell>
          <cell r="AE139">
            <v>-4.7711082328179E-3</v>
          </cell>
          <cell r="AG139">
            <v>201.6566</v>
          </cell>
          <cell r="AH139">
            <v>5.6998599098216918E-3</v>
          </cell>
          <cell r="AI139">
            <v>1849.78</v>
          </cell>
          <cell r="AJ139">
            <v>1.0698284340509234E-2</v>
          </cell>
          <cell r="AK139">
            <v>3.5000000000000003E-2</v>
          </cell>
          <cell r="AL139">
            <v>1.0472318181818181</v>
          </cell>
          <cell r="CD139">
            <v>37257</v>
          </cell>
          <cell r="CE139">
            <v>7.6198857696374134E-2</v>
          </cell>
          <cell r="CF139">
            <v>0.10256596162985576</v>
          </cell>
          <cell r="CG139">
            <v>6.6735411912395293E-2</v>
          </cell>
          <cell r="CH139">
            <v>0.10063102811409808</v>
          </cell>
          <cell r="CI139">
            <v>0.10098708416859092</v>
          </cell>
        </row>
        <row r="140">
          <cell r="A140">
            <v>37288</v>
          </cell>
          <cell r="B140">
            <v>1828.64</v>
          </cell>
          <cell r="C140">
            <v>3.6002809975412831E-3</v>
          </cell>
          <cell r="D140">
            <v>2384.9685020983152</v>
          </cell>
          <cell r="E140">
            <v>-3.8000000000001366E-3</v>
          </cell>
          <cell r="F140">
            <v>0.27157999999999999</v>
          </cell>
          <cell r="G140">
            <v>1709.1836736765554</v>
          </cell>
          <cell r="H140">
            <v>6.2999999999999723E-3</v>
          </cell>
          <cell r="I140">
            <v>0.72842000000000007</v>
          </cell>
          <cell r="J140">
            <v>7.3000000000000001E-3</v>
          </cell>
          <cell r="K140">
            <v>5.1999999999999998E-3</v>
          </cell>
          <cell r="L140">
            <v>5.4000000000000003E-3</v>
          </cell>
          <cell r="M140">
            <v>1.2199999999999999E-2</v>
          </cell>
          <cell r="O140">
            <v>1E-4</v>
          </cell>
          <cell r="Q140">
            <v>0.62109375</v>
          </cell>
          <cell r="R140">
            <v>214.92699999999999</v>
          </cell>
          <cell r="S140">
            <v>1.8272076817302807E-3</v>
          </cell>
          <cell r="T140">
            <v>217.07400000000001</v>
          </cell>
          <cell r="U140">
            <v>5.9923298178343742E-4</v>
          </cell>
          <cell r="V140">
            <v>208.69800000000001</v>
          </cell>
          <cell r="W140">
            <v>2.9362718478329608E-3</v>
          </cell>
          <cell r="X140">
            <v>215.73400000000001</v>
          </cell>
          <cell r="Y140">
            <v>3.1433380762400098E-3</v>
          </cell>
          <cell r="Z140">
            <v>221.48500000000001</v>
          </cell>
          <cell r="AA140">
            <v>-9.1119461222355369E-4</v>
          </cell>
          <cell r="AB140">
            <v>282.98700000000002</v>
          </cell>
          <cell r="AC140">
            <v>-5.0138355138478197E-3</v>
          </cell>
          <cell r="AD140">
            <v>196.83600000000001</v>
          </cell>
          <cell r="AE140">
            <v>6.6597188683559239E-4</v>
          </cell>
          <cell r="AG140">
            <v>202.18090000000001</v>
          </cell>
          <cell r="AH140">
            <v>2.5999644940954969E-3</v>
          </cell>
          <cell r="AI140">
            <v>1855.5099999999998</v>
          </cell>
          <cell r="AJ140">
            <v>3.0976656683496806E-3</v>
          </cell>
          <cell r="AK140">
            <v>3.5000000000000003E-2</v>
          </cell>
          <cell r="AL140">
            <v>1.0469105263157894</v>
          </cell>
          <cell r="CD140">
            <v>37288</v>
          </cell>
          <cell r="CE140">
            <v>7.5126700610279595E-2</v>
          </cell>
          <cell r="CF140">
            <v>9.2042365257170689E-2</v>
          </cell>
          <cell r="CG140">
            <v>6.896618702195112E-2</v>
          </cell>
          <cell r="CH140">
            <v>9.8921157582574804E-2</v>
          </cell>
          <cell r="CI140">
            <v>9.9158949015398123E-2</v>
          </cell>
        </row>
        <row r="141">
          <cell r="A141">
            <v>37316</v>
          </cell>
          <cell r="B141">
            <v>1839.61</v>
          </cell>
          <cell r="C141">
            <v>5.9989937877329425E-3</v>
          </cell>
          <cell r="D141">
            <v>2413.8266209737048</v>
          </cell>
          <cell r="E141">
            <v>1.21E-2</v>
          </cell>
          <cell r="F141">
            <v>0.26957900000000001</v>
          </cell>
          <cell r="G141">
            <v>1715.6785716365264</v>
          </cell>
          <cell r="H141">
            <v>3.8000000000000256E-3</v>
          </cell>
          <cell r="I141">
            <v>0.73042099999999999</v>
          </cell>
          <cell r="J141">
            <v>5.1999999999999998E-3</v>
          </cell>
          <cell r="K141">
            <v>5.3E-3</v>
          </cell>
          <cell r="L141">
            <v>5.7999999999999996E-3</v>
          </cell>
          <cell r="M141">
            <v>1.5E-3</v>
          </cell>
          <cell r="O141">
            <v>2.0999999999999999E-3</v>
          </cell>
          <cell r="Q141">
            <v>0.62109375</v>
          </cell>
          <cell r="R141">
            <v>215.17</v>
          </cell>
          <cell r="S141">
            <v>1.1306164418616316E-3</v>
          </cell>
          <cell r="T141">
            <v>217.27600000000001</v>
          </cell>
          <cell r="U141">
            <v>9.3055824281118582E-4</v>
          </cell>
          <cell r="V141">
            <v>209.38</v>
          </cell>
          <cell r="W141">
            <v>3.2678799030176897E-3</v>
          </cell>
          <cell r="X141">
            <v>217.554</v>
          </cell>
          <cell r="Y141">
            <v>8.4363150917332597E-3</v>
          </cell>
          <cell r="Z141">
            <v>221.17699999999999</v>
          </cell>
          <cell r="AA141">
            <v>-1.3906133598212689E-3</v>
          </cell>
          <cell r="AB141">
            <v>281.40100000000001</v>
          </cell>
          <cell r="AC141">
            <v>-5.6044977331114465E-3</v>
          </cell>
          <cell r="AD141">
            <v>196.87799999999999</v>
          </cell>
          <cell r="AE141">
            <v>2.1337560202394634E-4</v>
          </cell>
          <cell r="AG141">
            <v>202.32249999999999</v>
          </cell>
          <cell r="AH141">
            <v>7.0036289283503805E-4</v>
          </cell>
          <cell r="AI141">
            <v>1867.0099999999995</v>
          </cell>
          <cell r="AJ141">
            <v>6.1977569509190644E-3</v>
          </cell>
          <cell r="AK141">
            <v>3.5000000000000003E-2</v>
          </cell>
          <cell r="AL141">
            <v>1.0479350000000001</v>
          </cell>
          <cell r="CD141">
            <v>37316</v>
          </cell>
          <cell r="CE141">
            <v>7.7484010027411454E-2</v>
          </cell>
          <cell r="CF141">
            <v>0.10503507086260999</v>
          </cell>
          <cell r="CG141">
            <v>6.7583582263092801E-2</v>
          </cell>
          <cell r="CH141">
            <v>9.1396949546286743E-2</v>
          </cell>
          <cell r="CI141">
            <v>9.4005216358015398E-2</v>
          </cell>
        </row>
        <row r="142">
          <cell r="A142">
            <v>37347</v>
          </cell>
          <cell r="B142">
            <v>1854.33</v>
          </cell>
          <cell r="C142">
            <v>8.0016960116546798E-3</v>
          </cell>
          <cell r="D142">
            <v>2465.9652759867372</v>
          </cell>
          <cell r="E142">
            <v>2.1600000000000064E-2</v>
          </cell>
          <cell r="F142">
            <v>0.271231</v>
          </cell>
          <cell r="G142">
            <v>1720.6540394942722</v>
          </cell>
          <cell r="H142">
            <v>2.8999999999999027E-3</v>
          </cell>
          <cell r="I142">
            <v>0.728769</v>
          </cell>
          <cell r="J142">
            <v>5.0000000000000001E-3</v>
          </cell>
          <cell r="K142">
            <v>5.1999999999999998E-3</v>
          </cell>
          <cell r="L142">
            <v>5.6000000000000008E-3</v>
          </cell>
          <cell r="M142">
            <v>5.0000000000000001E-3</v>
          </cell>
          <cell r="O142">
            <v>-3.9000000000000003E-3</v>
          </cell>
          <cell r="Q142">
            <v>0.578125</v>
          </cell>
          <cell r="R142">
            <v>216.673</v>
          </cell>
          <cell r="S142">
            <v>6.985174513175707E-3</v>
          </cell>
          <cell r="T142">
            <v>218.48599999999999</v>
          </cell>
          <cell r="U142">
            <v>5.5689537730811978E-3</v>
          </cell>
          <cell r="V142">
            <v>210.89400000000001</v>
          </cell>
          <cell r="W142">
            <v>7.2308720985767572E-3</v>
          </cell>
          <cell r="X142">
            <v>218.25899999999999</v>
          </cell>
          <cell r="Y142">
            <v>3.2405747538541974E-3</v>
          </cell>
          <cell r="Z142">
            <v>222.31899999999999</v>
          </cell>
          <cell r="AA142">
            <v>5.1632855134122746E-3</v>
          </cell>
          <cell r="AB142">
            <v>279.976</v>
          </cell>
          <cell r="AC142">
            <v>-5.0639478893109713E-3</v>
          </cell>
          <cell r="AD142">
            <v>198.64699999999999</v>
          </cell>
          <cell r="AE142">
            <v>8.9852599071507111E-3</v>
          </cell>
          <cell r="AG142">
            <v>202.44390000000001</v>
          </cell>
          <cell r="AH142">
            <v>6.0003212692616437E-4</v>
          </cell>
          <cell r="AI142">
            <v>1879.7099999999994</v>
          </cell>
          <cell r="AJ142">
            <v>6.8023202875184818E-3</v>
          </cell>
          <cell r="AK142">
            <v>3.5000000000000003E-2</v>
          </cell>
          <cell r="AL142">
            <v>1.0495136363636364</v>
          </cell>
          <cell r="CD142">
            <v>37347</v>
          </cell>
          <cell r="CE142">
            <v>7.9844166734605926E-2</v>
          </cell>
          <cell r="CF142">
            <v>0.12958157733964648</v>
          </cell>
          <cell r="CG142">
            <v>6.2076752952738401E-2</v>
          </cell>
          <cell r="CH142">
            <v>8.6766579393501742E-2</v>
          </cell>
          <cell r="CI142">
            <v>8.9211380371003512E-2</v>
          </cell>
        </row>
        <row r="143">
          <cell r="A143">
            <v>37377</v>
          </cell>
          <cell r="B143">
            <v>1858.22</v>
          </cell>
          <cell r="C143">
            <v>2.0977927337637592E-3</v>
          </cell>
          <cell r="D143">
            <v>2473.3631718146971</v>
          </cell>
          <cell r="E143">
            <v>2.9999999999998916E-3</v>
          </cell>
          <cell r="F143">
            <v>0.27490899999999996</v>
          </cell>
          <cell r="G143">
            <v>1723.751216765362</v>
          </cell>
          <cell r="H143">
            <v>1.8000000000000238E-3</v>
          </cell>
          <cell r="I143">
            <v>0.72509100000000004</v>
          </cell>
          <cell r="J143">
            <v>4.6999999999999993E-3</v>
          </cell>
          <cell r="K143">
            <v>4.0000000000000001E-3</v>
          </cell>
          <cell r="L143">
            <v>5.1000000000000004E-3</v>
          </cell>
          <cell r="M143">
            <v>4.4000000000000003E-3</v>
          </cell>
          <cell r="O143">
            <v>-9.3999999999999986E-3</v>
          </cell>
          <cell r="Q143">
            <v>0.568359375</v>
          </cell>
          <cell r="R143">
            <v>219.07</v>
          </cell>
          <cell r="S143">
            <v>1.1062753550280746E-2</v>
          </cell>
          <cell r="T143">
            <v>220.292</v>
          </cell>
          <cell r="U143">
            <v>8.2659758519996185E-3</v>
          </cell>
          <cell r="V143">
            <v>211.518</v>
          </cell>
          <cell r="W143">
            <v>2.9588323992146837E-3</v>
          </cell>
          <cell r="X143">
            <v>223.64400000000001</v>
          </cell>
          <cell r="Y143">
            <v>2.4672522095308791E-2</v>
          </cell>
          <cell r="Z143">
            <v>224.12</v>
          </cell>
          <cell r="AA143">
            <v>8.1009720266824736E-3</v>
          </cell>
          <cell r="AB143">
            <v>278.29000000000002</v>
          </cell>
          <cell r="AC143">
            <v>-6.0219447381203439E-3</v>
          </cell>
          <cell r="AD143">
            <v>201.29400000000001</v>
          </cell>
          <cell r="AE143">
            <v>1.3325144603240968E-2</v>
          </cell>
          <cell r="AG143">
            <v>202.56530000000001</v>
          </cell>
          <cell r="AH143">
            <v>5.996723042778207E-4</v>
          </cell>
          <cell r="AI143">
            <v>1881.3999999999994</v>
          </cell>
          <cell r="AJ143">
            <v>8.9907485729190384E-4</v>
          </cell>
          <cell r="AK143">
            <v>3.5000000000000003E-2</v>
          </cell>
          <cell r="AL143">
            <v>1.0456142857142856</v>
          </cell>
          <cell r="CD143">
            <v>37377</v>
          </cell>
          <cell r="CE143">
            <v>7.7691299455998619E-2</v>
          </cell>
          <cell r="CF143">
            <v>0.12823174872701193</v>
          </cell>
          <cell r="CG143">
            <v>5.9643950909325172E-2</v>
          </cell>
          <cell r="CH143">
            <v>9.3977058791216983E-2</v>
          </cell>
          <cell r="CI143">
            <v>8.8808050453727638E-2</v>
          </cell>
        </row>
        <row r="144">
          <cell r="A144">
            <v>37408</v>
          </cell>
          <cell r="B144">
            <v>1866.02</v>
          </cell>
          <cell r="C144">
            <v>4.1975654120609551E-3</v>
          </cell>
          <cell r="D144">
            <v>2501.5595119733848</v>
          </cell>
          <cell r="E144">
            <v>1.1400000000000077E-2</v>
          </cell>
          <cell r="F144">
            <v>0.27515299999999998</v>
          </cell>
          <cell r="G144">
            <v>1726.3368435905102</v>
          </cell>
          <cell r="H144">
            <v>1.5000000000000568E-3</v>
          </cell>
          <cell r="I144">
            <v>0.72484700000000002</v>
          </cell>
          <cell r="J144">
            <v>3.7000000000000002E-3</v>
          </cell>
          <cell r="K144">
            <v>3.8E-3</v>
          </cell>
          <cell r="L144">
            <v>4.0000000000000001E-3</v>
          </cell>
          <cell r="M144">
            <v>1.5E-3</v>
          </cell>
          <cell r="O144">
            <v>1.1000000000000001E-3</v>
          </cell>
          <cell r="Q144">
            <v>0.59375</v>
          </cell>
          <cell r="R144">
            <v>222.87200000000001</v>
          </cell>
          <cell r="S144">
            <v>1.7355183274752495E-2</v>
          </cell>
          <cell r="T144">
            <v>223.68799999999999</v>
          </cell>
          <cell r="U144">
            <v>1.5415902529370085E-2</v>
          </cell>
          <cell r="V144">
            <v>212.33799999999999</v>
          </cell>
          <cell r="W144">
            <v>3.8767386227176459E-3</v>
          </cell>
          <cell r="X144">
            <v>224.11699999999999</v>
          </cell>
          <cell r="Y144">
            <v>2.1149684319721196E-3</v>
          </cell>
          <cell r="Z144">
            <v>229.292</v>
          </cell>
          <cell r="AA144">
            <v>2.3076923076922995E-2</v>
          </cell>
          <cell r="AB144">
            <v>289.88600000000002</v>
          </cell>
          <cell r="AC144">
            <v>4.166876280139431E-2</v>
          </cell>
          <cell r="AD144">
            <v>204.571</v>
          </cell>
          <cell r="AE144">
            <v>1.6279670531660129E-2</v>
          </cell>
          <cell r="AG144">
            <v>203.19329999999999</v>
          </cell>
          <cell r="AH144">
            <v>3.100234837852156E-3</v>
          </cell>
          <cell r="AI144">
            <v>1892.8799999999994</v>
          </cell>
          <cell r="AJ144">
            <v>6.1018390560221292E-3</v>
          </cell>
          <cell r="AK144">
            <v>3.5000000000000003E-2</v>
          </cell>
          <cell r="AL144">
            <v>1.0443500000000001</v>
          </cell>
          <cell r="CD144">
            <v>37408</v>
          </cell>
          <cell r="CE144">
            <v>7.6614182768588002E-2</v>
          </cell>
          <cell r="CF144">
            <v>0.12411938790513255</v>
          </cell>
          <cell r="CG144">
            <v>5.9432381786652E-2</v>
          </cell>
          <cell r="CH144">
            <v>9.6989176391835352E-2</v>
          </cell>
          <cell r="CI144">
            <v>9.4846067250746291E-2</v>
          </cell>
        </row>
        <row r="145">
          <cell r="A145">
            <v>37438</v>
          </cell>
          <cell r="B145">
            <v>1888.23</v>
          </cell>
          <cell r="C145">
            <v>1.1902337595524282E-2</v>
          </cell>
          <cell r="D145">
            <v>2565.5994354799036</v>
          </cell>
          <cell r="E145">
            <v>2.5600000000000067E-2</v>
          </cell>
          <cell r="F145">
            <v>0.27713500000000002</v>
          </cell>
          <cell r="G145">
            <v>1737.9033004425664</v>
          </cell>
          <cell r="H145">
            <v>6.6999999999999282E-3</v>
          </cell>
          <cell r="I145">
            <v>0.72286499999999998</v>
          </cell>
          <cell r="J145">
            <v>1.1299999999999999E-2</v>
          </cell>
          <cell r="K145">
            <v>8.6E-3</v>
          </cell>
          <cell r="L145">
            <v>5.1000000000000004E-3</v>
          </cell>
          <cell r="M145">
            <v>6.8999999999999999E-3</v>
          </cell>
          <cell r="O145">
            <v>1.23E-2</v>
          </cell>
          <cell r="Q145">
            <v>0.61328125</v>
          </cell>
          <cell r="R145">
            <v>227.441</v>
          </cell>
          <cell r="S145">
            <v>2.0500556373164835E-2</v>
          </cell>
          <cell r="T145">
            <v>228.05699999999999</v>
          </cell>
          <cell r="U145">
            <v>1.9531669110546934E-2</v>
          </cell>
          <cell r="V145">
            <v>214.255</v>
          </cell>
          <cell r="W145">
            <v>9.02805903794901E-3</v>
          </cell>
          <cell r="X145">
            <v>225.529</v>
          </cell>
          <cell r="Y145">
            <v>6.3002806569782965E-3</v>
          </cell>
          <cell r="Z145">
            <v>235.38</v>
          </cell>
          <cell r="AA145">
            <v>2.6551297036093713E-2</v>
          </cell>
          <cell r="AB145">
            <v>303.42</v>
          </cell>
          <cell r="AC145">
            <v>4.668731846312002E-2</v>
          </cell>
          <cell r="AD145">
            <v>208.47300000000001</v>
          </cell>
          <cell r="AE145">
            <v>1.907406230599662E-2</v>
          </cell>
          <cell r="AG145">
            <v>204.5547</v>
          </cell>
          <cell r="AH145">
            <v>6.7000240657542065E-3</v>
          </cell>
          <cell r="AI145">
            <v>1914.6499999999994</v>
          </cell>
          <cell r="AJ145">
            <v>1.1500993195553866E-2</v>
          </cell>
          <cell r="AK145">
            <v>3.5000000000000003E-2</v>
          </cell>
          <cell r="AL145">
            <v>1.0484565217391304</v>
          </cell>
          <cell r="CD145">
            <v>37438</v>
          </cell>
          <cell r="CE145">
            <v>7.5130389231785388E-2</v>
          </cell>
          <cell r="CF145">
            <v>0.11498727682350474</v>
          </cell>
          <cell r="CG145">
            <v>6.0380372583637154E-2</v>
          </cell>
          <cell r="CH145">
            <v>0.10167595059336398</v>
          </cell>
          <cell r="CI145">
            <v>9.9912704192610224E-2</v>
          </cell>
        </row>
        <row r="146">
          <cell r="A146">
            <v>37469</v>
          </cell>
          <cell r="B146">
            <v>1900.5</v>
          </cell>
          <cell r="C146">
            <v>6.49814906023094E-3</v>
          </cell>
          <cell r="D146">
            <v>2569.4478346331234</v>
          </cell>
          <cell r="E146">
            <v>1.5000000000000568E-3</v>
          </cell>
          <cell r="F146">
            <v>0.280893</v>
          </cell>
          <cell r="G146">
            <v>1752.5016881662839</v>
          </cell>
          <cell r="H146">
            <v>8.3999999999999631E-3</v>
          </cell>
          <cell r="I146">
            <v>0.71910699999999994</v>
          </cell>
          <cell r="J146">
            <v>7.3000000000000001E-3</v>
          </cell>
          <cell r="K146">
            <v>6.9999999999999993E-3</v>
          </cell>
          <cell r="L146">
            <v>6.5000000000000006E-3</v>
          </cell>
          <cell r="M146">
            <v>4.0000000000000001E-3</v>
          </cell>
          <cell r="O146">
            <v>2.2799999999999997E-2</v>
          </cell>
          <cell r="Q146">
            <v>0.638671875</v>
          </cell>
          <cell r="R146">
            <v>232.81800000000001</v>
          </cell>
          <cell r="S146">
            <v>2.3641295984453192E-2</v>
          </cell>
          <cell r="T146">
            <v>233.34800000000001</v>
          </cell>
          <cell r="U146">
            <v>2.3200340265810748E-2</v>
          </cell>
          <cell r="V146">
            <v>216.20400000000001</v>
          </cell>
          <cell r="W146">
            <v>9.0966371846632477E-3</v>
          </cell>
          <cell r="X146">
            <v>227.376</v>
          </cell>
          <cell r="Y146">
            <v>8.1896341490452773E-3</v>
          </cell>
          <cell r="Z146">
            <v>242.91499999999999</v>
          </cell>
          <cell r="AA146">
            <v>3.2012065596057404E-2</v>
          </cell>
          <cell r="AB146">
            <v>317.67599999999999</v>
          </cell>
          <cell r="AC146">
            <v>4.6984378089776513E-2</v>
          </cell>
          <cell r="AD146">
            <v>213.96199999999999</v>
          </cell>
          <cell r="AE146">
            <v>2.6329548670571024E-2</v>
          </cell>
          <cell r="AG146">
            <v>206.6207</v>
          </cell>
          <cell r="AH146">
            <v>1.0099987924990339E-2</v>
          </cell>
          <cell r="AI146">
            <v>1931.1199999999992</v>
          </cell>
          <cell r="AJ146">
            <v>8.6020943775624303E-3</v>
          </cell>
          <cell r="AK146">
            <v>3.5000000000000003E-2</v>
          </cell>
          <cell r="AL146">
            <v>1.0512181818181818</v>
          </cell>
          <cell r="CD146">
            <v>37469</v>
          </cell>
          <cell r="CE146">
            <v>7.4596990789168593E-2</v>
          </cell>
          <cell r="CF146">
            <v>0.10604175687276141</v>
          </cell>
          <cell r="CG146">
            <v>6.2910107070914156E-2</v>
          </cell>
          <cell r="CH146">
            <v>0.11762475097808611</v>
          </cell>
          <cell r="CI146">
            <v>0.11006560075352856</v>
          </cell>
        </row>
        <row r="147">
          <cell r="A147">
            <v>37500</v>
          </cell>
          <cell r="B147">
            <v>1914.18</v>
          </cell>
          <cell r="C147">
            <v>7.1981057616417043E-3</v>
          </cell>
          <cell r="D147">
            <v>2567.6492211488803</v>
          </cell>
          <cell r="E147">
            <v>-6.9999999999992291E-4</v>
          </cell>
          <cell r="F147">
            <v>0.27949500000000005</v>
          </cell>
          <cell r="G147">
            <v>1770.5524555543966</v>
          </cell>
          <cell r="H147">
            <v>1.0299999999999976E-2</v>
          </cell>
          <cell r="I147">
            <v>0.72050499999999995</v>
          </cell>
          <cell r="J147">
            <v>6.7000000000000002E-3</v>
          </cell>
          <cell r="K147">
            <v>6.6E-3</v>
          </cell>
          <cell r="L147">
            <v>7.8000000000000005E-3</v>
          </cell>
          <cell r="M147">
            <v>4.3E-3</v>
          </cell>
          <cell r="O147">
            <v>2.3599999999999999E-2</v>
          </cell>
          <cell r="Q147">
            <v>0.708984375</v>
          </cell>
          <cell r="R147">
            <v>238.97300000000001</v>
          </cell>
          <cell r="S147">
            <v>2.6436959341631594E-2</v>
          </cell>
          <cell r="T147">
            <v>238.94300000000001</v>
          </cell>
          <cell r="U147">
            <v>2.397706429881552E-2</v>
          </cell>
          <cell r="V147">
            <v>217.66200000000001</v>
          </cell>
          <cell r="W147">
            <v>6.743631015152296E-3</v>
          </cell>
          <cell r="X147">
            <v>228.91300000000001</v>
          </cell>
          <cell r="Y147">
            <v>6.7597283794245122E-3</v>
          </cell>
          <cell r="Z147">
            <v>251.255</v>
          </cell>
          <cell r="AA147">
            <v>3.4332997138917021E-2</v>
          </cell>
          <cell r="AB147">
            <v>335.39299999999997</v>
          </cell>
          <cell r="AC147">
            <v>5.5770659413994172E-2</v>
          </cell>
          <cell r="AD147">
            <v>219.52699999999999</v>
          </cell>
          <cell r="AE147">
            <v>2.6009291369495591E-2</v>
          </cell>
          <cell r="AG147">
            <v>208.191</v>
          </cell>
          <cell r="AH147">
            <v>7.5999161749040756E-3</v>
          </cell>
          <cell r="AI147">
            <v>1947.1499999999994</v>
          </cell>
          <cell r="AJ147">
            <v>8.3008823894943351E-3</v>
          </cell>
          <cell r="AK147">
            <v>3.5000000000000003E-2</v>
          </cell>
          <cell r="AL147">
            <v>1.0558428571428571</v>
          </cell>
          <cell r="CD147">
            <v>37500</v>
          </cell>
          <cell r="CE147">
            <v>7.9311200324777786E-2</v>
          </cell>
          <cell r="CF147">
            <v>0.10031610516968703</v>
          </cell>
          <cell r="CG147">
            <v>7.1500779458935071E-2</v>
          </cell>
          <cell r="CH147">
            <v>0.14280453921601466</v>
          </cell>
          <cell r="CI147">
            <v>0.13322077466291682</v>
          </cell>
        </row>
        <row r="148">
          <cell r="A148">
            <v>37530</v>
          </cell>
          <cell r="B148">
            <v>1939.26</v>
          </cell>
          <cell r="C148">
            <v>1.3102216092530483E-2</v>
          </cell>
          <cell r="D148">
            <v>2597.947481958437</v>
          </cell>
          <cell r="E148">
            <v>1.1800000000000033E-2</v>
          </cell>
          <cell r="F148">
            <v>0.27729699999999996</v>
          </cell>
          <cell r="G148">
            <v>1794.6319689499364</v>
          </cell>
          <cell r="H148">
            <v>1.3600000000000056E-2</v>
          </cell>
          <cell r="I148">
            <v>0.7227030000000001</v>
          </cell>
          <cell r="J148">
            <v>9.4999999999999998E-3</v>
          </cell>
          <cell r="K148">
            <v>9.7000000000000003E-3</v>
          </cell>
          <cell r="L148">
            <v>7.8000000000000005E-3</v>
          </cell>
          <cell r="M148">
            <v>1.7000000000000001E-3</v>
          </cell>
          <cell r="O148">
            <v>3.32E-2</v>
          </cell>
          <cell r="Q148">
            <v>0.708984375</v>
          </cell>
          <cell r="R148">
            <v>249.042</v>
          </cell>
          <cell r="S148">
            <v>4.2134467073686066E-2</v>
          </cell>
          <cell r="T148">
            <v>248.19900000000001</v>
          </cell>
          <cell r="U148">
            <v>3.8737272069070849E-2</v>
          </cell>
          <cell r="V148">
            <v>219.63499999999999</v>
          </cell>
          <cell r="W148">
            <v>9.0645128685760135E-3</v>
          </cell>
          <cell r="X148">
            <v>230.78700000000001</v>
          </cell>
          <cell r="Y148">
            <v>8.1865162747418729E-3</v>
          </cell>
          <cell r="Z148">
            <v>265.38299999999998</v>
          </cell>
          <cell r="AA148">
            <v>5.6229726771606536E-2</v>
          </cell>
          <cell r="AB148">
            <v>362.97500000000002</v>
          </cell>
          <cell r="AC148">
            <v>8.2237852310573123E-2</v>
          </cell>
          <cell r="AD148">
            <v>229.58099999999999</v>
          </cell>
          <cell r="AE148">
            <v>4.5798466703412366E-2</v>
          </cell>
          <cell r="AG148">
            <v>210.85579999999999</v>
          </cell>
          <cell r="AH148">
            <v>1.2799784812984161E-2</v>
          </cell>
          <cell r="AI148">
            <v>1977.7199999999996</v>
          </cell>
          <cell r="AJ148">
            <v>1.5699869039365266E-2</v>
          </cell>
          <cell r="AK148">
            <v>3.5000000000000003E-2</v>
          </cell>
          <cell r="AL148">
            <v>1.0708608695652173</v>
          </cell>
          <cell r="CD148">
            <v>37530</v>
          </cell>
          <cell r="CE148">
            <v>8.4451751442759404E-2</v>
          </cell>
          <cell r="CF148">
            <v>0.10064244706939118</v>
          </cell>
          <cell r="CG148">
            <v>7.8416433382560324E-2</v>
          </cell>
          <cell r="CH148">
            <v>0.17397883423291782</v>
          </cell>
          <cell r="CI148">
            <v>0.16340190963677537</v>
          </cell>
        </row>
        <row r="149">
          <cell r="A149">
            <v>37561</v>
          </cell>
          <cell r="B149">
            <v>1997.83</v>
          </cell>
          <cell r="C149">
            <v>3.0202242092344456E-2</v>
          </cell>
          <cell r="D149">
            <v>2709.3994289344537</v>
          </cell>
          <cell r="E149">
            <v>4.2899999999999938E-2</v>
          </cell>
          <cell r="F149">
            <v>0.27696199999999999</v>
          </cell>
          <cell r="G149">
            <v>1840.03615776437</v>
          </cell>
          <cell r="H149">
            <v>2.53000000000001E-2</v>
          </cell>
          <cell r="I149">
            <v>0.72303800000000007</v>
          </cell>
          <cell r="J149">
            <v>1.5700000000000002E-2</v>
          </cell>
          <cell r="K149">
            <v>1.95E-2</v>
          </cell>
          <cell r="L149">
            <v>1.32E-2</v>
          </cell>
          <cell r="M149">
            <v>4.0000000000000001E-3</v>
          </cell>
          <cell r="O149">
            <v>6.6799999999999998E-2</v>
          </cell>
          <cell r="Q149">
            <v>0.83203125</v>
          </cell>
          <cell r="R149">
            <v>263.58</v>
          </cell>
          <cell r="S149">
            <v>5.8375695665791261E-2</v>
          </cell>
          <cell r="T149">
            <v>261.08</v>
          </cell>
          <cell r="U149">
            <v>5.1897872271846168E-2</v>
          </cell>
          <cell r="V149">
            <v>225.15600000000001</v>
          </cell>
          <cell r="W149">
            <v>2.513715937805916E-2</v>
          </cell>
          <cell r="X149">
            <v>235.84299999999999</v>
          </cell>
          <cell r="Y149">
            <v>2.1907646444557116E-2</v>
          </cell>
          <cell r="Z149">
            <v>283.24799999999999</v>
          </cell>
          <cell r="AA149">
            <v>6.7317801064876059E-2</v>
          </cell>
          <cell r="AB149">
            <v>393.20499999999998</v>
          </cell>
          <cell r="AC149">
            <v>8.3283972725394229E-2</v>
          </cell>
          <cell r="AD149">
            <v>243.518</v>
          </cell>
          <cell r="AE149">
            <v>6.0706243112452762E-2</v>
          </cell>
          <cell r="AG149">
            <v>216.4435</v>
          </cell>
          <cell r="AH149">
            <v>2.6500101016903477E-2</v>
          </cell>
          <cell r="AI149">
            <v>2044.7599999999995</v>
          </cell>
          <cell r="AJ149">
            <v>3.3897619481018548E-2</v>
          </cell>
          <cell r="AK149">
            <v>3.5000000000000003E-2</v>
          </cell>
          <cell r="AL149">
            <v>1.1067400000000001</v>
          </cell>
          <cell r="CD149">
            <v>37561</v>
          </cell>
          <cell r="CE149">
            <v>0.10932624074094632</v>
          </cell>
          <cell r="CF149">
            <v>0.14158131083905312</v>
          </cell>
          <cell r="CG149">
            <v>9.7251532348058944E-2</v>
          </cell>
          <cell r="CH149">
            <v>0.23308819401560643</v>
          </cell>
          <cell r="CI149">
            <v>0.21046897095301009</v>
          </cell>
        </row>
        <row r="150">
          <cell r="A150">
            <v>37591</v>
          </cell>
          <cell r="B150">
            <v>2039.78</v>
          </cell>
          <cell r="C150">
            <v>2.0997782594114556E-2</v>
          </cell>
          <cell r="D150">
            <v>2750.8532401971511</v>
          </cell>
          <cell r="E150">
            <v>1.5300000000000091E-2</v>
          </cell>
          <cell r="F150">
            <v>0.28035600000000005</v>
          </cell>
          <cell r="G150">
            <v>1882.7249966245035</v>
          </cell>
          <cell r="H150">
            <v>2.3200000000000109E-2</v>
          </cell>
          <cell r="I150">
            <v>0.71964399999999995</v>
          </cell>
          <cell r="J150">
            <v>1.6500000000000001E-2</v>
          </cell>
          <cell r="K150">
            <v>1.7500000000000002E-2</v>
          </cell>
          <cell r="L150">
            <v>1.3600000000000001E-2</v>
          </cell>
          <cell r="M150">
            <v>6.7000000000000002E-3</v>
          </cell>
          <cell r="O150">
            <v>4.24E-2</v>
          </cell>
          <cell r="Q150">
            <v>0.8359375</v>
          </cell>
          <cell r="R150">
            <v>270.69200000000001</v>
          </cell>
          <cell r="S150">
            <v>2.6982320358145628E-2</v>
          </cell>
          <cell r="T150">
            <v>270.86700000000002</v>
          </cell>
          <cell r="U150">
            <v>3.7486594147387864E-2</v>
          </cell>
          <cell r="V150">
            <v>230.90199999999999</v>
          </cell>
          <cell r="W150">
            <v>2.5520083852972997E-2</v>
          </cell>
          <cell r="X150">
            <v>240.86799999999999</v>
          </cell>
          <cell r="Y150">
            <v>2.1306547152130983E-2</v>
          </cell>
          <cell r="Z150">
            <v>295.84899999999999</v>
          </cell>
          <cell r="AA150">
            <v>4.448751624018521E-2</v>
          </cell>
          <cell r="AB150">
            <v>411.81799999999998</v>
          </cell>
          <cell r="AC150">
            <v>4.7336631019442743E-2</v>
          </cell>
          <cell r="AD150">
            <v>254.065</v>
          </cell>
          <cell r="AE150">
            <v>4.3310966745784718E-2</v>
          </cell>
          <cell r="AG150">
            <v>220.40440000000001</v>
          </cell>
          <cell r="AH150">
            <v>1.829992584669915E-2</v>
          </cell>
          <cell r="AI150">
            <v>2099.9699999999993</v>
          </cell>
          <cell r="AJ150">
            <v>2.7000723801326121E-2</v>
          </cell>
          <cell r="AK150">
            <v>3.5000000000000003E-2</v>
          </cell>
          <cell r="AL150">
            <v>1.1252238095238094</v>
          </cell>
          <cell r="CD150">
            <v>37591</v>
          </cell>
          <cell r="CE150">
            <v>0.12530273356687704</v>
          </cell>
          <cell r="CF150">
            <v>0.15316635647685861</v>
          </cell>
          <cell r="CG150">
            <v>0.11490344379199025</v>
          </cell>
          <cell r="CH150">
            <v>0.26410662332992429</v>
          </cell>
          <cell r="CI150">
            <v>0.25306828643199819</v>
          </cell>
        </row>
        <row r="151">
          <cell r="A151">
            <v>37622</v>
          </cell>
          <cell r="B151">
            <v>2085.6799999999998</v>
          </cell>
          <cell r="C151">
            <v>2.2502426732294634E-2</v>
          </cell>
          <cell r="D151">
            <v>2856.2109192967018</v>
          </cell>
          <cell r="E151">
            <v>3.8300000000000001E-2</v>
          </cell>
          <cell r="F151">
            <v>0.27876400000000001</v>
          </cell>
          <cell r="G151">
            <v>1913.6016865691454</v>
          </cell>
          <cell r="H151">
            <v>1.639999999999997E-2</v>
          </cell>
          <cell r="I151">
            <v>0.72123599999999999</v>
          </cell>
          <cell r="J151">
            <v>1.7100000000000001E-2</v>
          </cell>
          <cell r="K151">
            <v>1.84E-2</v>
          </cell>
          <cell r="L151">
            <v>1.32E-2</v>
          </cell>
          <cell r="M151">
            <v>1.03E-2</v>
          </cell>
          <cell r="O151">
            <v>2.3700000000000002E-2</v>
          </cell>
          <cell r="Q151">
            <v>0.859375</v>
          </cell>
          <cell r="R151">
            <v>276.57799999999997</v>
          </cell>
          <cell r="S151">
            <v>2.1744270240716235E-2</v>
          </cell>
          <cell r="T151">
            <v>277.173</v>
          </cell>
          <cell r="U151">
            <v>2.3280798325377328E-2</v>
          </cell>
          <cell r="V151">
            <v>235.65600000000001</v>
          </cell>
          <cell r="W151">
            <v>2.0588821231518173E-2</v>
          </cell>
          <cell r="X151">
            <v>244.35400000000001</v>
          </cell>
          <cell r="Y151">
            <v>1.4472657223043361E-2</v>
          </cell>
          <cell r="Z151">
            <v>303.40199999999999</v>
          </cell>
          <cell r="AA151">
            <v>2.5529915598835995E-2</v>
          </cell>
          <cell r="AB151">
            <v>419.58199999999999</v>
          </cell>
          <cell r="AC151">
            <v>1.8852988456065534E-2</v>
          </cell>
          <cell r="AD151">
            <v>261.24900000000002</v>
          </cell>
          <cell r="AE151">
            <v>2.8276228524196645E-2</v>
          </cell>
          <cell r="AG151">
            <v>225.2313</v>
          </cell>
          <cell r="AH151">
            <v>2.1900197999676907E-2</v>
          </cell>
          <cell r="AI151">
            <v>2151.8399999999997</v>
          </cell>
          <cell r="AJ151">
            <v>2.4700352862183861E-2</v>
          </cell>
          <cell r="AK151">
            <v>0.04</v>
          </cell>
          <cell r="AL151">
            <v>1.1204545454545454</v>
          </cell>
          <cell r="CD151">
            <v>37622</v>
          </cell>
          <cell r="CE151">
            <v>0.14466982788900595</v>
          </cell>
          <cell r="CF151">
            <v>0.19303769223786604</v>
          </cell>
          <cell r="CG151">
            <v>0.12665327129665815</v>
          </cell>
          <cell r="CH151">
            <v>0.28919756683058706</v>
          </cell>
          <cell r="CI151">
            <v>0.27762464046021096</v>
          </cell>
        </row>
        <row r="152">
          <cell r="A152">
            <v>37653</v>
          </cell>
          <cell r="B152">
            <v>2118.4299999999998</v>
          </cell>
          <cell r="C152">
            <v>1.5702312914732897E-2</v>
          </cell>
          <cell r="D152">
            <v>2933.6142352096422</v>
          </cell>
          <cell r="E152">
            <v>2.7099999999999902E-2</v>
          </cell>
          <cell r="F152">
            <v>0.28304399999999996</v>
          </cell>
          <cell r="G152">
            <v>1935.03402545872</v>
          </cell>
          <cell r="H152">
            <v>1.1200000000000099E-2</v>
          </cell>
          <cell r="I152">
            <v>0.71695600000000004</v>
          </cell>
          <cell r="J152">
            <v>1.47E-2</v>
          </cell>
          <cell r="K152">
            <v>1.3500000000000002E-2</v>
          </cell>
          <cell r="L152">
            <v>9.300000000000001E-3</v>
          </cell>
          <cell r="M152">
            <v>1.6899999999999998E-2</v>
          </cell>
          <cell r="O152">
            <v>1.47E-2</v>
          </cell>
          <cell r="Q152">
            <v>0.73046875</v>
          </cell>
          <cell r="R152">
            <v>280.98399999999998</v>
          </cell>
          <cell r="S152">
            <v>1.5930406612239656E-2</v>
          </cell>
          <cell r="T152">
            <v>283.50599999999997</v>
          </cell>
          <cell r="U152">
            <v>2.2848545854033286E-2</v>
          </cell>
          <cell r="V152">
            <v>239.464</v>
          </cell>
          <cell r="W152">
            <v>1.6159147231557869E-2</v>
          </cell>
          <cell r="X152">
            <v>248.262</v>
          </cell>
          <cell r="Y152">
            <v>1.5993190207649555E-2</v>
          </cell>
          <cell r="Z152">
            <v>311.40100000000001</v>
          </cell>
          <cell r="AA152">
            <v>2.6364361474215725E-2</v>
          </cell>
          <cell r="AB152">
            <v>424.077</v>
          </cell>
          <cell r="AC152">
            <v>1.0713042980871501E-2</v>
          </cell>
          <cell r="AD152">
            <v>269.78899999999999</v>
          </cell>
          <cell r="AE152">
            <v>3.2689120341130362E-2</v>
          </cell>
          <cell r="AG152">
            <v>228.85749999999999</v>
          </cell>
          <cell r="AH152">
            <v>1.6099893753665606E-2</v>
          </cell>
          <cell r="AI152">
            <v>2183.2599999999998</v>
          </cell>
          <cell r="AJ152">
            <v>1.4601457357424463E-2</v>
          </cell>
          <cell r="AK152">
            <v>0.04</v>
          </cell>
          <cell r="AL152">
            <v>1.1119299999999999</v>
          </cell>
          <cell r="CD152">
            <v>37653</v>
          </cell>
          <cell r="CE152">
            <v>0.15847296351386797</v>
          </cell>
          <cell r="CF152">
            <v>0.23004317777304983</v>
          </cell>
          <cell r="CG152">
            <v>0.13213931028041426</v>
          </cell>
          <cell r="CH152">
            <v>0.30734621522656536</v>
          </cell>
          <cell r="CI152">
            <v>0.30603388706155488</v>
          </cell>
        </row>
        <row r="153">
          <cell r="A153">
            <v>37681</v>
          </cell>
          <cell r="B153">
            <v>2144.4899999999998</v>
          </cell>
          <cell r="C153">
            <v>1.2301562949920353E-2</v>
          </cell>
          <cell r="D153">
            <v>2965.2972689499061</v>
          </cell>
          <cell r="E153">
            <v>1.0799999999999921E-2</v>
          </cell>
          <cell r="F153">
            <v>0.28620700000000004</v>
          </cell>
          <cell r="G153">
            <v>1959.9959643871373</v>
          </cell>
          <cell r="H153">
            <v>1.2899999999999912E-2</v>
          </cell>
          <cell r="I153">
            <v>0.7137929999999999</v>
          </cell>
          <cell r="J153">
            <v>1.2199999999999999E-2</v>
          </cell>
          <cell r="K153">
            <v>1.2E-2</v>
          </cell>
          <cell r="L153">
            <v>1.23E-2</v>
          </cell>
          <cell r="M153">
            <v>4.8999999999999998E-3</v>
          </cell>
          <cell r="O153">
            <v>1.7399999999999999E-2</v>
          </cell>
          <cell r="Q153">
            <v>0.765625</v>
          </cell>
          <cell r="R153">
            <v>285.64</v>
          </cell>
          <cell r="S153">
            <v>1.6570338524613426E-2</v>
          </cell>
          <cell r="T153">
            <v>287.85500000000002</v>
          </cell>
          <cell r="U153">
            <v>1.5340063349629451E-2</v>
          </cell>
          <cell r="V153">
            <v>242.09200000000001</v>
          </cell>
          <cell r="W153">
            <v>1.0974509738415961E-2</v>
          </cell>
          <cell r="X153">
            <v>251.69499999999999</v>
          </cell>
          <cell r="Y153">
            <v>1.3828133181880364E-2</v>
          </cell>
          <cell r="Z153">
            <v>316.76299999999998</v>
          </cell>
          <cell r="AA153">
            <v>1.7218955623135246E-2</v>
          </cell>
          <cell r="AB153">
            <v>426.27199999999999</v>
          </cell>
          <cell r="AC153">
            <v>5.1759468209782167E-3</v>
          </cell>
          <cell r="AD153">
            <v>275.71199999999999</v>
          </cell>
          <cell r="AE153">
            <v>2.195419383295838E-2</v>
          </cell>
          <cell r="AG153">
            <v>230.39089999999999</v>
          </cell>
          <cell r="AH153">
            <v>6.7002392318364912E-3</v>
          </cell>
          <cell r="AI153">
            <v>2213.1699999999996</v>
          </cell>
          <cell r="AJ153">
            <v>1.3699696783708637E-2</v>
          </cell>
          <cell r="AK153">
            <v>0.04</v>
          </cell>
          <cell r="AL153">
            <v>1.1015315789473683</v>
          </cell>
          <cell r="CD153">
            <v>37681</v>
          </cell>
          <cell r="CE153">
            <v>0.16573077989356433</v>
          </cell>
          <cell r="CF153">
            <v>0.22846323890228093</v>
          </cell>
          <cell r="CG153">
            <v>0.14240277683107339</v>
          </cell>
          <cell r="CH153">
            <v>0.32750848166565971</v>
          </cell>
          <cell r="CI153">
            <v>0.32483569285148839</v>
          </cell>
        </row>
        <row r="154">
          <cell r="A154">
            <v>37712</v>
          </cell>
          <cell r="B154">
            <v>2165.29</v>
          </cell>
          <cell r="C154">
            <v>9.6992758184930583E-3</v>
          </cell>
          <cell r="D154">
            <v>3001.1773659042001</v>
          </cell>
          <cell r="E154">
            <v>1.21E-2</v>
          </cell>
          <cell r="F154">
            <v>0.28579799999999994</v>
          </cell>
          <cell r="G154">
            <v>1977.0479292773052</v>
          </cell>
          <cell r="H154">
            <v>8.69999999999993E-3</v>
          </cell>
          <cell r="I154">
            <v>0.714202</v>
          </cell>
          <cell r="J154">
            <v>1.06E-2</v>
          </cell>
          <cell r="K154">
            <v>9.7999999999999997E-3</v>
          </cell>
          <cell r="L154">
            <v>1.1000000000000001E-2</v>
          </cell>
          <cell r="M154">
            <v>2.8999999999999998E-3</v>
          </cell>
          <cell r="O154">
            <v>1.06E-2</v>
          </cell>
          <cell r="Q154">
            <v>0.7578125</v>
          </cell>
          <cell r="R154">
            <v>286.815</v>
          </cell>
          <cell r="S154">
            <v>4.1135695280773987E-3</v>
          </cell>
          <cell r="T154">
            <v>290.512</v>
          </cell>
          <cell r="U154">
            <v>9.2303416650743042E-3</v>
          </cell>
          <cell r="V154">
            <v>245.18199999999999</v>
          </cell>
          <cell r="W154">
            <v>1.2763742709383186E-2</v>
          </cell>
          <cell r="X154">
            <v>253.744</v>
          </cell>
          <cell r="Y154">
            <v>8.1408053397962199E-3</v>
          </cell>
          <cell r="Z154">
            <v>319.30500000000001</v>
          </cell>
          <cell r="AA154">
            <v>8.0249271537395916E-3</v>
          </cell>
          <cell r="AB154">
            <v>424.11099999999999</v>
          </cell>
          <cell r="AC154">
            <v>-5.0695330680879946E-3</v>
          </cell>
          <cell r="AD154">
            <v>279.31700000000001</v>
          </cell>
          <cell r="AE154">
            <v>1.3075237929433658E-2</v>
          </cell>
          <cell r="AG154">
            <v>231.70410000000001</v>
          </cell>
          <cell r="AH154">
            <v>5.6998779031638414E-3</v>
          </cell>
          <cell r="AI154">
            <v>2243.7099999999996</v>
          </cell>
          <cell r="AJ154">
            <v>1.3799211086360286E-2</v>
          </cell>
          <cell r="AK154">
            <v>0.04</v>
          </cell>
          <cell r="AL154">
            <v>1.09206</v>
          </cell>
          <cell r="CD154">
            <v>37712</v>
          </cell>
          <cell r="CE154">
            <v>0.16769399190003931</v>
          </cell>
          <cell r="CF154">
            <v>0.21703958897122022</v>
          </cell>
          <cell r="CG154">
            <v>0.14900955328497711</v>
          </cell>
          <cell r="CH154">
            <v>0.32372284502452997</v>
          </cell>
          <cell r="CI154">
            <v>0.32965956628800019</v>
          </cell>
        </row>
        <row r="155">
          <cell r="A155">
            <v>37742</v>
          </cell>
          <cell r="B155">
            <v>2178.5</v>
          </cell>
          <cell r="C155">
            <v>6.1007994310231517E-3</v>
          </cell>
          <cell r="D155">
            <v>3025.4869025680241</v>
          </cell>
          <cell r="E155">
            <v>8.0999999999999961E-3</v>
          </cell>
          <cell r="F155">
            <v>0.28647800000000001</v>
          </cell>
          <cell r="G155">
            <v>1987.5262833024751</v>
          </cell>
          <cell r="H155">
            <v>5.3000000000000824E-3</v>
          </cell>
          <cell r="I155">
            <v>0.71352199999999999</v>
          </cell>
          <cell r="J155">
            <v>9.8999999999999991E-3</v>
          </cell>
          <cell r="K155">
            <v>8.5000000000000006E-3</v>
          </cell>
          <cell r="L155">
            <v>0.01</v>
          </cell>
          <cell r="M155">
            <v>3.0000000000000001E-3</v>
          </cell>
          <cell r="O155">
            <v>4.5000000000000005E-3</v>
          </cell>
          <cell r="Q155">
            <v>0.66015625</v>
          </cell>
          <cell r="R155">
            <v>284.89999999999998</v>
          </cell>
          <cell r="S155">
            <v>-6.6767777138574402E-3</v>
          </cell>
          <cell r="T155">
            <v>289.74700000000001</v>
          </cell>
          <cell r="U155">
            <v>-2.6332819298341414E-3</v>
          </cell>
          <cell r="V155">
            <v>247.22</v>
          </cell>
          <cell r="W155">
            <v>8.3121925753113501E-3</v>
          </cell>
          <cell r="X155">
            <v>261.31099999999998</v>
          </cell>
          <cell r="Y155">
            <v>2.9821394791600842E-2</v>
          </cell>
          <cell r="Z155">
            <v>315.74900000000002</v>
          </cell>
          <cell r="AA155">
            <v>-1.1136687493149111E-2</v>
          </cell>
          <cell r="AB155">
            <v>411.63200000000001</v>
          </cell>
          <cell r="AC155">
            <v>-2.9423900818417836E-2</v>
          </cell>
          <cell r="AD155">
            <v>278.13299999999998</v>
          </cell>
          <cell r="AE155">
            <v>-4.2389113444581961E-3</v>
          </cell>
          <cell r="AG155">
            <v>232.42240000000001</v>
          </cell>
          <cell r="AH155">
            <v>3.1000746210361196E-3</v>
          </cell>
          <cell r="AI155">
            <v>2265.9199999999996</v>
          </cell>
          <cell r="AJ155">
            <v>9.8987837109074661E-3</v>
          </cell>
          <cell r="AK155">
            <v>0.04</v>
          </cell>
          <cell r="AL155">
            <v>1.084152380952381</v>
          </cell>
          <cell r="CD155">
            <v>37742</v>
          </cell>
          <cell r="CE155">
            <v>0.17235849361216649</v>
          </cell>
          <cell r="CF155">
            <v>0.22322792586429419</v>
          </cell>
          <cell r="CG155">
            <v>0.15302386096764597</v>
          </cell>
          <cell r="CH155">
            <v>0.30049755785821874</v>
          </cell>
          <cell r="CI155">
            <v>0.31528607484611348</v>
          </cell>
        </row>
        <row r="156">
          <cell r="A156">
            <v>37773</v>
          </cell>
          <cell r="B156">
            <v>2175.23</v>
          </cell>
          <cell r="C156">
            <v>-1.5010328207482049E-3</v>
          </cell>
          <cell r="D156">
            <v>2994.6269361618301</v>
          </cell>
          <cell r="E156">
            <v>-1.0199999999999987E-2</v>
          </cell>
          <cell r="F156">
            <v>0.28703400000000001</v>
          </cell>
          <cell r="G156">
            <v>1991.5013358690801</v>
          </cell>
          <cell r="H156">
            <v>2.0000000000000018E-3</v>
          </cell>
          <cell r="I156">
            <v>0.71296599999999999</v>
          </cell>
          <cell r="J156">
            <v>4.6999999999999993E-3</v>
          </cell>
          <cell r="K156">
            <v>4.0000000000000001E-3</v>
          </cell>
          <cell r="L156">
            <v>8.6999999999999994E-3</v>
          </cell>
          <cell r="M156">
            <v>4.7999999999999996E-3</v>
          </cell>
          <cell r="O156">
            <v>-6.8000000000000005E-3</v>
          </cell>
          <cell r="Q156">
            <v>0.603515625</v>
          </cell>
          <cell r="R156">
            <v>282.91300000000001</v>
          </cell>
          <cell r="S156">
            <v>-6.9743769743768613E-3</v>
          </cell>
          <cell r="T156">
            <v>286.84300000000002</v>
          </cell>
          <cell r="U156">
            <v>-1.0022536902884238E-2</v>
          </cell>
          <cell r="V156">
            <v>247.45599999999999</v>
          </cell>
          <cell r="W156">
            <v>9.5461532238494406E-4</v>
          </cell>
          <cell r="X156">
            <v>263.24400000000003</v>
          </cell>
          <cell r="Y156">
            <v>7.3973158420428398E-3</v>
          </cell>
          <cell r="Z156">
            <v>310.47000000000003</v>
          </cell>
          <cell r="AA156">
            <v>-1.6718976148776377E-2</v>
          </cell>
          <cell r="AB156">
            <v>403.745</v>
          </cell>
          <cell r="AC156">
            <v>-1.9160317953900607E-2</v>
          </cell>
          <cell r="AD156">
            <v>273.73700000000002</v>
          </cell>
          <cell r="AE156">
            <v>-1.5805388069736304E-2</v>
          </cell>
          <cell r="AG156">
            <v>232.0505</v>
          </cell>
          <cell r="AH156">
            <v>-1.6001039486728263E-3</v>
          </cell>
          <cell r="AI156">
            <v>2264.5599999999995</v>
          </cell>
          <cell r="AJ156">
            <v>-6.0019771218755569E-4</v>
          </cell>
          <cell r="AK156">
            <v>0.04</v>
          </cell>
          <cell r="AL156">
            <v>1.076695</v>
          </cell>
          <cell r="CD156">
            <v>37773</v>
          </cell>
          <cell r="CE156">
            <v>0.16570561944673701</v>
          </cell>
          <cell r="CF156">
            <v>0.19710401524666632</v>
          </cell>
          <cell r="CG156">
            <v>0.15359950942544298</v>
          </cell>
          <cell r="CH156">
            <v>0.26939678380415666</v>
          </cell>
          <cell r="CI156">
            <v>0.28233521690926655</v>
          </cell>
        </row>
        <row r="157">
          <cell r="A157">
            <v>37803</v>
          </cell>
          <cell r="B157">
            <v>2179.58</v>
          </cell>
          <cell r="C157">
            <v>1.9997885281095584E-3</v>
          </cell>
          <cell r="D157">
            <v>3016.4877127958116</v>
          </cell>
          <cell r="E157">
            <v>7.3000000000000842E-3</v>
          </cell>
          <cell r="F157">
            <v>0.28454299999999999</v>
          </cell>
          <cell r="G157">
            <v>1991.3021857354931</v>
          </cell>
          <cell r="H157">
            <v>-9.9999999999988987E-5</v>
          </cell>
          <cell r="I157">
            <v>0.71545700000000001</v>
          </cell>
          <cell r="J157">
            <v>7.4999999999999997E-3</v>
          </cell>
          <cell r="K157">
            <v>4.6999999999999993E-3</v>
          </cell>
          <cell r="L157">
            <v>6.5000000000000006E-3</v>
          </cell>
          <cell r="M157">
            <v>5.1999999999999998E-3</v>
          </cell>
          <cell r="O157">
            <v>-1.0700000000000001E-2</v>
          </cell>
          <cell r="Q157">
            <v>0.572265625</v>
          </cell>
          <cell r="R157">
            <v>282.34899999999999</v>
          </cell>
          <cell r="S157">
            <v>-1.9935457190020101E-3</v>
          </cell>
          <cell r="T157">
            <v>285.649</v>
          </cell>
          <cell r="U157">
            <v>-4.1625558232204485E-3</v>
          </cell>
          <cell r="V157">
            <v>247.62</v>
          </cell>
          <cell r="W157">
            <v>6.6274408379674021E-4</v>
          </cell>
          <cell r="X157">
            <v>264.78500000000003</v>
          </cell>
          <cell r="Y157">
            <v>5.8538846089559726E-3</v>
          </cell>
          <cell r="Z157">
            <v>308.14100000000002</v>
          </cell>
          <cell r="AA157">
            <v>-7.5015299384804113E-3</v>
          </cell>
          <cell r="AB157">
            <v>401.80500000000001</v>
          </cell>
          <cell r="AC157">
            <v>-4.8050130651772216E-3</v>
          </cell>
          <cell r="AD157">
            <v>271.40600000000001</v>
          </cell>
          <cell r="AE157">
            <v>-8.5154728809040403E-3</v>
          </cell>
          <cell r="AG157">
            <v>231.86490000000001</v>
          </cell>
          <cell r="AH157">
            <v>-7.9982589996574482E-4</v>
          </cell>
          <cell r="AI157">
            <v>2265.4699999999993</v>
          </cell>
          <cell r="AJ157">
            <v>4.0184406683851925E-4</v>
          </cell>
          <cell r="AK157">
            <v>0.04</v>
          </cell>
          <cell r="AL157">
            <v>1.0679521739130435</v>
          </cell>
          <cell r="CD157">
            <v>37803</v>
          </cell>
          <cell r="CE157">
            <v>0.15429794039920974</v>
          </cell>
          <cell r="CF157">
            <v>0.17574383244731573</v>
          </cell>
          <cell r="CG157">
            <v>0.14580724096006792</v>
          </cell>
          <cell r="CH157">
            <v>0.24141645525652811</v>
          </cell>
          <cell r="CI157">
            <v>0.25253335788859799</v>
          </cell>
        </row>
        <row r="158">
          <cell r="A158">
            <v>37834</v>
          </cell>
          <cell r="B158">
            <v>2186.9899999999998</v>
          </cell>
          <cell r="C158">
            <v>3.3997375641177108E-3</v>
          </cell>
          <cell r="D158">
            <v>3042.4295071258553</v>
          </cell>
          <cell r="E158">
            <v>8.599999999999941E-3</v>
          </cell>
          <cell r="F158">
            <v>0.28603000000000006</v>
          </cell>
          <cell r="G158">
            <v>1993.8908785769495</v>
          </cell>
          <cell r="H158">
            <v>1.3000000000000789E-3</v>
          </cell>
          <cell r="I158">
            <v>0.71396999999999999</v>
          </cell>
          <cell r="J158">
            <v>4.8999999999999998E-3</v>
          </cell>
          <cell r="K158">
            <v>4.4000000000000003E-3</v>
          </cell>
          <cell r="L158">
            <v>5.7999999999999996E-3</v>
          </cell>
          <cell r="M158">
            <v>6.0999999999999995E-3</v>
          </cell>
          <cell r="O158">
            <v>-5.4000000000000003E-3</v>
          </cell>
          <cell r="Q158">
            <v>0.564453125</v>
          </cell>
          <cell r="R158">
            <v>284.10500000000002</v>
          </cell>
          <cell r="S158">
            <v>6.2192534770799668E-3</v>
          </cell>
          <cell r="T158">
            <v>286.73500000000001</v>
          </cell>
          <cell r="U158">
            <v>3.8018687270040541E-3</v>
          </cell>
          <cell r="V158">
            <v>248.072</v>
          </cell>
          <cell r="W158">
            <v>1.8253775947014717E-3</v>
          </cell>
          <cell r="X158">
            <v>270.62299999999999</v>
          </cell>
          <cell r="Y158">
            <v>2.2048076741507217E-2</v>
          </cell>
          <cell r="Z158">
            <v>308.75200000000001</v>
          </cell>
          <cell r="AA158">
            <v>1.9828584965972951E-3</v>
          </cell>
          <cell r="AB158">
            <v>402.80099999999999</v>
          </cell>
          <cell r="AC158">
            <v>2.4788143502445514E-3</v>
          </cell>
          <cell r="AD158">
            <v>271.89299999999997</v>
          </cell>
          <cell r="AE158">
            <v>1.7943597414942225E-3</v>
          </cell>
          <cell r="AG158">
            <v>233.32560000000001</v>
          </cell>
          <cell r="AH158">
            <v>6.2997892307115055E-3</v>
          </cell>
          <cell r="AI158">
            <v>2269.5499999999993</v>
          </cell>
          <cell r="AJ158">
            <v>1.8009507960821125E-3</v>
          </cell>
          <cell r="AK158">
            <v>0.04</v>
          </cell>
          <cell r="AL158">
            <v>1.0633904761904762</v>
          </cell>
          <cell r="CD158">
            <v>37834</v>
          </cell>
          <cell r="CE158">
            <v>0.15074454091028655</v>
          </cell>
          <cell r="CF158">
            <v>0.18407911074025218</v>
          </cell>
          <cell r="CG158">
            <v>0.13773977625279277</v>
          </cell>
          <cell r="CH158">
            <v>0.22028795024439685</v>
          </cell>
          <cell r="CI158">
            <v>0.22878704767128921</v>
          </cell>
        </row>
        <row r="159">
          <cell r="A159">
            <v>37865</v>
          </cell>
          <cell r="B159">
            <v>2204.0500000000002</v>
          </cell>
          <cell r="C159">
            <v>7.8006758147044497E-3</v>
          </cell>
          <cell r="D159">
            <v>3086.2404920284675</v>
          </cell>
          <cell r="E159">
            <v>1.4399999999999968E-2</v>
          </cell>
          <cell r="F159">
            <v>0.287493</v>
          </cell>
          <cell r="G159">
            <v>2004.2591111455499</v>
          </cell>
          <cell r="H159">
            <v>5.2000000000000934E-3</v>
          </cell>
          <cell r="I159">
            <v>0.712507</v>
          </cell>
          <cell r="J159">
            <v>6.7000000000000002E-3</v>
          </cell>
          <cell r="K159">
            <v>7.0999999999999995E-3</v>
          </cell>
          <cell r="L159">
            <v>8.6E-3</v>
          </cell>
          <cell r="M159">
            <v>4.0999999999999995E-3</v>
          </cell>
          <cell r="O159">
            <v>9.300000000000001E-3</v>
          </cell>
          <cell r="Q159">
            <v>0.634765625</v>
          </cell>
          <cell r="R159">
            <v>287.08100000000002</v>
          </cell>
          <cell r="S159">
            <v>1.0475000439978066E-2</v>
          </cell>
          <cell r="T159">
            <v>290.12700000000001</v>
          </cell>
          <cell r="U159">
            <v>1.1829738260065836E-2</v>
          </cell>
          <cell r="V159">
            <v>249.64</v>
          </cell>
          <cell r="W159">
            <v>6.3207455899898513E-3</v>
          </cell>
          <cell r="X159">
            <v>271.28399999999999</v>
          </cell>
          <cell r="Y159">
            <v>2.4425122772269159E-3</v>
          </cell>
          <cell r="Z159">
            <v>313.51100000000002</v>
          </cell>
          <cell r="AA159">
            <v>1.541366533658084E-2</v>
          </cell>
          <cell r="AB159">
            <v>420.60599999999999</v>
          </cell>
          <cell r="AC159">
            <v>4.4202968711597013E-2</v>
          </cell>
          <cell r="AD159">
            <v>273.089</v>
          </cell>
          <cell r="AE159">
            <v>4.398789229586697E-3</v>
          </cell>
          <cell r="AG159">
            <v>235.28550000000001</v>
          </cell>
          <cell r="AH159">
            <v>8.3998498235942076E-3</v>
          </cell>
          <cell r="AI159">
            <v>2288.1599999999989</v>
          </cell>
          <cell r="AJ159">
            <v>8.1998634090456601E-3</v>
          </cell>
          <cell r="AK159">
            <v>0.04</v>
          </cell>
          <cell r="AL159">
            <v>1.0641045454545455</v>
          </cell>
          <cell r="CD159">
            <v>37865</v>
          </cell>
          <cell r="CE159">
            <v>0.15143298958300688</v>
          </cell>
          <cell r="CF159">
            <v>0.20197122979576876</v>
          </cell>
          <cell r="CG159">
            <v>0.13199645955588202</v>
          </cell>
          <cell r="CH159">
            <v>0.20131144522602962</v>
          </cell>
          <cell r="CI159">
            <v>0.2142100835764178</v>
          </cell>
        </row>
        <row r="160">
          <cell r="A160">
            <v>37895</v>
          </cell>
          <cell r="B160">
            <v>2210.44</v>
          </cell>
          <cell r="C160">
            <v>2.8992082756742477E-3</v>
          </cell>
          <cell r="D160">
            <v>3088.4008603728871</v>
          </cell>
          <cell r="E160">
            <v>6.9999999999992291E-4</v>
          </cell>
          <cell r="F160">
            <v>0.28936800000000001</v>
          </cell>
          <cell r="G160">
            <v>2011.875295767903</v>
          </cell>
          <cell r="H160">
            <v>3.8000000000000256E-3</v>
          </cell>
          <cell r="I160">
            <v>0.71063199999999993</v>
          </cell>
          <cell r="J160">
            <v>3.4000000000000002E-3</v>
          </cell>
          <cell r="K160">
            <v>3.8E-3</v>
          </cell>
          <cell r="L160">
            <v>7.7000000000000002E-3</v>
          </cell>
          <cell r="M160">
            <v>4.1999999999999997E-3</v>
          </cell>
          <cell r="O160">
            <v>4.0000000000000001E-3</v>
          </cell>
          <cell r="Q160">
            <v>0.611328125</v>
          </cell>
          <cell r="R160">
            <v>288.33699999999999</v>
          </cell>
          <cell r="S160">
            <v>4.375071843834899E-3</v>
          </cell>
          <cell r="T160">
            <v>291.22899999999998</v>
          </cell>
          <cell r="U160">
            <v>3.798336590527418E-3</v>
          </cell>
          <cell r="V160">
            <v>250.62100000000001</v>
          </cell>
          <cell r="W160">
            <v>3.9296587085404511E-3</v>
          </cell>
          <cell r="X160">
            <v>272.55200000000002</v>
          </cell>
          <cell r="Y160">
            <v>4.6740685038557661E-3</v>
          </cell>
          <cell r="Z160">
            <v>314.64600000000002</v>
          </cell>
          <cell r="AA160">
            <v>3.6202876454094479E-3</v>
          </cell>
          <cell r="AB160">
            <v>428.471</v>
          </cell>
          <cell r="AC160">
            <v>1.8699210187206106E-2</v>
          </cell>
          <cell r="AD160">
            <v>272.45600000000002</v>
          </cell>
          <cell r="AE160">
            <v>-2.3179256579356489E-3</v>
          </cell>
          <cell r="AG160">
            <v>236.76779999999999</v>
          </cell>
          <cell r="AH160">
            <v>6.3000057377100571E-3</v>
          </cell>
          <cell r="AI160">
            <v>2297.079999999999</v>
          </cell>
          <cell r="AJ160">
            <v>3.8983287881966255E-3</v>
          </cell>
          <cell r="AK160">
            <v>0.04</v>
          </cell>
          <cell r="AL160">
            <v>1.0630727272727272</v>
          </cell>
          <cell r="CD160">
            <v>37895</v>
          </cell>
          <cell r="CE160">
            <v>0.13983684498210658</v>
          </cell>
          <cell r="CF160">
            <v>0.18878494727873663</v>
          </cell>
          <cell r="CG160">
            <v>0.12105174240547978</v>
          </cell>
          <cell r="CH160">
            <v>0.15778463070486093</v>
          </cell>
          <cell r="CI160">
            <v>0.17336894991518892</v>
          </cell>
        </row>
        <row r="161">
          <cell r="A161">
            <v>37926</v>
          </cell>
          <cell r="B161">
            <v>2217.96</v>
          </cell>
          <cell r="C161">
            <v>3.4020376033729871E-3</v>
          </cell>
          <cell r="D161">
            <v>3099.5191034702298</v>
          </cell>
          <cell r="E161">
            <v>3.6000000000000476E-3</v>
          </cell>
          <cell r="F161">
            <v>0.28873599999999999</v>
          </cell>
          <cell r="G161">
            <v>2018.5144842439372</v>
          </cell>
          <cell r="H161">
            <v>3.3000000000000806E-3</v>
          </cell>
          <cell r="I161">
            <v>0.71126400000000001</v>
          </cell>
          <cell r="J161">
            <v>4.5000000000000005E-3</v>
          </cell>
          <cell r="K161">
            <v>4.6999999999999993E-3</v>
          </cell>
          <cell r="L161">
            <v>5.6000000000000008E-3</v>
          </cell>
          <cell r="M161">
            <v>3.9000000000000003E-3</v>
          </cell>
          <cell r="O161">
            <v>1.8E-3</v>
          </cell>
          <cell r="Q161">
            <v>0.5703125</v>
          </cell>
          <cell r="R161">
            <v>289.71800000000002</v>
          </cell>
          <cell r="S161">
            <v>4.7895344683479557E-3</v>
          </cell>
          <cell r="T161">
            <v>292.65699999999998</v>
          </cell>
          <cell r="U161">
            <v>4.9033578386767918E-3</v>
          </cell>
          <cell r="V161">
            <v>251.38800000000001</v>
          </cell>
          <cell r="W161">
            <v>3.0603979714389773E-3</v>
          </cell>
          <cell r="X161">
            <v>273.70600000000002</v>
          </cell>
          <cell r="Y161">
            <v>4.2340544189731766E-3</v>
          </cell>
          <cell r="Z161">
            <v>316.45</v>
          </cell>
          <cell r="AA161">
            <v>5.7334274073084224E-3</v>
          </cell>
          <cell r="AB161">
            <v>430.78500000000003</v>
          </cell>
          <cell r="AC161">
            <v>5.4005988736693933E-3</v>
          </cell>
          <cell r="AD161">
            <v>274.05500000000001</v>
          </cell>
          <cell r="AE161">
            <v>5.8688375370701262E-3</v>
          </cell>
          <cell r="AG161">
            <v>237.40710000000001</v>
          </cell>
          <cell r="AH161">
            <v>2.7001137823641219E-3</v>
          </cell>
          <cell r="AI161">
            <v>2305.579999999999</v>
          </cell>
          <cell r="AJ161">
            <v>3.7003500095773578E-3</v>
          </cell>
          <cell r="AK161">
            <v>0.04</v>
          </cell>
          <cell r="AL161">
            <v>1.05975</v>
          </cell>
          <cell r="CD161">
            <v>37926</v>
          </cell>
          <cell r="CE161">
            <v>0.11018455023700713</v>
          </cell>
          <cell r="CF161">
            <v>0.14398750895478019</v>
          </cell>
          <cell r="CG161">
            <v>9.6997184390342106E-2</v>
          </cell>
          <cell r="CH161">
            <v>9.9165338796570524E-2</v>
          </cell>
          <cell r="CI161">
            <v>0.12094760226750423</v>
          </cell>
        </row>
        <row r="162">
          <cell r="A162">
            <v>37956</v>
          </cell>
          <cell r="B162">
            <v>2229.4899999999998</v>
          </cell>
          <cell r="C162">
            <v>5.1984706667387304E-3</v>
          </cell>
          <cell r="D162">
            <v>3114.0868432565394</v>
          </cell>
          <cell r="E162">
            <v>4.6999999999999265E-3</v>
          </cell>
          <cell r="F162">
            <v>0.31953200000000004</v>
          </cell>
          <cell r="G162">
            <v>2029.4144624588546</v>
          </cell>
          <cell r="H162">
            <v>5.4000000000000714E-3</v>
          </cell>
          <cell r="I162">
            <v>0.68046799999999996</v>
          </cell>
          <cell r="J162">
            <v>6.0000000000000001E-3</v>
          </cell>
          <cell r="K162">
            <v>5.7999999999999996E-3</v>
          </cell>
          <cell r="L162">
            <v>7.1999999999999998E-3</v>
          </cell>
          <cell r="M162">
            <v>4.5999999999999999E-3</v>
          </cell>
          <cell r="O162">
            <v>2.7000000000000001E-3</v>
          </cell>
          <cell r="Q162">
            <v>0.6484375</v>
          </cell>
          <cell r="R162">
            <v>291.46199999999999</v>
          </cell>
          <cell r="S162">
            <v>6.019646690920144E-3</v>
          </cell>
          <cell r="T162">
            <v>294.45499999999998</v>
          </cell>
          <cell r="U162">
            <v>6.1437108970570087E-3</v>
          </cell>
          <cell r="V162">
            <v>252.42599999999999</v>
          </cell>
          <cell r="W162">
            <v>4.1290753735261365E-3</v>
          </cell>
          <cell r="X162">
            <v>276.42399999999998</v>
          </cell>
          <cell r="Y162">
            <v>9.9303632364653449E-3</v>
          </cell>
          <cell r="Z162">
            <v>318.47500000000002</v>
          </cell>
          <cell r="AA162">
            <v>6.3991151840734339E-3</v>
          </cell>
          <cell r="AB162">
            <v>432.30599999999998</v>
          </cell>
          <cell r="AC162">
            <v>3.5307636059751513E-3</v>
          </cell>
          <cell r="AD162">
            <v>276.12700000000001</v>
          </cell>
          <cell r="AE162">
            <v>7.5605261717539562E-3</v>
          </cell>
          <cell r="AG162">
            <v>238.4042</v>
          </cell>
          <cell r="AH162">
            <v>4.1999586364518393E-3</v>
          </cell>
          <cell r="AI162">
            <v>2318.0299999999993</v>
          </cell>
          <cell r="AJ162">
            <v>5.3999427475950323E-3</v>
          </cell>
          <cell r="AK162">
            <v>0.04</v>
          </cell>
          <cell r="AL162">
            <v>1.058675</v>
          </cell>
          <cell r="CD162">
            <v>37956</v>
          </cell>
          <cell r="CE162">
            <v>9.3005128004000293E-2</v>
          </cell>
          <cell r="CF162">
            <v>0.13204397739275819</v>
          </cell>
          <cell r="CG162">
            <v>7.7913378797937805E-2</v>
          </cell>
          <cell r="CH162">
            <v>7.6729271644525809E-2</v>
          </cell>
          <cell r="CI162">
            <v>8.7083328718522202E-2</v>
          </cell>
        </row>
        <row r="163">
          <cell r="A163">
            <v>37987</v>
          </cell>
          <cell r="B163">
            <v>2246.4299999999998</v>
          </cell>
          <cell r="C163">
            <v>7.5981502496087483E-3</v>
          </cell>
          <cell r="D163">
            <v>3140.2451727398943</v>
          </cell>
          <cell r="E163">
            <v>8.3999999999999631E-3</v>
          </cell>
          <cell r="F163">
            <v>0.31926299999999996</v>
          </cell>
          <cell r="G163">
            <v>2044.2291880348043</v>
          </cell>
          <cell r="H163">
            <v>7.3000000000000842E-3</v>
          </cell>
          <cell r="I163">
            <v>0.68073700000000004</v>
          </cell>
          <cell r="J163">
            <v>6.9999999999999993E-3</v>
          </cell>
          <cell r="K163">
            <v>6.9999999999999993E-3</v>
          </cell>
          <cell r="L163">
            <v>7.3000000000000001E-3</v>
          </cell>
          <cell r="M163">
            <v>6.1999999999999998E-3</v>
          </cell>
          <cell r="O163">
            <v>9.5999999999999992E-3</v>
          </cell>
          <cell r="Q163">
            <v>0.708984375</v>
          </cell>
          <cell r="R163">
            <v>293.79300000000001</v>
          </cell>
          <cell r="S163">
            <v>7.9976120386191507E-3</v>
          </cell>
          <cell r="T163">
            <v>297.03899999999999</v>
          </cell>
          <cell r="U163">
            <v>8.775534461972212E-3</v>
          </cell>
          <cell r="V163">
            <v>254.548</v>
          </cell>
          <cell r="W163">
            <v>8.4064240609129648E-3</v>
          </cell>
          <cell r="X163">
            <v>277.20100000000002</v>
          </cell>
          <cell r="Y163">
            <v>2.8108991983331055E-3</v>
          </cell>
          <cell r="Z163">
            <v>321.58999999999997</v>
          </cell>
          <cell r="AA163">
            <v>9.7809875186434247E-3</v>
          </cell>
          <cell r="AB163">
            <v>434.88099999999997</v>
          </cell>
          <cell r="AC163">
            <v>5.9564290109319629E-3</v>
          </cell>
          <cell r="AD163">
            <v>279.25200000000001</v>
          </cell>
          <cell r="AE163">
            <v>1.13172561900865E-2</v>
          </cell>
          <cell r="AG163">
            <v>239.9538</v>
          </cell>
          <cell r="AH163">
            <v>6.4998854885944812E-3</v>
          </cell>
          <cell r="AI163">
            <v>2337.2699999999991</v>
          </cell>
          <cell r="AJ163">
            <v>8.3001514216811678E-3</v>
          </cell>
          <cell r="AK163">
            <v>5.5E-2</v>
          </cell>
          <cell r="AL163">
            <v>1.059815</v>
          </cell>
          <cell r="CD163">
            <v>37987</v>
          </cell>
          <cell r="CE163">
            <v>7.7073184764681058E-2</v>
          </cell>
          <cell r="CF163">
            <v>9.9444425313355955E-2</v>
          </cell>
          <cell r="CG163">
            <v>6.8262639180600937E-2</v>
          </cell>
          <cell r="CH163">
            <v>6.2242839271380968E-2</v>
          </cell>
          <cell r="CI163">
            <v>7.1673647866134171E-2</v>
          </cell>
        </row>
        <row r="164">
          <cell r="A164">
            <v>38018</v>
          </cell>
          <cell r="B164">
            <v>2260.13</v>
          </cell>
          <cell r="C164">
            <v>6.0985652791318845E-3</v>
          </cell>
          <cell r="D164">
            <v>3148.4098101890177</v>
          </cell>
          <cell r="E164">
            <v>2.5999999999999357E-3</v>
          </cell>
          <cell r="F164">
            <v>0.31936600000000004</v>
          </cell>
          <cell r="G164">
            <v>2059.5609069450657</v>
          </cell>
          <cell r="H164">
            <v>7.5000000000000622E-3</v>
          </cell>
          <cell r="I164">
            <v>0.68063399999999996</v>
          </cell>
          <cell r="J164">
            <v>7.7000000000000002E-3</v>
          </cell>
          <cell r="K164">
            <v>6.1999999999999998E-3</v>
          </cell>
          <cell r="L164">
            <v>4.7999999999999996E-3</v>
          </cell>
          <cell r="M164">
            <v>1.9E-2</v>
          </cell>
          <cell r="O164">
            <v>5.9999999999999995E-4</v>
          </cell>
          <cell r="Q164">
            <v>0.603515625</v>
          </cell>
          <cell r="R164">
            <v>296.976</v>
          </cell>
          <cell r="S164">
            <v>1.0834158744422062E-2</v>
          </cell>
          <cell r="T164">
            <v>299.09699999999998</v>
          </cell>
          <cell r="U164">
            <v>6.9283831416075969E-3</v>
          </cell>
          <cell r="V164">
            <v>255.89400000000001</v>
          </cell>
          <cell r="W164">
            <v>5.2878042648145662E-3</v>
          </cell>
          <cell r="X164">
            <v>278.52100000000002</v>
          </cell>
          <cell r="Y164">
            <v>4.7618875833781438E-3</v>
          </cell>
          <cell r="Z164">
            <v>324.12799999999999</v>
          </cell>
          <cell r="AA164">
            <v>7.8920364439192259E-3</v>
          </cell>
          <cell r="AB164">
            <v>429.339</v>
          </cell>
          <cell r="AC164">
            <v>-1.2743716097047164E-2</v>
          </cell>
          <cell r="AD164">
            <v>283.73599999999999</v>
          </cell>
          <cell r="AE164">
            <v>1.6057181327259862E-2</v>
          </cell>
          <cell r="AG164">
            <v>240.40979999999999</v>
          </cell>
          <cell r="AH164">
            <v>1.9003658204204132E-3</v>
          </cell>
          <cell r="AI164">
            <v>2346.389999999999</v>
          </cell>
          <cell r="AJ164">
            <v>3.9019882170223674E-3</v>
          </cell>
          <cell r="AK164">
            <v>5.5E-2</v>
          </cell>
          <cell r="AL164">
            <v>1.0584166666666666</v>
          </cell>
          <cell r="CD164">
            <v>38018</v>
          </cell>
          <cell r="CE164">
            <v>6.6889158480573085E-2</v>
          </cell>
          <cell r="CF164">
            <v>7.3218752623084971E-2</v>
          </cell>
          <cell r="CG164">
            <v>6.4353845900371409E-2</v>
          </cell>
          <cell r="CH164">
            <v>5.6914272698801449E-2</v>
          </cell>
          <cell r="CI164">
            <v>5.4993545110156417E-2</v>
          </cell>
        </row>
        <row r="165">
          <cell r="A165">
            <v>38047</v>
          </cell>
          <cell r="B165">
            <v>2270.75</v>
          </cell>
          <cell r="C165">
            <v>4.6988447567175573E-3</v>
          </cell>
          <cell r="D165">
            <v>3146.2059233218852</v>
          </cell>
          <cell r="E165">
            <v>-7.0000000000003393E-4</v>
          </cell>
          <cell r="F165">
            <v>0.31830399999999998</v>
          </cell>
          <cell r="G165">
            <v>2073.7718772029866</v>
          </cell>
          <cell r="H165">
            <v>6.8999999999999062E-3</v>
          </cell>
          <cell r="I165">
            <v>0.68169600000000008</v>
          </cell>
          <cell r="J165">
            <v>8.0000000000000002E-3</v>
          </cell>
          <cell r="K165">
            <v>7.0999999999999995E-3</v>
          </cell>
          <cell r="L165">
            <v>7.6E-3</v>
          </cell>
          <cell r="M165">
            <v>4.8999999999999998E-3</v>
          </cell>
          <cell r="O165">
            <v>2.3E-3</v>
          </cell>
          <cell r="Q165">
            <v>0.66015625</v>
          </cell>
          <cell r="R165">
            <v>299.74599999999998</v>
          </cell>
          <cell r="S165">
            <v>9.3273530520985304E-3</v>
          </cell>
          <cell r="T165">
            <v>302.48399999999998</v>
          </cell>
          <cell r="U165">
            <v>1.1324085497347092E-2</v>
          </cell>
          <cell r="V165">
            <v>257.08</v>
          </cell>
          <cell r="W165">
            <v>4.6347315685399959E-3</v>
          </cell>
          <cell r="X165">
            <v>282.95600000000002</v>
          </cell>
          <cell r="Y165">
            <v>1.5923395363365733E-2</v>
          </cell>
          <cell r="Z165">
            <v>328.44099999999997</v>
          </cell>
          <cell r="AA165">
            <v>1.3306471517425145E-2</v>
          </cell>
          <cell r="AB165">
            <v>433.238</v>
          </cell>
          <cell r="AC165">
            <v>9.0814018759068915E-3</v>
          </cell>
          <cell r="AD165">
            <v>287.97399999999999</v>
          </cell>
          <cell r="AE165">
            <v>1.4936419770490872E-2</v>
          </cell>
          <cell r="AG165">
            <v>240.69820000000001</v>
          </cell>
          <cell r="AH165">
            <v>1.1996183183882181E-3</v>
          </cell>
          <cell r="AI165">
            <v>2359.7599999999993</v>
          </cell>
          <cell r="AJ165">
            <v>5.6981149766237582E-3</v>
          </cell>
          <cell r="AK165">
            <v>5.5E-2</v>
          </cell>
          <cell r="AL165">
            <v>1.0553652173913044</v>
          </cell>
          <cell r="CD165">
            <v>38047</v>
          </cell>
          <cell r="CE165">
            <v>5.8876469463602144E-2</v>
          </cell>
          <cell r="CF165">
            <v>6.1008606545556843E-2</v>
          </cell>
          <cell r="CG165">
            <v>5.8049054632326902E-2</v>
          </cell>
          <cell r="CH165">
            <v>4.9383839798347484E-2</v>
          </cell>
          <cell r="CI165">
            <v>5.0820725712598325E-2</v>
          </cell>
        </row>
        <row r="166">
          <cell r="A166">
            <v>38078</v>
          </cell>
          <cell r="B166">
            <v>2279.15</v>
          </cell>
          <cell r="C166">
            <v>3.6992183199384687E-3</v>
          </cell>
          <cell r="D166">
            <v>3156.2737822765157</v>
          </cell>
          <cell r="E166">
            <v>3.2000000000000917E-3</v>
          </cell>
          <cell r="F166">
            <v>0.31804199999999994</v>
          </cell>
          <cell r="G166">
            <v>2081.8595875240785</v>
          </cell>
          <cell r="H166">
            <v>3.9000000000000146E-3</v>
          </cell>
          <cell r="I166">
            <v>0.68195800000000006</v>
          </cell>
          <cell r="J166">
            <v>5.8999999999999999E-3</v>
          </cell>
          <cell r="K166">
            <v>5.1999999999999998E-3</v>
          </cell>
          <cell r="L166">
            <v>5.6999999999999993E-3</v>
          </cell>
          <cell r="M166">
            <v>3.0000000000000001E-3</v>
          </cell>
          <cell r="O166">
            <v>-5.6999999999999993E-3</v>
          </cell>
          <cell r="Q166">
            <v>0.65234375</v>
          </cell>
          <cell r="R166">
            <v>303.18400000000003</v>
          </cell>
          <cell r="S166">
            <v>1.1469711021998785E-2</v>
          </cell>
          <cell r="T166">
            <v>306.15100000000001</v>
          </cell>
          <cell r="U166">
            <v>1.2122955263749624E-2</v>
          </cell>
          <cell r="V166">
            <v>257.87200000000001</v>
          </cell>
          <cell r="W166">
            <v>3.0807530729735078E-3</v>
          </cell>
          <cell r="X166">
            <v>284.66500000000002</v>
          </cell>
          <cell r="Y166">
            <v>6.0398083094190813E-3</v>
          </cell>
          <cell r="Z166">
            <v>333.87099999999998</v>
          </cell>
          <cell r="AA166">
            <v>1.6532649699641633E-2</v>
          </cell>
          <cell r="AB166">
            <v>438.733</v>
          </cell>
          <cell r="AC166">
            <v>1.2683559613884343E-2</v>
          </cell>
          <cell r="AD166">
            <v>293.154</v>
          </cell>
          <cell r="AE166">
            <v>1.7987735003854644E-2</v>
          </cell>
          <cell r="AG166">
            <v>241.3963</v>
          </cell>
          <cell r="AH166">
            <v>2.9003125075302005E-3</v>
          </cell>
          <cell r="AI166">
            <v>2369.4299999999989</v>
          </cell>
          <cell r="AJ166">
            <v>4.0978743601043366E-3</v>
          </cell>
          <cell r="AK166">
            <v>5.5E-2</v>
          </cell>
          <cell r="AL166">
            <v>1.05568</v>
          </cell>
          <cell r="CD166">
            <v>38078</v>
          </cell>
          <cell r="CE166">
            <v>5.2584180410014447E-2</v>
          </cell>
          <cell r="CF166">
            <v>5.1678523946747212E-2</v>
          </cell>
          <cell r="CG166">
            <v>5.3014222212147466E-2</v>
          </cell>
          <cell r="CH166">
            <v>5.7071631539494128E-2</v>
          </cell>
          <cell r="CI166">
            <v>5.383254392245429E-2</v>
          </cell>
        </row>
        <row r="167">
          <cell r="A167">
            <v>38108</v>
          </cell>
          <cell r="B167">
            <v>2290.79</v>
          </cell>
          <cell r="C167">
            <v>5.1071671456464074E-3</v>
          </cell>
          <cell r="D167">
            <v>3167.3207405144835</v>
          </cell>
          <cell r="E167">
            <v>3.5000000000000586E-3</v>
          </cell>
          <cell r="F167">
            <v>0.31931900000000002</v>
          </cell>
          <cell r="G167">
            <v>2093.7261871729656</v>
          </cell>
          <cell r="H167">
            <v>5.7000000000000384E-3</v>
          </cell>
          <cell r="I167">
            <v>0.68068099999999998</v>
          </cell>
          <cell r="J167">
            <v>5.5000000000000005E-3</v>
          </cell>
          <cell r="K167">
            <v>5.3E-3</v>
          </cell>
          <cell r="L167">
            <v>5.8999999999999999E-3</v>
          </cell>
          <cell r="M167">
            <v>3.0000000000000001E-3</v>
          </cell>
          <cell r="O167">
            <v>1.9E-3</v>
          </cell>
          <cell r="Q167">
            <v>0.609375</v>
          </cell>
          <cell r="R167">
            <v>307.61599999999999</v>
          </cell>
          <cell r="S167">
            <v>1.4618185656235072E-2</v>
          </cell>
          <cell r="T167">
            <v>310.15199999999999</v>
          </cell>
          <cell r="U167">
            <v>1.3068714457898256E-2</v>
          </cell>
          <cell r="V167">
            <v>259.38799999999998</v>
          </cell>
          <cell r="W167">
            <v>5.8788856486937657E-3</v>
          </cell>
          <cell r="X167">
            <v>289.62700000000001</v>
          </cell>
          <cell r="Y167">
            <v>1.7431015404071326E-2</v>
          </cell>
          <cell r="Z167">
            <v>338.95499999999998</v>
          </cell>
          <cell r="AA167">
            <v>1.5227438142276561E-2</v>
          </cell>
          <cell r="AB167">
            <v>443.863</v>
          </cell>
          <cell r="AC167">
            <v>1.1692760745145581E-2</v>
          </cell>
          <cell r="AD167">
            <v>298.00900000000001</v>
          </cell>
          <cell r="AE167">
            <v>1.6561261316577758E-2</v>
          </cell>
          <cell r="AG167">
            <v>242.7722</v>
          </cell>
          <cell r="AH167">
            <v>5.6997559614624382E-3</v>
          </cell>
          <cell r="AI167">
            <v>2378.9099999999994</v>
          </cell>
          <cell r="AJ167">
            <v>4.0009622567453995E-3</v>
          </cell>
          <cell r="AK167">
            <v>5.5E-2</v>
          </cell>
          <cell r="AL167">
            <v>1.0572238095238096</v>
          </cell>
          <cell r="CD167">
            <v>38108</v>
          </cell>
          <cell r="CE167">
            <v>5.1544640807895226E-2</v>
          </cell>
          <cell r="CF167">
            <v>4.6879673425811674E-2</v>
          </cell>
          <cell r="CG167">
            <v>5.3433207280171757E-2</v>
          </cell>
          <cell r="CH167">
            <v>7.9733239733239758E-2</v>
          </cell>
          <cell r="CI167">
            <v>7.0423507404735686E-2</v>
          </cell>
        </row>
        <row r="168">
          <cell r="A168">
            <v>38139</v>
          </cell>
          <cell r="B168">
            <v>2307.0300000000002</v>
          </cell>
          <cell r="C168">
            <v>7.0892574177467971E-3</v>
          </cell>
          <cell r="D168">
            <v>3199.9441441417825</v>
          </cell>
          <cell r="E168">
            <v>1.0299999999999976E-2</v>
          </cell>
          <cell r="F168">
            <v>0.31949300000000008</v>
          </cell>
          <cell r="G168">
            <v>2105.8697990585688</v>
          </cell>
          <cell r="H168">
            <v>5.8000000000000274E-3</v>
          </cell>
          <cell r="I168">
            <v>0.68050699999999997</v>
          </cell>
          <cell r="J168">
            <v>4.8999999999999998E-3</v>
          </cell>
          <cell r="K168">
            <v>6.0000000000000001E-3</v>
          </cell>
          <cell r="L168">
            <v>6.0000000000000001E-3</v>
          </cell>
          <cell r="M168">
            <v>2.5999999999999999E-3</v>
          </cell>
          <cell r="O168">
            <v>7.3000000000000001E-3</v>
          </cell>
          <cell r="Q168">
            <v>0.67578125</v>
          </cell>
          <cell r="R168">
            <v>311.57600000000002</v>
          </cell>
          <cell r="S168">
            <v>1.2873192551752899E-2</v>
          </cell>
          <cell r="T168">
            <v>314.41899999999998</v>
          </cell>
          <cell r="U168">
            <v>1.3757770383553858E-2</v>
          </cell>
          <cell r="V168">
            <v>261.351</v>
          </cell>
          <cell r="W168">
            <v>7.5678134686263387E-3</v>
          </cell>
          <cell r="X168">
            <v>291.23899999999998</v>
          </cell>
          <cell r="Y168">
            <v>5.56577943354708E-3</v>
          </cell>
          <cell r="Z168">
            <v>344.81599999999997</v>
          </cell>
          <cell r="AA168">
            <v>1.7291380861766292E-2</v>
          </cell>
          <cell r="AB168">
            <v>449.32400000000001</v>
          </cell>
          <cell r="AC168">
            <v>1.2303345852211267E-2</v>
          </cell>
          <cell r="AD168">
            <v>303.72000000000003</v>
          </cell>
          <cell r="AE168">
            <v>1.9163850756185319E-2</v>
          </cell>
          <cell r="AG168">
            <v>245.00569999999999</v>
          </cell>
          <cell r="AH168">
            <v>9.1999825350679298E-3</v>
          </cell>
          <cell r="AI168">
            <v>2390.7999999999997</v>
          </cell>
          <cell r="AJ168">
            <v>4.9980873593369335E-3</v>
          </cell>
          <cell r="AK168">
            <v>5.5E-2</v>
          </cell>
          <cell r="AL168">
            <v>1.0610857142857144</v>
          </cell>
          <cell r="CD168">
            <v>38139</v>
          </cell>
          <cell r="CE168">
            <v>6.0591293794219458E-2</v>
          </cell>
          <cell r="CF168">
            <v>6.8561865085974505E-2</v>
          </cell>
          <cell r="CG168">
            <v>5.7428263355685294E-2</v>
          </cell>
          <cell r="CH168">
            <v>0.10131383146055506</v>
          </cell>
          <cell r="CI168">
            <v>9.613621388703919E-2</v>
          </cell>
        </row>
        <row r="169">
          <cell r="A169">
            <v>38169</v>
          </cell>
          <cell r="B169">
            <v>2328.02</v>
          </cell>
          <cell r="C169">
            <v>9.0982778724160163E-3</v>
          </cell>
          <cell r="D169">
            <v>3260.4230884660619</v>
          </cell>
          <cell r="E169">
            <v>1.8899999999999917E-2</v>
          </cell>
          <cell r="F169">
            <v>0.31936500000000007</v>
          </cell>
          <cell r="G169">
            <v>2116.8203220136734</v>
          </cell>
          <cell r="H169">
            <v>5.2000000000000934E-3</v>
          </cell>
          <cell r="I169">
            <v>0.68063499999999988</v>
          </cell>
          <cell r="J169">
            <v>8.5000000000000006E-3</v>
          </cell>
          <cell r="K169">
            <v>7.3000000000000001E-3</v>
          </cell>
          <cell r="L169">
            <v>5.5000000000000005E-3</v>
          </cell>
          <cell r="M169">
            <v>4.8999999999999998E-3</v>
          </cell>
          <cell r="O169">
            <v>6.8000000000000005E-3</v>
          </cell>
          <cell r="Q169">
            <v>0.642578125</v>
          </cell>
          <cell r="R169">
            <v>315.113</v>
          </cell>
          <cell r="S169">
            <v>1.1351965491565474E-2</v>
          </cell>
          <cell r="T169">
            <v>318.53199999999998</v>
          </cell>
          <cell r="U169">
            <v>1.3081270533905398E-2</v>
          </cell>
          <cell r="V169">
            <v>263.09199999999998</v>
          </cell>
          <cell r="W169">
            <v>6.6615394622557833E-3</v>
          </cell>
          <cell r="X169">
            <v>294.50900000000001</v>
          </cell>
          <cell r="Y169">
            <v>1.1227891868877515E-2</v>
          </cell>
          <cell r="Z169">
            <v>350.25599999999997</v>
          </cell>
          <cell r="AA169">
            <v>1.5776530091411001E-2</v>
          </cell>
          <cell r="AB169">
            <v>452.06599999999997</v>
          </cell>
          <cell r="AC169">
            <v>6.1025006454138442E-3</v>
          </cell>
          <cell r="AD169">
            <v>309.60399999999998</v>
          </cell>
          <cell r="AE169">
            <v>1.9373106808902696E-2</v>
          </cell>
          <cell r="AG169">
            <v>246.4513</v>
          </cell>
          <cell r="AH169">
            <v>5.9002708916569002E-3</v>
          </cell>
          <cell r="AI169">
            <v>2408.2499999999995</v>
          </cell>
          <cell r="AJ169">
            <v>7.2988121131001282E-3</v>
          </cell>
          <cell r="AK169">
            <v>5.5E-2</v>
          </cell>
          <cell r="AL169">
            <v>1.0633181818181818</v>
          </cell>
          <cell r="CD169">
            <v>38169</v>
          </cell>
          <cell r="CE169">
            <v>6.8104864239899365E-2</v>
          </cell>
          <cell r="CF169">
            <v>8.0867352661669001E-2</v>
          </cell>
          <cell r="CG169">
            <v>6.3033193644499441E-2</v>
          </cell>
          <cell r="CH169">
            <v>0.11604078640264359</v>
          </cell>
          <cell r="CI169">
            <v>0.11511680418975723</v>
          </cell>
        </row>
        <row r="170">
          <cell r="A170">
            <v>38200</v>
          </cell>
          <cell r="B170">
            <v>2344.08</v>
          </cell>
          <cell r="C170">
            <v>6.8985661635208029E-3</v>
          </cell>
          <cell r="D170">
            <v>3290.4189808799501</v>
          </cell>
          <cell r="E170">
            <v>9.200000000000097E-3</v>
          </cell>
          <cell r="F170">
            <v>0.32168299999999994</v>
          </cell>
          <cell r="G170">
            <v>2129.5212439457555</v>
          </cell>
          <cell r="H170">
            <v>6.0000000000000053E-3</v>
          </cell>
          <cell r="I170">
            <v>0.67831700000000006</v>
          </cell>
          <cell r="J170">
            <v>5.1999999999999998E-3</v>
          </cell>
          <cell r="K170">
            <v>6.0999999999999995E-3</v>
          </cell>
          <cell r="L170">
            <v>5.5000000000000005E-3</v>
          </cell>
          <cell r="M170">
            <v>5.8999999999999999E-3</v>
          </cell>
          <cell r="O170">
            <v>7.1999999999999998E-3</v>
          </cell>
          <cell r="Q170">
            <v>0.642578125</v>
          </cell>
          <cell r="R170">
            <v>319.24400000000003</v>
          </cell>
          <cell r="S170">
            <v>1.3109582911527085E-2</v>
          </cell>
          <cell r="T170">
            <v>322.41199999999998</v>
          </cell>
          <cell r="U170">
            <v>1.2180879786018339E-2</v>
          </cell>
          <cell r="V170">
            <v>265.19799999999998</v>
          </cell>
          <cell r="W170">
            <v>8.0048044030225363E-3</v>
          </cell>
          <cell r="X170">
            <v>297.16199999999998</v>
          </cell>
          <cell r="Y170">
            <v>9.0082136708893312E-3</v>
          </cell>
          <cell r="Z170">
            <v>355.22699999999998</v>
          </cell>
          <cell r="AA170">
            <v>1.4192476360147976E-2</v>
          </cell>
          <cell r="AB170">
            <v>454.23899999999998</v>
          </cell>
          <cell r="AC170">
            <v>4.8068202430617823E-3</v>
          </cell>
          <cell r="AD170">
            <v>315.072</v>
          </cell>
          <cell r="AE170">
            <v>1.7661270526220685E-2</v>
          </cell>
          <cell r="AG170">
            <v>248.89109999999999</v>
          </cell>
          <cell r="AH170">
            <v>9.8997246109069348E-3</v>
          </cell>
          <cell r="AI170">
            <v>2420.2899999999995</v>
          </cell>
          <cell r="AJ170">
            <v>4.9994809508979721E-3</v>
          </cell>
          <cell r="AK170">
            <v>5.5E-2</v>
          </cell>
          <cell r="AL170">
            <v>1.0628954545454545</v>
          </cell>
          <cell r="CD170">
            <v>38200</v>
          </cell>
          <cell r="CE170">
            <v>7.1829317920978131E-2</v>
          </cell>
          <cell r="CF170">
            <v>8.1510343353318193E-2</v>
          </cell>
          <cell r="CG170">
            <v>6.8022962954525479E-2</v>
          </cell>
          <cell r="CH170">
            <v>0.12368314531599234</v>
          </cell>
          <cell r="CI170">
            <v>0.12442499171709054</v>
          </cell>
        </row>
        <row r="171">
          <cell r="A171">
            <v>38231</v>
          </cell>
          <cell r="B171">
            <v>2351.8200000000002</v>
          </cell>
          <cell r="C171">
            <v>3.3019350875398423E-3</v>
          </cell>
          <cell r="D171">
            <v>3309.8324528671419</v>
          </cell>
          <cell r="E171">
            <v>5.9000000000000163E-3</v>
          </cell>
          <cell r="F171">
            <v>0.32113099999999989</v>
          </cell>
          <cell r="G171">
            <v>2134.206190682436</v>
          </cell>
          <cell r="H171">
            <v>2.1999999999999797E-3</v>
          </cell>
          <cell r="I171">
            <v>0.67886900000000017</v>
          </cell>
          <cell r="J171">
            <v>5.3E-3</v>
          </cell>
          <cell r="K171">
            <v>4.7999999999999996E-3</v>
          </cell>
          <cell r="L171">
            <v>5.6000000000000008E-3</v>
          </cell>
          <cell r="M171">
            <v>2.3E-3</v>
          </cell>
          <cell r="O171">
            <v>-3.0999999999999999E-3</v>
          </cell>
          <cell r="Q171">
            <v>0.603515625</v>
          </cell>
          <cell r="R171">
            <v>320.78800000000001</v>
          </cell>
          <cell r="S171">
            <v>4.8364260565585404E-3</v>
          </cell>
          <cell r="T171">
            <v>324.65100000000001</v>
          </cell>
          <cell r="U171">
            <v>6.9445306005981866E-3</v>
          </cell>
          <cell r="V171">
            <v>265.60199999999998</v>
          </cell>
          <cell r="W171">
            <v>1.5233900708149228E-3</v>
          </cell>
          <cell r="X171">
            <v>299.14</v>
          </cell>
          <cell r="Y171">
            <v>6.6563019497782872E-3</v>
          </cell>
          <cell r="Z171">
            <v>358.42700000000002</v>
          </cell>
          <cell r="AA171">
            <v>9.0083242546317166E-3</v>
          </cell>
          <cell r="AB171">
            <v>452.38400000000001</v>
          </cell>
          <cell r="AC171">
            <v>-4.0837532664521614E-3</v>
          </cell>
          <cell r="AD171">
            <v>319.40499999999997</v>
          </cell>
          <cell r="AE171">
            <v>1.3752412147064685E-2</v>
          </cell>
          <cell r="AG171">
            <v>249.41380000000001</v>
          </cell>
          <cell r="AH171">
            <v>2.100115271297387E-3</v>
          </cell>
          <cell r="AI171">
            <v>2424.3999999999996</v>
          </cell>
          <cell r="AJ171">
            <v>1.698143610889602E-3</v>
          </cell>
          <cell r="AK171">
            <v>5.5E-2</v>
          </cell>
          <cell r="AL171">
            <v>1.0624857142857143</v>
          </cell>
          <cell r="CD171">
            <v>38231</v>
          </cell>
          <cell r="CE171">
            <v>6.7044758512737834E-2</v>
          </cell>
          <cell r="CF171">
            <v>7.2448003133973593E-2</v>
          </cell>
          <cell r="CG171">
            <v>6.4835469034048021E-2</v>
          </cell>
          <cell r="CH171">
            <v>0.11741285560521253</v>
          </cell>
          <cell r="CI171">
            <v>0.11899616374897892</v>
          </cell>
        </row>
        <row r="172">
          <cell r="A172">
            <v>38261</v>
          </cell>
          <cell r="B172">
            <v>2362.17</v>
          </cell>
          <cell r="C172">
            <v>4.4008470035972191E-3</v>
          </cell>
          <cell r="D172">
            <v>3336.3111124900793</v>
          </cell>
          <cell r="E172">
            <v>8.0000000000000071E-3</v>
          </cell>
          <cell r="F172">
            <v>0.32164399999999993</v>
          </cell>
          <cell r="G172">
            <v>2140.3953886354147</v>
          </cell>
          <cell r="H172">
            <v>2.8999999999999027E-3</v>
          </cell>
          <cell r="I172">
            <v>0.67835600000000007</v>
          </cell>
          <cell r="J172">
            <v>5.1000000000000004E-3</v>
          </cell>
          <cell r="K172">
            <v>5.5000000000000005E-3</v>
          </cell>
          <cell r="L172">
            <v>6.0000000000000001E-3</v>
          </cell>
          <cell r="M172">
            <v>3.3E-3</v>
          </cell>
          <cell r="O172">
            <v>-4.7999999999999996E-3</v>
          </cell>
          <cell r="Q172">
            <v>0.6640625</v>
          </cell>
          <cell r="R172">
            <v>322.49200000000002</v>
          </cell>
          <cell r="S172">
            <v>5.3119193984811908E-3</v>
          </cell>
          <cell r="T172">
            <v>325.92500000000001</v>
          </cell>
          <cell r="U172">
            <v>3.9242140021129579E-3</v>
          </cell>
          <cell r="V172">
            <v>265.73500000000001</v>
          </cell>
          <cell r="W172">
            <v>5.0074924134624332E-4</v>
          </cell>
          <cell r="X172">
            <v>301.97500000000002</v>
          </cell>
          <cell r="Y172">
            <v>9.4771678812597404E-3</v>
          </cell>
          <cell r="Z172">
            <v>360.01100000000002</v>
          </cell>
          <cell r="AA172">
            <v>4.4193099292184623E-3</v>
          </cell>
          <cell r="AB172">
            <v>443.44099999999997</v>
          </cell>
          <cell r="AC172">
            <v>-1.9768603664143791E-2</v>
          </cell>
          <cell r="AD172">
            <v>323.59899999999999</v>
          </cell>
          <cell r="AE172">
            <v>1.3130664829918093E-2</v>
          </cell>
          <cell r="AG172">
            <v>250.96019999999999</v>
          </cell>
          <cell r="AH172">
            <v>6.2001380837788389E-3</v>
          </cell>
          <cell r="AI172">
            <v>2428.5199999999995</v>
          </cell>
          <cell r="AJ172">
            <v>1.699389539679963E-3</v>
          </cell>
          <cell r="AK172">
            <v>5.5E-2</v>
          </cell>
          <cell r="AL172">
            <v>1.061965</v>
          </cell>
          <cell r="CD172">
            <v>38261</v>
          </cell>
          <cell r="CE172">
            <v>6.8642442228696643E-2</v>
          </cell>
          <cell r="CF172">
            <v>8.0271397181018722E-2</v>
          </cell>
          <cell r="CG172">
            <v>6.3880745063007227E-2</v>
          </cell>
          <cell r="CH172">
            <v>0.11845514103288868</v>
          </cell>
          <cell r="CI172">
            <v>0.11913648709434854</v>
          </cell>
        </row>
        <row r="173">
          <cell r="A173">
            <v>38292</v>
          </cell>
          <cell r="B173">
            <v>2378.4699999999998</v>
          </cell>
          <cell r="C173">
            <v>6.9004347697243507E-3</v>
          </cell>
          <cell r="D173">
            <v>3383.3530991761895</v>
          </cell>
          <cell r="E173">
            <v>1.4100000000000001E-2</v>
          </cell>
          <cell r="F173">
            <v>0.32210800000000001</v>
          </cell>
          <cell r="G173">
            <v>2148.742930651093</v>
          </cell>
          <cell r="H173">
            <v>3.9000000000000146E-3</v>
          </cell>
          <cell r="I173">
            <v>0.67789199999999994</v>
          </cell>
          <cell r="J173">
            <v>5.6000000000000008E-3</v>
          </cell>
          <cell r="K173">
            <v>6.0000000000000001E-3</v>
          </cell>
          <cell r="L173">
            <v>6.1999999999999998E-3</v>
          </cell>
          <cell r="M173">
            <v>3.7000000000000002E-3</v>
          </cell>
          <cell r="O173">
            <v>-1.5E-3</v>
          </cell>
          <cell r="Q173">
            <v>0.67578125</v>
          </cell>
          <cell r="R173">
            <v>325.14800000000002</v>
          </cell>
          <cell r="S173">
            <v>8.2358632152115252E-3</v>
          </cell>
          <cell r="T173">
            <v>328.58800000000002</v>
          </cell>
          <cell r="U173">
            <v>8.170591393725557E-3</v>
          </cell>
          <cell r="V173">
            <v>266.52199999999999</v>
          </cell>
          <cell r="W173">
            <v>2.9615970797973734E-3</v>
          </cell>
          <cell r="X173">
            <v>304.81</v>
          </cell>
          <cell r="Y173">
            <v>9.3881943869524864E-3</v>
          </cell>
          <cell r="Z173">
            <v>363.584</v>
          </cell>
          <cell r="AA173">
            <v>9.924696745377215E-3</v>
          </cell>
          <cell r="AB173">
            <v>436.79700000000003</v>
          </cell>
          <cell r="AC173">
            <v>-1.4982827478740024E-2</v>
          </cell>
          <cell r="AD173">
            <v>329.66300000000001</v>
          </cell>
          <cell r="AE173">
            <v>1.8739242086656782E-2</v>
          </cell>
          <cell r="AG173">
            <v>252.3656</v>
          </cell>
          <cell r="AH173">
            <v>5.6000911698350642E-3</v>
          </cell>
          <cell r="AI173">
            <v>2439.2099999999996</v>
          </cell>
          <cell r="AJ173">
            <v>4.4018579216971165E-3</v>
          </cell>
          <cell r="AK173">
            <v>5.5E-2</v>
          </cell>
          <cell r="AL173">
            <v>1.0622315789473684</v>
          </cell>
          <cell r="CD173">
            <v>38292</v>
          </cell>
          <cell r="CE173">
            <v>7.2368302404010709E-2</v>
          </cell>
          <cell r="CF173">
            <v>9.1573559068623966E-2</v>
          </cell>
          <cell r="CG173">
            <v>6.4516973954702461E-2</v>
          </cell>
          <cell r="CH173">
            <v>0.12229133157069971</v>
          </cell>
          <cell r="CI173">
            <v>0.12277512582989658</v>
          </cell>
        </row>
        <row r="174">
          <cell r="A174">
            <v>38322</v>
          </cell>
          <cell r="B174">
            <v>2398.92</v>
          </cell>
          <cell r="C174">
            <v>8.597964237514244E-3</v>
          </cell>
          <cell r="D174">
            <v>3431.7350484944091</v>
          </cell>
          <cell r="E174">
            <v>1.4299999999999979E-2</v>
          </cell>
          <cell r="F174">
            <v>0.32289100000000009</v>
          </cell>
          <cell r="G174">
            <v>2162.0651368211297</v>
          </cell>
          <cell r="H174">
            <v>6.1999999999999833E-3</v>
          </cell>
          <cell r="I174">
            <v>0.67710899999999996</v>
          </cell>
          <cell r="J174">
            <v>6.1999999999999998E-3</v>
          </cell>
          <cell r="K174">
            <v>7.9000000000000008E-3</v>
          </cell>
          <cell r="L174">
            <v>6.7000000000000002E-3</v>
          </cell>
          <cell r="M174">
            <v>6.0000000000000001E-3</v>
          </cell>
          <cell r="O174">
            <v>4.8999999999999998E-3</v>
          </cell>
          <cell r="Q174">
            <v>0.6796875</v>
          </cell>
          <cell r="R174">
            <v>326.83300000000003</v>
          </cell>
          <cell r="S174">
            <v>5.1822554652034558E-3</v>
          </cell>
          <cell r="T174">
            <v>331.005</v>
          </cell>
          <cell r="U174">
            <v>7.3557159725856636E-3</v>
          </cell>
          <cell r="V174">
            <v>268.06400000000002</v>
          </cell>
          <cell r="W174">
            <v>5.7856387089998407E-3</v>
          </cell>
          <cell r="X174">
            <v>306.65499999999997</v>
          </cell>
          <cell r="Y174">
            <v>6.0529510186673186E-3</v>
          </cell>
          <cell r="Z174">
            <v>366.53300000000002</v>
          </cell>
          <cell r="AA174">
            <v>8.1109179721881031E-3</v>
          </cell>
          <cell r="AB174">
            <v>442.20600000000002</v>
          </cell>
          <cell r="AC174">
            <v>1.2383326808563133E-2</v>
          </cell>
          <cell r="AD174">
            <v>331.85</v>
          </cell>
          <cell r="AE174">
            <v>6.6340474969894814E-3</v>
          </cell>
          <cell r="AG174">
            <v>254.0564</v>
          </cell>
          <cell r="AH174">
            <v>6.6998037767429519E-3</v>
          </cell>
          <cell r="AI174">
            <v>2460.1899999999996</v>
          </cell>
          <cell r="AJ174">
            <v>8.6011454528309716E-3</v>
          </cell>
          <cell r="AK174">
            <v>5.5E-2</v>
          </cell>
          <cell r="AL174">
            <v>1.0605047619047618</v>
          </cell>
          <cell r="CD174">
            <v>38322</v>
          </cell>
          <cell r="CE174">
            <v>7.5994958488264208E-2</v>
          </cell>
          <cell r="CF174">
            <v>0.10200364383727045</v>
          </cell>
          <cell r="CG174">
            <v>6.5364013520212483E-2</v>
          </cell>
          <cell r="CH174">
            <v>0.12135715805147851</v>
          </cell>
          <cell r="CI174">
            <v>0.12412762561342139</v>
          </cell>
        </row>
        <row r="175">
          <cell r="A175">
            <v>38353</v>
          </cell>
          <cell r="B175">
            <v>2412.83</v>
          </cell>
          <cell r="C175">
            <v>5.7984426325179417E-3</v>
          </cell>
          <cell r="D175">
            <v>3449.2368972417307</v>
          </cell>
          <cell r="E175">
            <v>5.1000000000001044E-3</v>
          </cell>
          <cell r="F175">
            <v>0.32399700000000003</v>
          </cell>
          <cell r="G175">
            <v>2175.2537341557386</v>
          </cell>
          <cell r="H175">
            <v>6.0999999999999943E-3</v>
          </cell>
          <cell r="I175">
            <v>0.67600299999999991</v>
          </cell>
          <cell r="J175">
            <v>6.1999999999999998E-3</v>
          </cell>
          <cell r="K175">
            <v>6.5000000000000006E-3</v>
          </cell>
          <cell r="L175">
            <v>6.6E-3</v>
          </cell>
          <cell r="M175">
            <v>4.5999999999999999E-3</v>
          </cell>
          <cell r="O175">
            <v>7.7000000000000002E-3</v>
          </cell>
          <cell r="Q175">
            <v>0.732421875</v>
          </cell>
          <cell r="R175">
            <v>327.91500000000002</v>
          </cell>
          <cell r="S175">
            <v>3.3105592152566921E-3</v>
          </cell>
          <cell r="T175">
            <v>332.298</v>
          </cell>
          <cell r="U175">
            <v>3.9062854035438743E-3</v>
          </cell>
          <cell r="V175">
            <v>270.21199999999999</v>
          </cell>
          <cell r="W175">
            <v>8.0130118180732346E-3</v>
          </cell>
          <cell r="X175">
            <v>308.80200000000002</v>
          </cell>
          <cell r="Y175">
            <v>7.0013533123545191E-3</v>
          </cell>
          <cell r="Z175">
            <v>367.25700000000001</v>
          </cell>
          <cell r="AA175">
            <v>1.9752655286153775E-3</v>
          </cell>
          <cell r="AB175">
            <v>441.10500000000002</v>
          </cell>
          <cell r="AC175">
            <v>-2.4897898264609752E-3</v>
          </cell>
          <cell r="AD175">
            <v>333.02100000000002</v>
          </cell>
          <cell r="AE175">
            <v>3.5287027271357907E-3</v>
          </cell>
          <cell r="AG175">
            <v>255.47909999999999</v>
          </cell>
          <cell r="AH175">
            <v>5.5999376516395749E-3</v>
          </cell>
          <cell r="AI175">
            <v>2474.2099999999996</v>
          </cell>
          <cell r="AJ175">
            <v>5.6987468447557976E-3</v>
          </cell>
          <cell r="AK175">
            <v>4.4999999999999998E-2</v>
          </cell>
          <cell r="AL175">
            <v>1.0583571428571428</v>
          </cell>
          <cell r="CD175">
            <v>38353</v>
          </cell>
          <cell r="CE175">
            <v>7.407308485018449E-2</v>
          </cell>
          <cell r="CF175">
            <v>9.8397324891749793E-2</v>
          </cell>
          <cell r="CG175">
            <v>6.4094841658578039E-2</v>
          </cell>
          <cell r="CH175">
            <v>0.11614299864190092</v>
          </cell>
          <cell r="CI175">
            <v>0.1187015846404007</v>
          </cell>
        </row>
        <row r="176">
          <cell r="A176">
            <v>38384</v>
          </cell>
          <cell r="B176">
            <v>2427.0700000000002</v>
          </cell>
          <cell r="C176">
            <v>5.9017833829984045E-3</v>
          </cell>
          <cell r="D176">
            <v>3454.7556762773174</v>
          </cell>
          <cell r="E176">
            <v>1.6000000000000458E-3</v>
          </cell>
          <cell r="F176">
            <v>0.32386100000000001</v>
          </cell>
          <cell r="G176">
            <v>2192.0031879087378</v>
          </cell>
          <cell r="H176">
            <v>7.7000000000000401E-3</v>
          </cell>
          <cell r="I176">
            <v>0.67613900000000005</v>
          </cell>
          <cell r="J176">
            <v>8.0000000000000002E-3</v>
          </cell>
          <cell r="K176">
            <v>6.5000000000000006E-3</v>
          </cell>
          <cell r="L176">
            <v>6.0000000000000001E-3</v>
          </cell>
          <cell r="M176">
            <v>1.8200000000000001E-2</v>
          </cell>
          <cell r="O176">
            <v>2.8999999999999998E-3</v>
          </cell>
          <cell r="Q176">
            <v>0.646484375</v>
          </cell>
          <cell r="R176">
            <v>329.24099999999999</v>
          </cell>
          <cell r="S176">
            <v>4.0437308448835196E-3</v>
          </cell>
          <cell r="T176">
            <v>333.28800000000001</v>
          </cell>
          <cell r="U176">
            <v>2.9792535615622562E-3</v>
          </cell>
          <cell r="V176">
            <v>271.58999999999997</v>
          </cell>
          <cell r="W176">
            <v>5.0996994952110519E-3</v>
          </cell>
          <cell r="X176">
            <v>310.10500000000002</v>
          </cell>
          <cell r="Y176">
            <v>4.2195322569154037E-3</v>
          </cell>
          <cell r="Z176">
            <v>368.00099999999998</v>
          </cell>
          <cell r="AA176">
            <v>2.0258293238792913E-3</v>
          </cell>
          <cell r="AB176">
            <v>443.05</v>
          </cell>
          <cell r="AC176">
            <v>4.4093809863865463E-3</v>
          </cell>
          <cell r="AD176">
            <v>333.423</v>
          </cell>
          <cell r="AE176">
            <v>1.2071310818235759E-3</v>
          </cell>
          <cell r="AG176">
            <v>256.39879999999999</v>
          </cell>
          <cell r="AH176">
            <v>3.5999030840487833E-3</v>
          </cell>
          <cell r="AI176">
            <v>2485.0999999999995</v>
          </cell>
          <cell r="AJ176">
            <v>4.4014048928748828E-3</v>
          </cell>
          <cell r="AK176">
            <v>4.4999999999999998E-2</v>
          </cell>
          <cell r="AL176">
            <v>1.0561944444444444</v>
          </cell>
          <cell r="CD176">
            <v>38384</v>
          </cell>
          <cell r="CE176">
            <v>7.3863007880077713E-2</v>
          </cell>
          <cell r="CF176">
            <v>9.7301775993992257E-2</v>
          </cell>
          <cell r="CG176">
            <v>6.4306076366599463E-2</v>
          </cell>
          <cell r="CH176">
            <v>0.10864514304186201</v>
          </cell>
          <cell r="CI176">
            <v>0.11431408539704524</v>
          </cell>
        </row>
        <row r="177">
          <cell r="A177">
            <v>38412</v>
          </cell>
          <cell r="B177">
            <v>2441.87</v>
          </cell>
          <cell r="C177">
            <v>6.0978875763779694E-3</v>
          </cell>
          <cell r="D177">
            <v>3499.3220245012944</v>
          </cell>
          <cell r="E177">
            <v>1.2899999999999912E-2</v>
          </cell>
          <cell r="F177">
            <v>0.32253600000000004</v>
          </cell>
          <cell r="G177">
            <v>2199.2367984288367</v>
          </cell>
          <cell r="H177">
            <v>3.3000000000000806E-3</v>
          </cell>
          <cell r="I177">
            <v>0.67746399999999996</v>
          </cell>
          <cell r="J177">
            <v>6.9999999999999993E-3</v>
          </cell>
          <cell r="K177">
            <v>7.6E-3</v>
          </cell>
          <cell r="L177">
            <v>6.1999999999999998E-3</v>
          </cell>
          <cell r="M177">
            <v>5.1000000000000004E-3</v>
          </cell>
          <cell r="O177">
            <v>7.000000000000001E-4</v>
          </cell>
          <cell r="Q177">
            <v>0.638671875</v>
          </cell>
          <cell r="R177">
            <v>332.49</v>
          </cell>
          <cell r="S177">
            <v>9.8681512934295501E-3</v>
          </cell>
          <cell r="T177">
            <v>336.12299999999999</v>
          </cell>
          <cell r="U177">
            <v>8.5061568373299146E-3</v>
          </cell>
          <cell r="V177">
            <v>273.39</v>
          </cell>
          <cell r="W177">
            <v>6.6276372473212941E-3</v>
          </cell>
          <cell r="X177">
            <v>312.3</v>
          </cell>
          <cell r="Y177">
            <v>7.0782476902984115E-3</v>
          </cell>
          <cell r="Z177">
            <v>371.46</v>
          </cell>
          <cell r="AA177">
            <v>9.3994309798071107E-3</v>
          </cell>
          <cell r="AB177">
            <v>457.267</v>
          </cell>
          <cell r="AC177">
            <v>3.2088929014783885E-2</v>
          </cell>
          <cell r="AD177">
            <v>334.00099999999998</v>
          </cell>
          <cell r="AE177">
            <v>1.7335336794401801E-3</v>
          </cell>
          <cell r="AG177">
            <v>258.42439999999999</v>
          </cell>
          <cell r="AH177">
            <v>7.9001929806223892E-3</v>
          </cell>
          <cell r="AI177">
            <v>2503.2399999999993</v>
          </cell>
          <cell r="AJ177">
            <v>7.2995050500985759E-3</v>
          </cell>
          <cell r="AK177">
            <v>4.4999999999999998E-2</v>
          </cell>
          <cell r="AL177">
            <v>1.0556681818181819</v>
          </cell>
          <cell r="CD177">
            <v>38412</v>
          </cell>
          <cell r="CE177">
            <v>7.5358361774743976E-2</v>
          </cell>
          <cell r="CF177">
            <v>0.11223553377795947</v>
          </cell>
          <cell r="CG177">
            <v>6.0500830686869733E-2</v>
          </cell>
          <cell r="CH177">
            <v>0.10923915581859323</v>
          </cell>
          <cell r="CI177">
            <v>0.11120918792398937</v>
          </cell>
        </row>
        <row r="178">
          <cell r="A178">
            <v>38443</v>
          </cell>
          <cell r="B178">
            <v>2463.11</v>
          </cell>
          <cell r="C178">
            <v>8.6982517496836387E-3</v>
          </cell>
          <cell r="D178">
            <v>3539.2142955806094</v>
          </cell>
          <cell r="E178">
            <v>1.1400000000000077E-2</v>
          </cell>
          <cell r="F178">
            <v>0.32425099999999996</v>
          </cell>
          <cell r="G178">
            <v>2215.950998096896</v>
          </cell>
          <cell r="H178">
            <v>7.6000000000000512E-3</v>
          </cell>
          <cell r="I178">
            <v>0.67574900000000004</v>
          </cell>
          <cell r="J178">
            <v>9.1999999999999998E-3</v>
          </cell>
          <cell r="K178">
            <v>7.9000000000000008E-3</v>
          </cell>
          <cell r="L178">
            <v>6.9999999999999993E-3</v>
          </cell>
          <cell r="M178">
            <v>3.4999999999999996E-3</v>
          </cell>
          <cell r="O178">
            <v>9.0000000000000011E-3</v>
          </cell>
          <cell r="Q178">
            <v>0.67200000000000004</v>
          </cell>
          <cell r="R178">
            <v>334.17</v>
          </cell>
          <cell r="S178">
            <v>5.0527835423621603E-3</v>
          </cell>
          <cell r="T178">
            <v>339.03</v>
          </cell>
          <cell r="U178">
            <v>8.6486197017163757E-3</v>
          </cell>
          <cell r="V178">
            <v>275.584</v>
          </cell>
          <cell r="W178">
            <v>8.0251655144665257E-3</v>
          </cell>
          <cell r="X178">
            <v>313.49700000000001</v>
          </cell>
          <cell r="Y178">
            <v>3.8328530259366111E-3</v>
          </cell>
          <cell r="Z178">
            <v>375.00900000000001</v>
          </cell>
          <cell r="AA178">
            <v>9.5541915684058676E-3</v>
          </cell>
          <cell r="AB178">
            <v>461.66500000000002</v>
          </cell>
          <cell r="AC178">
            <v>9.6180131083152265E-3</v>
          </cell>
          <cell r="AD178">
            <v>337.185</v>
          </cell>
          <cell r="AE178">
            <v>9.5329055901030024E-3</v>
          </cell>
          <cell r="AG178">
            <v>260.5693</v>
          </cell>
          <cell r="AH178">
            <v>8.2999128565259817E-3</v>
          </cell>
          <cell r="AI178">
            <v>2526.02</v>
          </cell>
          <cell r="AJ178">
            <v>9.1002061328520067E-3</v>
          </cell>
          <cell r="AK178">
            <v>4.4999999999999998E-2</v>
          </cell>
          <cell r="AL178">
            <v>1.05616</v>
          </cell>
          <cell r="CD178">
            <v>38443</v>
          </cell>
          <cell r="CE178">
            <v>8.0714301384287923E-2</v>
          </cell>
          <cell r="CF178">
            <v>0.12132677318882368</v>
          </cell>
          <cell r="CG178">
            <v>6.44094401833748E-2</v>
          </cell>
          <cell r="CH178">
            <v>0.10220196316428298</v>
          </cell>
          <cell r="CI178">
            <v>0.10739471698606229</v>
          </cell>
        </row>
        <row r="179">
          <cell r="A179">
            <v>38473</v>
          </cell>
          <cell r="B179">
            <v>2475.1799999999998</v>
          </cell>
          <cell r="C179">
            <v>4.9003089589989557E-3</v>
          </cell>
          <cell r="D179">
            <v>3548.0623313195606</v>
          </cell>
          <cell r="E179">
            <v>2.4999999999999467E-3</v>
          </cell>
          <cell r="F179">
            <v>0.32601000000000008</v>
          </cell>
          <cell r="G179">
            <v>2229.0251089856679</v>
          </cell>
          <cell r="H179">
            <v>5.9000000000000163E-3</v>
          </cell>
          <cell r="I179">
            <v>0.67398999999999987</v>
          </cell>
          <cell r="J179">
            <v>6.8000000000000005E-3</v>
          </cell>
          <cell r="K179">
            <v>5.6000000000000008E-3</v>
          </cell>
          <cell r="L179">
            <v>6.5000000000000006E-3</v>
          </cell>
          <cell r="M179">
            <v>2.8000000000000004E-3</v>
          </cell>
          <cell r="O179">
            <v>6.5000000000000006E-3</v>
          </cell>
          <cell r="Q179">
            <v>0.65820000000000001</v>
          </cell>
          <cell r="R179">
            <v>333.32100000000003</v>
          </cell>
          <cell r="S179">
            <v>-2.5406230361791904E-3</v>
          </cell>
          <cell r="T179">
            <v>338.29899999999998</v>
          </cell>
          <cell r="U179">
            <v>-2.1561513730348203E-3</v>
          </cell>
          <cell r="V179">
            <v>278.38499999999999</v>
          </cell>
          <cell r="W179">
            <v>1.016387018114262E-2</v>
          </cell>
          <cell r="X179">
            <v>315.2</v>
          </cell>
          <cell r="Y179">
            <v>5.4322688893353455E-3</v>
          </cell>
          <cell r="Z179">
            <v>372.10599999999999</v>
          </cell>
          <cell r="AA179">
            <v>-7.7411475457922485E-3</v>
          </cell>
          <cell r="AB179">
            <v>445.88</v>
          </cell>
          <cell r="AC179">
            <v>-3.4191459174942929E-2</v>
          </cell>
          <cell r="AD179">
            <v>337.608</v>
          </cell>
          <cell r="AE179">
            <v>1.2545042039235899E-3</v>
          </cell>
          <cell r="AG179">
            <v>261.48129999999998</v>
          </cell>
          <cell r="AH179">
            <v>3.5000285912423212E-3</v>
          </cell>
          <cell r="AI179">
            <v>2543.6999999999994</v>
          </cell>
          <cell r="AJ179">
            <v>6.9991528174755402E-3</v>
          </cell>
          <cell r="AK179">
            <v>4.4999999999999998E-2</v>
          </cell>
          <cell r="AL179">
            <v>1.0556809523809523</v>
          </cell>
          <cell r="CD179">
            <v>38473</v>
          </cell>
          <cell r="CE179">
            <v>8.0491882712950602E-2</v>
          </cell>
          <cell r="CF179">
            <v>0.12020935737099725</v>
          </cell>
          <cell r="CG179">
            <v>6.4621115521981576E-2</v>
          </cell>
          <cell r="CH179">
            <v>8.3561973369395748E-2</v>
          </cell>
          <cell r="CI179">
            <v>9.0752276303232016E-2</v>
          </cell>
        </row>
        <row r="180">
          <cell r="A180">
            <v>38504</v>
          </cell>
          <cell r="B180">
            <v>2474.6799999999998</v>
          </cell>
          <cell r="C180">
            <v>-2.0200551071036799E-4</v>
          </cell>
          <cell r="D180">
            <v>3542.3854315894491</v>
          </cell>
          <cell r="E180">
            <v>-1.6000000000000458E-3</v>
          </cell>
          <cell r="F180">
            <v>0.32644799999999996</v>
          </cell>
          <cell r="G180">
            <v>2229.9167190292619</v>
          </cell>
          <cell r="H180">
            <v>3.9999999999995595E-4</v>
          </cell>
          <cell r="I180">
            <v>0.67355200000000004</v>
          </cell>
          <cell r="J180">
            <v>3.4000000000000002E-3</v>
          </cell>
          <cell r="K180">
            <v>3.0000000000000001E-3</v>
          </cell>
          <cell r="L180">
            <v>4.8999999999999998E-3</v>
          </cell>
          <cell r="M180">
            <v>5.0000000000000001E-3</v>
          </cell>
          <cell r="O180">
            <v>-9.1999999999999998E-3</v>
          </cell>
          <cell r="Q180">
            <v>0.61699999999999999</v>
          </cell>
          <cell r="R180">
            <v>331.82299999999998</v>
          </cell>
          <cell r="S180">
            <v>-4.4941662841526675E-3</v>
          </cell>
          <cell r="T180">
            <v>336.80099999999999</v>
          </cell>
          <cell r="U180">
            <v>-4.4280355543468986E-3</v>
          </cell>
          <cell r="V180">
            <v>278.53399999999999</v>
          </cell>
          <cell r="W180">
            <v>5.3522998724786497E-4</v>
          </cell>
          <cell r="X180">
            <v>322.14999999999998</v>
          </cell>
          <cell r="Y180">
            <v>2.2049492385786795E-2</v>
          </cell>
          <cell r="Z180">
            <v>368.37599999999998</v>
          </cell>
          <cell r="AA180">
            <v>-1.002402541211378E-2</v>
          </cell>
          <cell r="AB180">
            <v>438.923</v>
          </cell>
          <cell r="AC180">
            <v>-1.5602852785502774E-2</v>
          </cell>
          <cell r="AD180">
            <v>334.84699999999998</v>
          </cell>
          <cell r="AE180">
            <v>-8.1781237411436836E-3</v>
          </cell>
          <cell r="AG180">
            <v>260.95830000000001</v>
          </cell>
          <cell r="AH180">
            <v>-2.000143031260615E-3</v>
          </cell>
          <cell r="AI180">
            <v>2540.8999999999996</v>
          </cell>
          <cell r="AJ180">
            <v>-1.1007587372723338E-3</v>
          </cell>
          <cell r="AK180">
            <v>4.4999999999999998E-2</v>
          </cell>
          <cell r="AL180">
            <v>1.051109090909091</v>
          </cell>
          <cell r="CD180">
            <v>38504</v>
          </cell>
          <cell r="CE180">
            <v>7.2669189390688338E-2</v>
          </cell>
          <cell r="CF180">
            <v>0.10701477026546935</v>
          </cell>
          <cell r="CG180">
            <v>5.8905313151909278E-2</v>
          </cell>
          <cell r="CH180">
            <v>6.498254037538187E-2</v>
          </cell>
          <cell r="CI180">
            <v>7.1185265521485741E-2</v>
          </cell>
        </row>
        <row r="181">
          <cell r="A181">
            <v>38534</v>
          </cell>
          <cell r="B181">
            <v>2480.87</v>
          </cell>
          <cell r="C181">
            <v>2.5013335057462172E-3</v>
          </cell>
          <cell r="D181">
            <v>3572.1414692148005</v>
          </cell>
          <cell r="E181">
            <v>8.3999999999999631E-3</v>
          </cell>
          <cell r="F181">
            <v>0.326901</v>
          </cell>
          <cell r="G181">
            <v>2229.9167190292619</v>
          </cell>
          <cell r="H181">
            <v>0</v>
          </cell>
          <cell r="I181">
            <v>0.673099</v>
          </cell>
          <cell r="J181">
            <v>4.6999999999999993E-3</v>
          </cell>
          <cell r="K181">
            <v>3.5999999999999999E-3</v>
          </cell>
          <cell r="L181">
            <v>4.5000000000000005E-3</v>
          </cell>
          <cell r="M181">
            <v>5.8999999999999999E-3</v>
          </cell>
          <cell r="O181">
            <v>-1.1299999999999999E-2</v>
          </cell>
          <cell r="Q181">
            <v>0.53710000000000002</v>
          </cell>
          <cell r="R181">
            <v>330.48399999999998</v>
          </cell>
          <cell r="S181">
            <v>-4.0352838712205408E-3</v>
          </cell>
          <cell r="T181">
            <v>335.66300000000001</v>
          </cell>
          <cell r="U181">
            <v>-3.3788498252677046E-3</v>
          </cell>
          <cell r="V181">
            <v>278.86099999999999</v>
          </cell>
          <cell r="W181">
            <v>1.1740038918048867E-3</v>
          </cell>
          <cell r="X181">
            <v>324.23599999999999</v>
          </cell>
          <cell r="Y181">
            <v>6.47524445134251E-3</v>
          </cell>
          <cell r="Z181">
            <v>365.96800000000002</v>
          </cell>
          <cell r="AA181">
            <v>-6.5367993571784355E-3</v>
          </cell>
          <cell r="AB181">
            <v>433.69400000000002</v>
          </cell>
          <cell r="AC181">
            <v>-1.1913251299202732E-2</v>
          </cell>
          <cell r="AD181">
            <v>333.25</v>
          </cell>
          <cell r="AE181">
            <v>-4.7693424160885067E-3</v>
          </cell>
          <cell r="AG181">
            <v>261.74119999999999</v>
          </cell>
          <cell r="AH181">
            <v>3.0000961839495854E-3</v>
          </cell>
          <cell r="AI181">
            <v>2541.6599999999994</v>
          </cell>
          <cell r="AJ181">
            <v>2.9910661576604269E-4</v>
          </cell>
          <cell r="AK181">
            <v>4.4999999999999998E-2</v>
          </cell>
          <cell r="AL181">
            <v>1.0491333333333333</v>
          </cell>
          <cell r="CD181">
            <v>38534</v>
          </cell>
          <cell r="CE181">
            <v>6.5656652434257445E-2</v>
          </cell>
          <cell r="CF181">
            <v>9.5606727191774876E-2</v>
          </cell>
          <cell r="CG181">
            <v>5.3427490202854422E-2</v>
          </cell>
          <cell r="CH181">
            <v>4.8779326781186461E-2</v>
          </cell>
          <cell r="CI181">
            <v>5.3781095776876509E-2</v>
          </cell>
        </row>
        <row r="182">
          <cell r="A182">
            <v>38565</v>
          </cell>
          <cell r="B182">
            <v>2485.09</v>
          </cell>
          <cell r="C182">
            <v>1.7010161757771147E-3</v>
          </cell>
          <cell r="D182">
            <v>3596.7892453523823</v>
          </cell>
          <cell r="E182">
            <v>6.8999999999999062E-3</v>
          </cell>
          <cell r="F182">
            <v>0.32843000000000006</v>
          </cell>
          <cell r="G182">
            <v>2228.8017606697472</v>
          </cell>
          <cell r="H182">
            <v>-5.0000000000005596E-4</v>
          </cell>
          <cell r="I182">
            <v>0.67157</v>
          </cell>
          <cell r="J182">
            <v>3.7000000000000002E-3</v>
          </cell>
          <cell r="K182">
            <v>3.2000000000000002E-3</v>
          </cell>
          <cell r="L182">
            <v>3.5999999999999999E-3</v>
          </cell>
          <cell r="M182">
            <v>4.4000000000000003E-3</v>
          </cell>
          <cell r="O182">
            <v>-1.0200000000000001E-2</v>
          </cell>
          <cell r="Q182">
            <v>0.484375</v>
          </cell>
          <cell r="R182">
            <v>327.887</v>
          </cell>
          <cell r="S182">
            <v>-7.8581716512750033E-3</v>
          </cell>
          <cell r="T182">
            <v>333.47399999999999</v>
          </cell>
          <cell r="U182">
            <v>-6.5214217831576216E-3</v>
          </cell>
          <cell r="V182">
            <v>277.96899999999999</v>
          </cell>
          <cell r="W182">
            <v>-3.1987262471266931E-3</v>
          </cell>
          <cell r="X182">
            <v>324.39400000000001</v>
          </cell>
          <cell r="Y182">
            <v>4.8729937452973715E-4</v>
          </cell>
          <cell r="Z182">
            <v>362.73899999999998</v>
          </cell>
          <cell r="AA182">
            <v>-8.8231757967910385E-3</v>
          </cell>
          <cell r="AB182">
            <v>426.798</v>
          </cell>
          <cell r="AC182">
            <v>-1.5900611952205934E-2</v>
          </cell>
          <cell r="AD182">
            <v>331.07900000000001</v>
          </cell>
          <cell r="AE182">
            <v>-6.5146286571642342E-3</v>
          </cell>
          <cell r="AG182">
            <v>261.21769999999998</v>
          </cell>
          <cell r="AH182">
            <v>-2.0000672419933085E-3</v>
          </cell>
          <cell r="AI182">
            <v>2541.6599999999994</v>
          </cell>
          <cell r="AJ182">
            <v>0</v>
          </cell>
          <cell r="AK182">
            <v>4.4999999999999998E-2</v>
          </cell>
          <cell r="AL182">
            <v>1.0482347826086957</v>
          </cell>
          <cell r="CD182">
            <v>38565</v>
          </cell>
          <cell r="CE182">
            <v>6.0155796730487099E-2</v>
          </cell>
          <cell r="CF182">
            <v>9.3109803417952719E-2</v>
          </cell>
          <cell r="CG182">
            <v>4.6621050156812061E-2</v>
          </cell>
          <cell r="CH182">
            <v>2.7073335755722905E-2</v>
          </cell>
          <cell r="CI182">
            <v>3.4310137339801372E-2</v>
          </cell>
        </row>
        <row r="183">
          <cell r="A183">
            <v>38596</v>
          </cell>
          <cell r="B183">
            <v>2493.79</v>
          </cell>
          <cell r="C183">
            <v>3.50087924381004E-3</v>
          </cell>
          <cell r="D183">
            <v>3629.8797064096248</v>
          </cell>
          <cell r="E183">
            <v>9.200000000000097E-3</v>
          </cell>
          <cell r="F183">
            <v>0.3298239999999999</v>
          </cell>
          <cell r="G183">
            <v>2231.0305624304165</v>
          </cell>
          <cell r="H183">
            <v>9.9999999999988987E-4</v>
          </cell>
          <cell r="I183">
            <v>0.6701760000000001</v>
          </cell>
          <cell r="J183">
            <v>3.0000000000000001E-3</v>
          </cell>
          <cell r="K183">
            <v>3.9000000000000003E-3</v>
          </cell>
          <cell r="L183">
            <v>5.1000000000000004E-3</v>
          </cell>
          <cell r="M183">
            <v>4.4000000000000003E-3</v>
          </cell>
          <cell r="O183">
            <v>-5.0000000000000001E-3</v>
          </cell>
          <cell r="Q183">
            <v>0.513671875</v>
          </cell>
          <cell r="R183">
            <v>327.45400000000001</v>
          </cell>
          <cell r="S183">
            <v>-1.3205769060682382E-3</v>
          </cell>
          <cell r="T183">
            <v>331.69</v>
          </cell>
          <cell r="U183">
            <v>-5.3497424087034506E-3</v>
          </cell>
          <cell r="V183">
            <v>277.50799999999998</v>
          </cell>
          <cell r="W183">
            <v>-1.6584583172943868E-3</v>
          </cell>
          <cell r="X183">
            <v>324.57499999999999</v>
          </cell>
          <cell r="Y183">
            <v>5.5796346418235387E-4</v>
          </cell>
          <cell r="Z183">
            <v>359.96699999999998</v>
          </cell>
          <cell r="AA183">
            <v>-7.6418581955620679E-3</v>
          </cell>
          <cell r="AB183">
            <v>411.88099999999997</v>
          </cell>
          <cell r="AC183">
            <v>-3.4950960407499676E-2</v>
          </cell>
          <cell r="AD183">
            <v>331.49099999999999</v>
          </cell>
          <cell r="AE183">
            <v>1.2444159853086667E-3</v>
          </cell>
          <cell r="AG183">
            <v>262.36709999999999</v>
          </cell>
          <cell r="AH183">
            <v>4.4001612448161254E-3</v>
          </cell>
          <cell r="AI183">
            <v>2545.4699999999993</v>
          </cell>
          <cell r="AJ183">
            <v>1.4990203252991385E-3</v>
          </cell>
          <cell r="AK183">
            <v>4.4999999999999998E-2</v>
          </cell>
          <cell r="AL183">
            <v>1.0475333333333334</v>
          </cell>
          <cell r="CD183">
            <v>38596</v>
          </cell>
          <cell r="CE183">
            <v>6.0366014405864199E-2</v>
          </cell>
          <cell r="CF183">
            <v>9.6695907753651333E-2</v>
          </cell>
          <cell r="CG183">
            <v>4.5367861910764917E-2</v>
          </cell>
          <cell r="CH183">
            <v>2.0780079055326306E-2</v>
          </cell>
          <cell r="CI183">
            <v>2.1681744396290226E-2</v>
          </cell>
        </row>
        <row r="184">
          <cell r="A184">
            <v>38626</v>
          </cell>
          <cell r="B184">
            <v>2512.4899999999998</v>
          </cell>
          <cell r="C184">
            <v>7.4986265884455783E-3</v>
          </cell>
          <cell r="D184">
            <v>3688.6837576534608</v>
          </cell>
          <cell r="E184">
            <v>1.6199999999999992E-2</v>
          </cell>
          <cell r="F184">
            <v>0.33138499999999999</v>
          </cell>
          <cell r="G184">
            <v>2239.5084785676522</v>
          </cell>
          <cell r="H184">
            <v>3.8000000000000256E-3</v>
          </cell>
          <cell r="I184">
            <v>0.66861499999999996</v>
          </cell>
          <cell r="J184">
            <v>4.6999999999999993E-3</v>
          </cell>
          <cell r="K184">
            <v>6.0000000000000001E-3</v>
          </cell>
          <cell r="L184">
            <v>5.7999999999999996E-3</v>
          </cell>
          <cell r="M184">
            <v>5.6000000000000008E-3</v>
          </cell>
          <cell r="O184">
            <v>3.8E-3</v>
          </cell>
          <cell r="Q184">
            <v>0.591796875</v>
          </cell>
          <cell r="R184">
            <v>329.529</v>
          </cell>
          <cell r="S184">
            <v>6.3367679124395337E-3</v>
          </cell>
          <cell r="T184">
            <v>333.69400000000002</v>
          </cell>
          <cell r="U184">
            <v>6.0417860050048233E-3</v>
          </cell>
          <cell r="V184">
            <v>278.68599999999998</v>
          </cell>
          <cell r="W184">
            <v>4.2449226688960895E-3</v>
          </cell>
          <cell r="X184">
            <v>325.48500000000001</v>
          </cell>
          <cell r="Y184">
            <v>2.8036663328969702E-3</v>
          </cell>
          <cell r="Z184">
            <v>362.56599999999997</v>
          </cell>
          <cell r="AA184">
            <v>7.2201062875207889E-3</v>
          </cell>
          <cell r="AB184">
            <v>408.541</v>
          </cell>
          <cell r="AC184">
            <v>-8.1091383190775579E-3</v>
          </cell>
          <cell r="AD184">
            <v>335.51400000000001</v>
          </cell>
          <cell r="AE184">
            <v>1.213607609256373E-2</v>
          </cell>
          <cell r="AG184">
            <v>264.02</v>
          </cell>
          <cell r="AH184">
            <v>6.2999514801969081E-3</v>
          </cell>
          <cell r="AI184">
            <v>2560.2299999999996</v>
          </cell>
          <cell r="AJ184">
            <v>5.7985362231729454E-3</v>
          </cell>
          <cell r="AK184">
            <v>4.4999999999999998E-2</v>
          </cell>
          <cell r="AL184">
            <v>1.047485</v>
          </cell>
          <cell r="CD184">
            <v>38626</v>
          </cell>
          <cell r="CE184">
            <v>6.363640212177768E-2</v>
          </cell>
          <cell r="CF184">
            <v>0.10561744192386957</v>
          </cell>
          <cell r="CG184">
            <v>4.6305972465874978E-2</v>
          </cell>
          <cell r="CH184">
            <v>2.1820696327350619E-2</v>
          </cell>
          <cell r="CI184">
            <v>2.3836772263557515E-2</v>
          </cell>
        </row>
        <row r="185">
          <cell r="A185">
            <v>38657</v>
          </cell>
          <cell r="B185">
            <v>2526.31</v>
          </cell>
          <cell r="C185">
            <v>5.500519405052362E-3</v>
          </cell>
          <cell r="D185">
            <v>3720.0375695935149</v>
          </cell>
          <cell r="E185">
            <v>8.499999999999952E-3</v>
          </cell>
          <cell r="F185">
            <v>0.33290500000000001</v>
          </cell>
          <cell r="G185">
            <v>2248.9144141776364</v>
          </cell>
          <cell r="H185">
            <v>4.1999999999999815E-3</v>
          </cell>
          <cell r="I185">
            <v>0.66709499999999999</v>
          </cell>
          <cell r="J185">
            <v>4.0999999999999995E-3</v>
          </cell>
          <cell r="K185">
            <v>4.6999999999999993E-3</v>
          </cell>
          <cell r="L185">
            <v>5.1000000000000004E-3</v>
          </cell>
          <cell r="M185">
            <v>4.0999999999999995E-3</v>
          </cell>
          <cell r="O185">
            <v>8.8999999999999999E-3</v>
          </cell>
          <cell r="Q185">
            <v>0.623</v>
          </cell>
          <cell r="R185">
            <v>330.61900000000003</v>
          </cell>
          <cell r="S185">
            <v>3.3077513663442026E-3</v>
          </cell>
          <cell r="T185">
            <v>335.03300000000002</v>
          </cell>
          <cell r="U185">
            <v>4.012658303715444E-3</v>
          </cell>
          <cell r="V185">
            <v>279.96699999999998</v>
          </cell>
          <cell r="W185">
            <v>4.5965710512907432E-3</v>
          </cell>
          <cell r="X185">
            <v>326.416</v>
          </cell>
          <cell r="Y185">
            <v>2.860346866982999E-3</v>
          </cell>
          <cell r="Z185">
            <v>364.00200000000001</v>
          </cell>
          <cell r="AA185">
            <v>3.9606581974040989E-3</v>
          </cell>
          <cell r="AB185">
            <v>412.58</v>
          </cell>
          <cell r="AC185">
            <v>9.8864006305363628E-3</v>
          </cell>
          <cell r="AD185">
            <v>336.21800000000002</v>
          </cell>
          <cell r="AE185">
            <v>2.0982730973968522E-3</v>
          </cell>
          <cell r="AG185">
            <v>264.78570000000002</v>
          </cell>
          <cell r="AH185">
            <v>2.9001590788577669E-3</v>
          </cell>
          <cell r="AI185">
            <v>2574.0499999999997</v>
          </cell>
          <cell r="AJ185">
            <v>5.3979525277025875E-3</v>
          </cell>
          <cell r="AK185">
            <v>4.4999999999999998E-2</v>
          </cell>
          <cell r="AL185">
            <v>1.0468500000000001</v>
          </cell>
          <cell r="CD185">
            <v>38657</v>
          </cell>
          <cell r="CE185">
            <v>6.2157605519514769E-2</v>
          </cell>
          <cell r="CF185">
            <v>9.9512069993316521E-2</v>
          </cell>
          <cell r="CG185">
            <v>4.6618644835373813E-2</v>
          </cell>
          <cell r="CH185">
            <v>1.6826183768622327E-2</v>
          </cell>
          <cell r="CI185">
            <v>1.9614228151971336E-2</v>
          </cell>
        </row>
        <row r="186">
          <cell r="A186">
            <v>38687</v>
          </cell>
          <cell r="B186">
            <v>2535.4</v>
          </cell>
          <cell r="C186">
            <v>3.5981332457220017E-3</v>
          </cell>
          <cell r="D186">
            <v>3739.7537687123609</v>
          </cell>
          <cell r="E186">
            <v>5.3000000000000824E-3</v>
          </cell>
          <cell r="F186">
            <v>0.33332299999999998</v>
          </cell>
          <cell r="G186">
            <v>2255.4362659787512</v>
          </cell>
          <cell r="H186">
            <v>2.8999999999999027E-3</v>
          </cell>
          <cell r="I186">
            <v>0.66667699999999996</v>
          </cell>
          <cell r="J186">
            <v>3.0999999999999999E-3</v>
          </cell>
          <cell r="K186">
            <v>3.2000000000000002E-3</v>
          </cell>
          <cell r="L186">
            <v>4.3E-3</v>
          </cell>
          <cell r="M186">
            <v>2.2000000000000001E-3</v>
          </cell>
          <cell r="O186">
            <v>2.3999999999999998E-3</v>
          </cell>
          <cell r="Q186">
            <v>0.58979999999999999</v>
          </cell>
          <cell r="R186">
            <v>330.83499999999998</v>
          </cell>
          <cell r="S186">
            <v>6.5331998463480367E-4</v>
          </cell>
          <cell r="T186">
            <v>335.00599999999997</v>
          </cell>
          <cell r="U186">
            <v>-8.058907630004164E-5</v>
          </cell>
          <cell r="V186">
            <v>281.41399999999999</v>
          </cell>
          <cell r="W186">
            <v>5.1684662835262962E-3</v>
          </cell>
          <cell r="X186">
            <v>327.64499999999998</v>
          </cell>
          <cell r="Y186">
            <v>3.7651340620556972E-3</v>
          </cell>
          <cell r="Z186">
            <v>363.02800000000002</v>
          </cell>
          <cell r="AA186">
            <v>-2.6758094735742644E-3</v>
          </cell>
          <cell r="AB186">
            <v>413.82799999999997</v>
          </cell>
          <cell r="AC186">
            <v>3.0248679044064808E-3</v>
          </cell>
          <cell r="AD186">
            <v>334.71300000000002</v>
          </cell>
          <cell r="AE186">
            <v>-4.4762624249742311E-3</v>
          </cell>
          <cell r="AG186">
            <v>265.55349999999999</v>
          </cell>
          <cell r="AH186">
            <v>2.8997034205395789E-3</v>
          </cell>
          <cell r="AI186">
            <v>2584.3499999999995</v>
          </cell>
          <cell r="AJ186">
            <v>4.0014762727995645E-3</v>
          </cell>
          <cell r="AK186">
            <v>4.4999999999999998E-2</v>
          </cell>
          <cell r="AL186">
            <v>1.0454454545454546</v>
          </cell>
          <cell r="CD186">
            <v>38687</v>
          </cell>
          <cell r="CE186">
            <v>5.6892268187350936E-2</v>
          </cell>
          <cell r="CF186">
            <v>8.9755973542621659E-2</v>
          </cell>
          <cell r="CG186">
            <v>4.318608517729694E-2</v>
          </cell>
          <cell r="CH186">
            <v>1.2244785563269245E-2</v>
          </cell>
          <cell r="CI186">
            <v>1.208743070346352E-2</v>
          </cell>
        </row>
        <row r="187">
          <cell r="A187">
            <v>38718</v>
          </cell>
          <cell r="B187">
            <v>2550.36</v>
          </cell>
          <cell r="C187">
            <v>5.900449633194027E-3</v>
          </cell>
          <cell r="D187">
            <v>3761.4443405708926</v>
          </cell>
          <cell r="E187">
            <v>5.8000000000000274E-3</v>
          </cell>
          <cell r="F187">
            <v>0.33324300000000001</v>
          </cell>
          <cell r="G187">
            <v>2268.9688835746238</v>
          </cell>
          <cell r="H187">
            <v>6.0000000000000053E-3</v>
          </cell>
          <cell r="I187">
            <v>0.66675700000000004</v>
          </cell>
          <cell r="J187">
            <v>5.4000000000000003E-3</v>
          </cell>
          <cell r="K187">
            <v>6.5000000000000006E-3</v>
          </cell>
          <cell r="L187">
            <v>6.0999999999999995E-3</v>
          </cell>
          <cell r="M187">
            <v>6.8000000000000005E-3</v>
          </cell>
          <cell r="O187">
            <v>-2.3E-3</v>
          </cell>
          <cell r="Q187">
            <v>0.59375</v>
          </cell>
          <cell r="R187">
            <v>333.22199999999998</v>
          </cell>
          <cell r="S187">
            <v>7.2150770021308652E-3</v>
          </cell>
          <cell r="T187">
            <v>338.08300000000003</v>
          </cell>
          <cell r="U187">
            <v>9.184910121012857E-3</v>
          </cell>
          <cell r="V187">
            <v>283.38799999999998</v>
          </cell>
          <cell r="W187">
            <v>7.0145763892344171E-3</v>
          </cell>
          <cell r="X187">
            <v>328.42700000000002</v>
          </cell>
          <cell r="Y187">
            <v>2.3867295395931798E-3</v>
          </cell>
          <cell r="Z187">
            <v>367.03899999999999</v>
          </cell>
          <cell r="AA187">
            <v>1.1048734532873361E-2</v>
          </cell>
          <cell r="AB187">
            <v>422.47899999999998</v>
          </cell>
          <cell r="AC187">
            <v>2.0904820360149623E-2</v>
          </cell>
          <cell r="AD187">
            <v>337.37</v>
          </cell>
          <cell r="AE187">
            <v>7.9381440218933008E-3</v>
          </cell>
          <cell r="AG187">
            <v>266.88130000000001</v>
          </cell>
          <cell r="AH187">
            <v>5.0001223858846533E-3</v>
          </cell>
          <cell r="AI187">
            <v>2594.1699999999996</v>
          </cell>
          <cell r="AJ187">
            <v>3.7997949194188418E-3</v>
          </cell>
          <cell r="AK187">
            <v>4.4999999999999998E-2</v>
          </cell>
          <cell r="AL187">
            <v>1.0456272727272726</v>
          </cell>
          <cell r="CD187">
            <v>38718</v>
          </cell>
          <cell r="CE187">
            <v>5.6999457069084825E-2</v>
          </cell>
          <cell r="CF187">
            <v>9.0514932035786311E-2</v>
          </cell>
          <cell r="CG187">
            <v>4.3082399054130471E-2</v>
          </cell>
          <cell r="CH187">
            <v>1.6184072091852908E-2</v>
          </cell>
          <cell r="CI187">
            <v>1.7409072579431806E-2</v>
          </cell>
        </row>
        <row r="188">
          <cell r="A188">
            <v>38749</v>
          </cell>
          <cell r="B188">
            <v>2560.8200000000002</v>
          </cell>
          <cell r="C188">
            <v>4.1013817657116203E-3</v>
          </cell>
          <cell r="D188">
            <v>3777.2424068012901</v>
          </cell>
          <cell r="E188">
            <v>4.1999999999999815E-3</v>
          </cell>
          <cell r="F188">
            <v>0.3331900000000001</v>
          </cell>
          <cell r="G188">
            <v>2278.0447591089223</v>
          </cell>
          <cell r="H188">
            <v>4.0000000000000036E-3</v>
          </cell>
          <cell r="I188">
            <v>0.6668099999999999</v>
          </cell>
          <cell r="J188">
            <v>5.1999999999999998E-3</v>
          </cell>
          <cell r="K188">
            <v>3.9000000000000003E-3</v>
          </cell>
          <cell r="L188">
            <v>4.8999999999999998E-3</v>
          </cell>
          <cell r="M188">
            <v>1.54E-2</v>
          </cell>
          <cell r="O188">
            <v>-5.1999999999999998E-3</v>
          </cell>
          <cell r="Q188">
            <v>0.49609999999999999</v>
          </cell>
          <cell r="R188">
            <v>333.03</v>
          </cell>
          <cell r="S188">
            <v>-5.7619244827777916E-4</v>
          </cell>
          <cell r="T188">
            <v>338.12799999999999</v>
          </cell>
          <cell r="U188">
            <v>1.3310340951755428E-4</v>
          </cell>
          <cell r="V188">
            <v>283.69900000000001</v>
          </cell>
          <cell r="W188">
            <v>1.0974353183621499E-3</v>
          </cell>
          <cell r="X188">
            <v>329.36</v>
          </cell>
          <cell r="Y188">
            <v>2.8408139403885979E-3</v>
          </cell>
          <cell r="Z188">
            <v>366.80399999999997</v>
          </cell>
          <cell r="AA188">
            <v>-6.4025893706121106E-4</v>
          </cell>
          <cell r="AB188">
            <v>419.274</v>
          </cell>
          <cell r="AC188">
            <v>-7.5861758809313562E-3</v>
          </cell>
          <cell r="AD188">
            <v>337.90300000000002</v>
          </cell>
          <cell r="AE188">
            <v>1.5798678009306677E-3</v>
          </cell>
          <cell r="AG188">
            <v>266.80119999999999</v>
          </cell>
          <cell r="AH188">
            <v>-3.0013343010548699E-4</v>
          </cell>
          <cell r="AI188">
            <v>2600.14</v>
          </cell>
          <cell r="AJ188">
            <v>2.3013141004637472E-3</v>
          </cell>
          <cell r="AK188">
            <v>4.4999999999999998E-2</v>
          </cell>
          <cell r="AL188">
            <v>1.0453055555555555</v>
          </cell>
          <cell r="CD188">
            <v>38749</v>
          </cell>
          <cell r="CE188">
            <v>5.5107598874363006E-2</v>
          </cell>
          <cell r="CF188">
            <v>9.3345741563834572E-2</v>
          </cell>
          <cell r="CG188">
            <v>3.9252484519546549E-2</v>
          </cell>
          <cell r="CH188">
            <v>1.1508287242475879E-2</v>
          </cell>
          <cell r="CI188">
            <v>1.4521974988598307E-2</v>
          </cell>
        </row>
        <row r="189">
          <cell r="A189">
            <v>38777</v>
          </cell>
          <cell r="B189">
            <v>2571.83</v>
          </cell>
          <cell r="C189">
            <v>4.2994040971251479E-3</v>
          </cell>
          <cell r="D189">
            <v>3802.9276551675384</v>
          </cell>
          <cell r="E189">
            <v>6.7999999999999172E-3</v>
          </cell>
          <cell r="F189">
            <v>0.33321200000000006</v>
          </cell>
          <cell r="G189">
            <v>2285.1066978621602</v>
          </cell>
          <cell r="H189">
            <v>3.1000000000001027E-3</v>
          </cell>
          <cell r="I189">
            <v>0.66678799999999994</v>
          </cell>
          <cell r="J189">
            <v>2.3E-3</v>
          </cell>
          <cell r="K189">
            <v>2.8999999999999998E-3</v>
          </cell>
          <cell r="L189">
            <v>4.5000000000000005E-3</v>
          </cell>
          <cell r="M189">
            <v>4.0000000000000001E-3</v>
          </cell>
          <cell r="O189">
            <v>-3.8E-3</v>
          </cell>
          <cell r="Q189">
            <v>0.560546875</v>
          </cell>
          <cell r="R189">
            <v>331.53100000000001</v>
          </cell>
          <cell r="S189">
            <v>-4.5010959973574849E-3</v>
          </cell>
          <cell r="T189">
            <v>337.339</v>
          </cell>
          <cell r="U189">
            <v>-2.3334358586096782E-3</v>
          </cell>
          <cell r="V189">
            <v>284.31</v>
          </cell>
          <cell r="W189">
            <v>2.1536910598909387E-3</v>
          </cell>
          <cell r="X189">
            <v>330.108</v>
          </cell>
          <cell r="Y189">
            <v>2.2710711683264773E-3</v>
          </cell>
          <cell r="Z189">
            <v>365.05799999999999</v>
          </cell>
          <cell r="AA189">
            <v>-4.7600353322210243E-3</v>
          </cell>
          <cell r="AB189">
            <v>409.39100000000002</v>
          </cell>
          <cell r="AC189">
            <v>-2.3571697744195874E-2</v>
          </cell>
          <cell r="AD189">
            <v>338.30700000000002</v>
          </cell>
          <cell r="AE189">
            <v>1.195609390860719E-3</v>
          </cell>
          <cell r="AG189">
            <v>267.1748</v>
          </cell>
          <cell r="AH189">
            <v>1.4002935519030757E-3</v>
          </cell>
          <cell r="AI189">
            <v>2607.16</v>
          </cell>
          <cell r="AJ189">
            <v>2.6998546232126497E-3</v>
          </cell>
          <cell r="AK189">
            <v>4.4999999999999998E-2</v>
          </cell>
          <cell r="AL189">
            <v>1.0439782608695651</v>
          </cell>
          <cell r="CD189">
            <v>38777</v>
          </cell>
          <cell r="CE189">
            <v>5.3221506468403401E-2</v>
          </cell>
          <cell r="CF189">
            <v>8.6761272195151173E-2</v>
          </cell>
          <cell r="CG189">
            <v>3.9045317673235713E-2</v>
          </cell>
          <cell r="CH189">
            <v>-2.8842972720983795E-3</v>
          </cell>
          <cell r="CI189">
            <v>3.6177232739205145E-3</v>
          </cell>
        </row>
        <row r="190">
          <cell r="A190">
            <v>38808</v>
          </cell>
          <cell r="B190">
            <v>2577.23</v>
          </cell>
          <cell r="C190">
            <v>2.0996722178372451E-3</v>
          </cell>
          <cell r="D190">
            <v>3823.4634645054434</v>
          </cell>
          <cell r="E190">
            <v>5.4000000000000714E-3</v>
          </cell>
          <cell r="F190">
            <v>0.33405900000000011</v>
          </cell>
          <cell r="G190">
            <v>2286.0207405413048</v>
          </cell>
          <cell r="H190">
            <v>3.9999999999995595E-4</v>
          </cell>
          <cell r="I190">
            <v>0.66594099999999989</v>
          </cell>
          <cell r="J190">
            <v>3.0000000000000001E-3</v>
          </cell>
          <cell r="K190">
            <v>2.3999999999999998E-3</v>
          </cell>
          <cell r="L190">
            <v>4.0999999999999995E-3</v>
          </cell>
          <cell r="M190">
            <v>3.3E-3</v>
          </cell>
          <cell r="O190">
            <v>-5.1000000000000004E-3</v>
          </cell>
          <cell r="Q190">
            <v>0.548828125</v>
          </cell>
          <cell r="R190">
            <v>331.60700000000003</v>
          </cell>
          <cell r="S190">
            <v>2.2923949796549437E-4</v>
          </cell>
          <cell r="T190">
            <v>335.92099999999999</v>
          </cell>
          <cell r="U190">
            <v>-4.2034867003222232E-3</v>
          </cell>
          <cell r="V190">
            <v>284.94299999999998</v>
          </cell>
          <cell r="W190">
            <v>2.2264429671836616E-3</v>
          </cell>
          <cell r="X190">
            <v>330.78699999999998</v>
          </cell>
          <cell r="Y190">
            <v>2.056902589455456E-3</v>
          </cell>
          <cell r="Z190">
            <v>362.26499999999999</v>
          </cell>
          <cell r="AA190">
            <v>-7.6508390447544983E-3</v>
          </cell>
          <cell r="AB190">
            <v>396.99700000000001</v>
          </cell>
          <cell r="AC190">
            <v>-3.0274236609988958E-2</v>
          </cell>
          <cell r="AD190">
            <v>338.08199999999999</v>
          </cell>
          <cell r="AE190">
            <v>-6.6507639510859917E-4</v>
          </cell>
          <cell r="AG190">
            <v>267.20150000000001</v>
          </cell>
          <cell r="AH190">
            <v>9.9934574667948084E-5</v>
          </cell>
          <cell r="AI190">
            <v>2610.29</v>
          </cell>
          <cell r="AJ190">
            <v>1.2005400512435926E-3</v>
          </cell>
          <cell r="AK190">
            <v>4.4999999999999998E-2</v>
          </cell>
          <cell r="AL190">
            <v>1.0420888888888888</v>
          </cell>
          <cell r="CD190">
            <v>38808</v>
          </cell>
          <cell r="CE190">
            <v>4.6331670124355018E-2</v>
          </cell>
          <cell r="CF190">
            <v>8.0314201171648225E-2</v>
          </cell>
          <cell r="CG190">
            <v>3.1620619095181324E-2</v>
          </cell>
          <cell r="CH190">
            <v>-7.6697489301852384E-3</v>
          </cell>
          <cell r="CI190">
            <v>-9.1702799162315385E-3</v>
          </cell>
        </row>
        <row r="191">
          <cell r="A191">
            <v>38838</v>
          </cell>
          <cell r="B191">
            <v>2579.81</v>
          </cell>
          <cell r="C191">
            <v>1.001074797359891E-3</v>
          </cell>
          <cell r="D191">
            <v>3840.6690500957179</v>
          </cell>
          <cell r="E191">
            <v>4.4999999999999485E-3</v>
          </cell>
          <cell r="F191">
            <v>0.33515399999999995</v>
          </cell>
          <cell r="G191">
            <v>2284.1919239488716</v>
          </cell>
          <cell r="H191">
            <v>-8.0000000000002292E-4</v>
          </cell>
          <cell r="I191">
            <v>0.66484600000000005</v>
          </cell>
          <cell r="J191">
            <v>3.0000000000000001E-3</v>
          </cell>
          <cell r="K191">
            <v>2.5999999999999999E-3</v>
          </cell>
          <cell r="L191">
            <v>4.6999999999999993E-3</v>
          </cell>
          <cell r="M191">
            <v>3.3E-3</v>
          </cell>
          <cell r="O191">
            <v>-2.2000000000000001E-3</v>
          </cell>
          <cell r="Q191">
            <v>0.576171875</v>
          </cell>
          <cell r="R191">
            <v>332.851</v>
          </cell>
          <cell r="S191">
            <v>3.7514286489730431E-3</v>
          </cell>
          <cell r="T191">
            <v>337.185</v>
          </cell>
          <cell r="U191">
            <v>3.762789465380223E-3</v>
          </cell>
          <cell r="V191">
            <v>285.14400000000001</v>
          </cell>
          <cell r="W191">
            <v>7.0540423874265734E-4</v>
          </cell>
          <cell r="X191">
            <v>333.459</v>
          </cell>
          <cell r="Y191">
            <v>8.0777055930252306E-3</v>
          </cell>
          <cell r="Z191">
            <v>363.827</v>
          </cell>
          <cell r="AA191">
            <v>4.311760727644165E-3</v>
          </cell>
          <cell r="AB191">
            <v>398.13400000000001</v>
          </cell>
          <cell r="AC191">
            <v>2.864001491195145E-3</v>
          </cell>
          <cell r="AD191">
            <v>339.68700000000001</v>
          </cell>
          <cell r="AE191">
            <v>4.7473689814896414E-3</v>
          </cell>
          <cell r="AG191">
            <v>266.61360000000002</v>
          </cell>
          <cell r="AH191">
            <v>-2.2002121994075807E-3</v>
          </cell>
          <cell r="AI191">
            <v>2613.6799999999998</v>
          </cell>
          <cell r="AJ191">
            <v>1.2987062740155153E-3</v>
          </cell>
          <cell r="AK191">
            <v>4.4999999999999998E-2</v>
          </cell>
          <cell r="AL191">
            <v>1.0413272727272727</v>
          </cell>
          <cell r="CD191">
            <v>38838</v>
          </cell>
          <cell r="CE191">
            <v>4.2271673171244251E-2</v>
          </cell>
          <cell r="CF191">
            <v>8.2469441473237648E-2</v>
          </cell>
          <cell r="CG191">
            <v>2.4749301719758421E-2</v>
          </cell>
          <cell r="CH191">
            <v>-1.4100521719304648E-3</v>
          </cell>
          <cell r="CI191">
            <v>-3.292944998359415E-3</v>
          </cell>
        </row>
        <row r="192">
          <cell r="A192">
            <v>38869</v>
          </cell>
          <cell r="B192">
            <v>2574.39</v>
          </cell>
          <cell r="C192">
            <v>-2.1009299134432391E-3</v>
          </cell>
          <cell r="D192">
            <v>3842.9734515257751</v>
          </cell>
          <cell r="E192">
            <v>5.9999999999993392E-4</v>
          </cell>
          <cell r="F192">
            <v>0.33634600000000014</v>
          </cell>
          <cell r="G192">
            <v>2276.1972522150509</v>
          </cell>
          <cell r="H192">
            <v>-3.4999999999998366E-3</v>
          </cell>
          <cell r="I192">
            <v>0.66365399999999986</v>
          </cell>
          <cell r="J192">
            <v>1.1000000000000001E-3</v>
          </cell>
          <cell r="K192">
            <v>1E-4</v>
          </cell>
          <cell r="L192">
            <v>3.0000000000000001E-3</v>
          </cell>
          <cell r="M192">
            <v>1.7000000000000001E-3</v>
          </cell>
          <cell r="O192">
            <v>-9.1999999999999998E-3</v>
          </cell>
          <cell r="Q192">
            <v>0.4921875</v>
          </cell>
          <cell r="R192">
            <v>335.06700000000001</v>
          </cell>
          <cell r="S192">
            <v>6.6576335958130617E-3</v>
          </cell>
          <cell r="T192">
            <v>339.71199999999999</v>
          </cell>
          <cell r="U192">
            <v>7.4944021827778595E-3</v>
          </cell>
          <cell r="V192">
            <v>283.90199999999999</v>
          </cell>
          <cell r="W192">
            <v>-4.3556939651545612E-3</v>
          </cell>
          <cell r="X192">
            <v>338.30200000000002</v>
          </cell>
          <cell r="Y192">
            <v>1.4523524631214091E-2</v>
          </cell>
          <cell r="Z192">
            <v>367.85199999999998</v>
          </cell>
          <cell r="AA192">
            <v>1.1062950248332148E-2</v>
          </cell>
          <cell r="AB192">
            <v>405.28800000000001</v>
          </cell>
          <cell r="AC192">
            <v>1.7968824566603203E-2</v>
          </cell>
          <cell r="AD192">
            <v>342.74299999999999</v>
          </cell>
          <cell r="AE192">
            <v>8.9965173821782152E-3</v>
          </cell>
          <cell r="AG192">
            <v>265.78710000000001</v>
          </cell>
          <cell r="AH192">
            <v>-3.0999918983878327E-3</v>
          </cell>
          <cell r="AI192">
            <v>2611.85</v>
          </cell>
          <cell r="AJ192">
            <v>-7.0016222337854206E-4</v>
          </cell>
          <cell r="AK192">
            <v>4.4999999999999998E-2</v>
          </cell>
          <cell r="AL192">
            <v>1.0412333333333332</v>
          </cell>
          <cell r="CD192">
            <v>38869</v>
          </cell>
          <cell r="CE192">
            <v>4.0292078167682321E-2</v>
          </cell>
          <cell r="CF192">
            <v>8.4854690643150432E-2</v>
          </cell>
          <cell r="CG192">
            <v>2.0754377412774527E-2</v>
          </cell>
          <cell r="CH192">
            <v>9.7762963989838081E-3</v>
          </cell>
          <cell r="CI192">
            <v>8.643085976585585E-3</v>
          </cell>
        </row>
        <row r="193">
          <cell r="A193">
            <v>38899</v>
          </cell>
          <cell r="B193">
            <v>2579.2800000000002</v>
          </cell>
          <cell r="C193">
            <v>1.8994790999034006E-3</v>
          </cell>
          <cell r="D193">
            <v>3855.6552639158103</v>
          </cell>
          <cell r="E193">
            <v>3.3000000000000806E-3</v>
          </cell>
          <cell r="F193">
            <v>0.31188699999999991</v>
          </cell>
          <cell r="G193">
            <v>2279.1563086429305</v>
          </cell>
          <cell r="H193">
            <v>1.3000000000000789E-3</v>
          </cell>
          <cell r="I193">
            <v>0.68811200000000017</v>
          </cell>
          <cell r="J193">
            <v>1.6000000000000001E-3</v>
          </cell>
          <cell r="K193">
            <v>2.2000000000000001E-3</v>
          </cell>
          <cell r="L193">
            <v>2.8999999999999998E-3</v>
          </cell>
          <cell r="M193">
            <v>3.5999999999999999E-3</v>
          </cell>
          <cell r="N193">
            <v>-5.0049264679049763E-4</v>
          </cell>
          <cell r="O193">
            <v>8.0000000000000004E-4</v>
          </cell>
          <cell r="Q193">
            <v>0.5625</v>
          </cell>
          <cell r="R193">
            <v>335.637</v>
          </cell>
          <cell r="S193">
            <v>1.7011523068519718E-3</v>
          </cell>
          <cell r="T193">
            <v>340.31200000000001</v>
          </cell>
          <cell r="U193">
            <v>1.7662019593067679E-3</v>
          </cell>
          <cell r="V193">
            <v>283.685</v>
          </cell>
          <cell r="W193">
            <v>-7.643482610195651E-4</v>
          </cell>
          <cell r="X193">
            <v>340.23200000000003</v>
          </cell>
          <cell r="Y193">
            <v>5.7049618388305134E-3</v>
          </cell>
          <cell r="Z193">
            <v>368.63799999999998</v>
          </cell>
          <cell r="AA193">
            <v>2.1367289018410229E-3</v>
          </cell>
          <cell r="AB193">
            <v>406.68099999999998</v>
          </cell>
          <cell r="AC193">
            <v>3.4370620398334051E-3</v>
          </cell>
          <cell r="AD193">
            <v>343.34100000000001</v>
          </cell>
          <cell r="AE193">
            <v>1.7447475221958886E-3</v>
          </cell>
          <cell r="AG193">
            <v>266.35320000000002</v>
          </cell>
          <cell r="AH193">
            <v>2.1299002096037967E-3</v>
          </cell>
          <cell r="AI193">
            <v>2614.7199999999998</v>
          </cell>
          <cell r="AJ193">
            <v>1.0988379883989374E-3</v>
          </cell>
          <cell r="AK193">
            <v>4.4999999999999998E-2</v>
          </cell>
          <cell r="AL193">
            <v>1.0426428571428572</v>
          </cell>
          <cell r="CD193">
            <v>38899</v>
          </cell>
          <cell r="CE193">
            <v>3.9667535985359992E-2</v>
          </cell>
          <cell r="CF193">
            <v>7.9368019756319796E-2</v>
          </cell>
          <cell r="CG193">
            <v>2.2081358103411164E-2</v>
          </cell>
          <cell r="CH193">
            <v>1.5592282833662097E-2</v>
          </cell>
          <cell r="CI193">
            <v>1.3850200945591196E-2</v>
          </cell>
        </row>
        <row r="194">
          <cell r="A194">
            <v>38930</v>
          </cell>
          <cell r="B194">
            <v>2580.5700000000002</v>
          </cell>
          <cell r="C194">
            <v>5.0013957383443497E-4</v>
          </cell>
          <cell r="D194">
            <v>3854.4985673366359</v>
          </cell>
          <cell r="E194">
            <v>-2.9999999999996696E-4</v>
          </cell>
          <cell r="F194">
            <v>0.31229899999999999</v>
          </cell>
          <cell r="G194">
            <v>2281.2075493207089</v>
          </cell>
          <cell r="H194">
            <v>8.9999999999990088E-4</v>
          </cell>
          <cell r="I194">
            <v>0.68769900000000017</v>
          </cell>
          <cell r="J194">
            <v>8.0000000000000004E-4</v>
          </cell>
          <cell r="K194">
            <v>1.5E-3</v>
          </cell>
          <cell r="L194">
            <v>2.3E-3</v>
          </cell>
          <cell r="M194">
            <v>3.5999999999999999E-3</v>
          </cell>
          <cell r="N194">
            <v>-1.6269131979159048E-3</v>
          </cell>
          <cell r="O194">
            <v>-8.9999999999999998E-4</v>
          </cell>
          <cell r="Q194">
            <v>0.52083333333333337</v>
          </cell>
          <cell r="R194">
            <v>337.01100000000002</v>
          </cell>
          <cell r="S194">
            <v>4.0937083813763486E-3</v>
          </cell>
          <cell r="T194">
            <v>341.57400000000001</v>
          </cell>
          <cell r="U194">
            <v>3.7083617386397538E-3</v>
          </cell>
          <cell r="V194">
            <v>284.065</v>
          </cell>
          <cell r="W194">
            <v>1.3395138974565679E-3</v>
          </cell>
          <cell r="X194">
            <v>341.43799999999999</v>
          </cell>
          <cell r="Y194">
            <v>3.5446401279126682E-3</v>
          </cell>
          <cell r="Z194">
            <v>370.351</v>
          </cell>
          <cell r="AA194">
            <v>4.6468351065274138E-3</v>
          </cell>
          <cell r="AB194">
            <v>409.57499999999999</v>
          </cell>
          <cell r="AC194">
            <v>7.1161426277599471E-3</v>
          </cell>
          <cell r="AD194">
            <v>344.68</v>
          </cell>
          <cell r="AE194">
            <v>3.8999129145660394E-3</v>
          </cell>
          <cell r="AG194">
            <v>266.6739</v>
          </cell>
          <cell r="AH194">
            <v>1.2040403494306684E-3</v>
          </cell>
          <cell r="AI194">
            <v>2614.1999999999998</v>
          </cell>
          <cell r="AJ194">
            <v>-1.9887406682173037E-4</v>
          </cell>
          <cell r="AK194">
            <v>4.4999999999999998E-2</v>
          </cell>
          <cell r="AL194">
            <v>1.043904347826087</v>
          </cell>
          <cell r="CD194">
            <v>38930</v>
          </cell>
          <cell r="CE194">
            <v>3.8421143701032889E-2</v>
          </cell>
          <cell r="CF194">
            <v>7.1649825554070068E-2</v>
          </cell>
          <cell r="CG194">
            <v>2.3512987819613862E-2</v>
          </cell>
          <cell r="CH194">
            <v>2.7826659794380371E-2</v>
          </cell>
          <cell r="CI194">
            <v>2.4289749725615817E-2</v>
          </cell>
        </row>
        <row r="195">
          <cell r="A195">
            <v>38961</v>
          </cell>
          <cell r="B195">
            <v>2585.9899999999998</v>
          </cell>
          <cell r="C195">
            <v>2.1003111715627298E-3</v>
          </cell>
          <cell r="D195">
            <v>3862.9784641847764</v>
          </cell>
          <cell r="E195">
            <v>2.1999999999999797E-3</v>
          </cell>
          <cell r="F195">
            <v>0.31201999999999996</v>
          </cell>
          <cell r="G195">
            <v>2285.9980851742826</v>
          </cell>
          <cell r="H195">
            <v>2.0999999999999908E-3</v>
          </cell>
          <cell r="I195">
            <v>0.68797799999999998</v>
          </cell>
          <cell r="J195">
            <v>2.3999999999999998E-3</v>
          </cell>
          <cell r="K195">
            <v>2.5000000000000001E-3</v>
          </cell>
          <cell r="L195">
            <v>3.2000000000000002E-3</v>
          </cell>
          <cell r="M195">
            <v>3.8E-3</v>
          </cell>
          <cell r="N195">
            <v>1.4626285374525047E-3</v>
          </cell>
          <cell r="O195">
            <v>1E-3</v>
          </cell>
          <cell r="Q195">
            <v>0.54947916666666663</v>
          </cell>
          <cell r="R195">
            <v>337.81700000000001</v>
          </cell>
          <cell r="S195">
            <v>2.3916133301287168E-3</v>
          </cell>
          <cell r="T195">
            <v>342.56099999999998</v>
          </cell>
          <cell r="U195">
            <v>2.889564193995886E-3</v>
          </cell>
          <cell r="V195">
            <v>284.565</v>
          </cell>
          <cell r="W195">
            <v>1.7601605266399645E-3</v>
          </cell>
          <cell r="X195">
            <v>341.73099999999999</v>
          </cell>
          <cell r="Y195">
            <v>8.5813529835587765E-4</v>
          </cell>
          <cell r="Z195">
            <v>371.69799999999998</v>
          </cell>
          <cell r="AA195">
            <v>3.6370902198183952E-3</v>
          </cell>
          <cell r="AB195">
            <v>415.92500000000001</v>
          </cell>
          <cell r="AC195">
            <v>1.5503875968992276E-2</v>
          </cell>
          <cell r="AD195">
            <v>344.69400000000002</v>
          </cell>
          <cell r="AE195">
            <v>4.0617384240437815E-5</v>
          </cell>
          <cell r="AG195">
            <v>267.33530000000002</v>
          </cell>
          <cell r="AH195">
            <v>2.4801827250435782E-3</v>
          </cell>
          <cell r="AI195">
            <v>2618.38</v>
          </cell>
          <cell r="AJ195">
            <v>1.5989595287277947E-3</v>
          </cell>
          <cell r="AK195">
            <v>4.4999999999999998E-2</v>
          </cell>
          <cell r="AL195">
            <v>1.0420050000000001</v>
          </cell>
          <cell r="CD195">
            <v>38961</v>
          </cell>
          <cell r="CE195">
            <v>3.6971838045705363E-2</v>
          </cell>
          <cell r="CF195">
            <v>6.421666188098385E-2</v>
          </cell>
          <cell r="CG195">
            <v>2.4637727366668694E-2</v>
          </cell>
          <cell r="CH195">
            <v>3.1647193193547807E-2</v>
          </cell>
          <cell r="CI195">
            <v>3.2774578672857047E-2</v>
          </cell>
        </row>
        <row r="196">
          <cell r="A196">
            <v>38991</v>
          </cell>
          <cell r="B196">
            <v>2594.52</v>
          </cell>
          <cell r="C196">
            <v>3.2985433044985246E-3</v>
          </cell>
          <cell r="D196">
            <v>3867.6140383417983</v>
          </cell>
          <cell r="E196">
            <v>1.2000000000000899E-3</v>
          </cell>
          <cell r="F196">
            <v>0.31202800000000008</v>
          </cell>
          <cell r="G196">
            <v>2295.827876940532</v>
          </cell>
          <cell r="H196">
            <v>4.2999999999999705E-3</v>
          </cell>
          <cell r="I196">
            <v>0.68796999999999997</v>
          </cell>
          <cell r="J196">
            <v>2.5999999999999999E-3</v>
          </cell>
          <cell r="K196">
            <v>3.0999999999999999E-3</v>
          </cell>
          <cell r="L196">
            <v>3.2000000000000002E-3</v>
          </cell>
          <cell r="M196">
            <v>4.3E-3</v>
          </cell>
          <cell r="N196">
            <v>6.3905375835835939E-4</v>
          </cell>
          <cell r="O196">
            <v>9.7999999999999997E-3</v>
          </cell>
          <cell r="Q196">
            <v>0.58333333333333337</v>
          </cell>
          <cell r="R196">
            <v>340.541</v>
          </cell>
          <cell r="S196">
            <v>8.0635373589843518E-3</v>
          </cell>
          <cell r="T196">
            <v>344.15499999999997</v>
          </cell>
          <cell r="U196">
            <v>4.6531858559497596E-3</v>
          </cell>
          <cell r="V196">
            <v>284.85700000000003</v>
          </cell>
          <cell r="W196">
            <v>1.0261275982641482E-3</v>
          </cell>
          <cell r="X196">
            <v>342.35199999999998</v>
          </cell>
          <cell r="Y196">
            <v>1.8172188066052364E-3</v>
          </cell>
          <cell r="Z196">
            <v>374.10399999999998</v>
          </cell>
          <cell r="AA196">
            <v>6.4729968953289863E-3</v>
          </cell>
          <cell r="AB196">
            <v>430.745</v>
          </cell>
          <cell r="AC196">
            <v>3.5631423934603612E-2</v>
          </cell>
          <cell r="AD196">
            <v>343.83</v>
          </cell>
          <cell r="AE196">
            <v>-2.5065710456231294E-3</v>
          </cell>
          <cell r="AG196">
            <v>268.36739999999998</v>
          </cell>
          <cell r="AH196">
            <v>3.8606947903998545E-3</v>
          </cell>
          <cell r="AI196">
            <v>2629.64</v>
          </cell>
          <cell r="AJ196">
            <v>4.3003689304073056E-3</v>
          </cell>
          <cell r="AK196">
            <v>4.4999999999999998E-2</v>
          </cell>
          <cell r="AL196">
            <v>1.0401904761904761</v>
          </cell>
          <cell r="CD196">
            <v>38991</v>
          </cell>
          <cell r="CE196">
            <v>3.2648886164721169E-2</v>
          </cell>
          <cell r="CF196">
            <v>4.8507893992561391E-2</v>
          </cell>
          <cell r="CG196">
            <v>2.5148106788548841E-2</v>
          </cell>
          <cell r="CH196">
            <v>3.3417392702918436E-2</v>
          </cell>
          <cell r="CI196">
            <v>3.1349080295120624E-2</v>
          </cell>
        </row>
        <row r="197">
          <cell r="A197">
            <v>39022</v>
          </cell>
          <cell r="B197">
            <v>2602.56</v>
          </cell>
          <cell r="C197">
            <v>3.098839091623784E-3</v>
          </cell>
          <cell r="D197">
            <v>3867.6140383417983</v>
          </cell>
          <cell r="E197">
            <v>0</v>
          </cell>
          <cell r="F197">
            <v>0.31136900000000012</v>
          </cell>
          <cell r="G197">
            <v>2306.1591023867641</v>
          </cell>
          <cell r="H197">
            <v>4.4999999999999485E-3</v>
          </cell>
          <cell r="I197">
            <v>0.68862699999999999</v>
          </cell>
          <cell r="J197">
            <v>1.9E-3</v>
          </cell>
          <cell r="K197">
            <v>2.3E-3</v>
          </cell>
          <cell r="L197">
            <v>2.7000000000000001E-3</v>
          </cell>
          <cell r="M197">
            <v>1.9E-3</v>
          </cell>
          <cell r="N197">
            <v>2.1938717558998492E-3</v>
          </cell>
          <cell r="O197">
            <v>1.38E-2</v>
          </cell>
          <cell r="Q197">
            <v>0.59114583333333337</v>
          </cell>
          <cell r="R197">
            <v>342.48200000000003</v>
          </cell>
          <cell r="S197">
            <v>5.6997542146173252E-3</v>
          </cell>
          <cell r="T197">
            <v>346.74599999999998</v>
          </cell>
          <cell r="U197">
            <v>7.5285845040751198E-3</v>
          </cell>
          <cell r="V197">
            <v>285.62400000000002</v>
          </cell>
          <cell r="W197">
            <v>2.6925790835401475E-3</v>
          </cell>
          <cell r="X197">
            <v>343.137</v>
          </cell>
          <cell r="Y197">
            <v>2.2929616301350375E-3</v>
          </cell>
          <cell r="Z197">
            <v>377.90899999999999</v>
          </cell>
          <cell r="AA197">
            <v>1.0170968500737843E-2</v>
          </cell>
          <cell r="AB197">
            <v>445.017</v>
          </cell>
          <cell r="AC197">
            <v>3.3133292319121432E-2</v>
          </cell>
          <cell r="AD197">
            <v>344.803</v>
          </cell>
          <cell r="AE197">
            <v>2.82988686269392E-3</v>
          </cell>
          <cell r="AG197">
            <v>269.48759999999999</v>
          </cell>
          <cell r="AH197">
            <v>4.1741284522636146E-3</v>
          </cell>
          <cell r="AI197">
            <v>2640.68</v>
          </cell>
          <cell r="AJ197">
            <v>4.1982933025053182E-3</v>
          </cell>
          <cell r="AK197">
            <v>4.4999999999999998E-2</v>
          </cell>
          <cell r="AL197">
            <v>1.0411049999999999</v>
          </cell>
          <cell r="CD197">
            <v>39022</v>
          </cell>
          <cell r="CE197">
            <v>3.0182360834576816E-2</v>
          </cell>
          <cell r="CF197">
            <v>3.9670693101201415E-2</v>
          </cell>
          <cell r="CG197">
            <v>2.5454364936364327E-2</v>
          </cell>
          <cell r="CH197">
            <v>3.5881180452424166E-2</v>
          </cell>
          <cell r="CI197">
            <v>3.4960735211158278E-2</v>
          </cell>
        </row>
        <row r="198">
          <cell r="A198">
            <v>39052</v>
          </cell>
          <cell r="B198">
            <v>2615.0500000000002</v>
          </cell>
          <cell r="C198">
            <v>4.7991208656092965E-3</v>
          </cell>
          <cell r="D198">
            <v>3899.7152348600353</v>
          </cell>
          <cell r="E198">
            <v>8.2999999999999741E-3</v>
          </cell>
          <cell r="F198">
            <v>0.31039599999999995</v>
          </cell>
          <cell r="G198">
            <v>2313.5388115144019</v>
          </cell>
          <cell r="H198">
            <v>3.2000000000000917E-3</v>
          </cell>
          <cell r="I198">
            <v>0.68961000000000017</v>
          </cell>
          <cell r="J198">
            <v>5.6999999999999993E-3</v>
          </cell>
          <cell r="K198">
            <v>5.5000000000000005E-3</v>
          </cell>
          <cell r="L198">
            <v>3.8E-3</v>
          </cell>
          <cell r="M198">
            <v>1.9E-3</v>
          </cell>
          <cell r="N198">
            <v>3.7300028217742815E-3</v>
          </cell>
          <cell r="O198">
            <v>2.2000000000000001E-3</v>
          </cell>
          <cell r="Q198">
            <v>0.609375</v>
          </cell>
          <cell r="R198">
            <v>343.38400000000001</v>
          </cell>
          <cell r="S198">
            <v>2.6337150565576284E-3</v>
          </cell>
          <cell r="T198">
            <v>347.84199999999998</v>
          </cell>
          <cell r="U198">
            <v>3.1608151211550695E-3</v>
          </cell>
          <cell r="V198">
            <v>286.74900000000002</v>
          </cell>
          <cell r="W198">
            <v>3.9387446433072348E-3</v>
          </cell>
          <cell r="X198">
            <v>344.17099999999999</v>
          </cell>
          <cell r="Y198">
            <v>3.0133736670776567E-3</v>
          </cell>
          <cell r="Z198">
            <v>379</v>
          </cell>
          <cell r="AA198">
            <v>2.8869383899299272E-3</v>
          </cell>
          <cell r="AB198">
            <v>446.33100000000002</v>
          </cell>
          <cell r="AC198">
            <v>2.9526961891344072E-3</v>
          </cell>
          <cell r="AD198">
            <v>345.791</v>
          </cell>
          <cell r="AE198">
            <v>2.865404303326935E-3</v>
          </cell>
          <cell r="AG198">
            <v>272.29489999999998</v>
          </cell>
          <cell r="AH198">
            <v>1.04171768942245E-2</v>
          </cell>
          <cell r="AI198">
            <v>2657.0499999999997</v>
          </cell>
          <cell r="AJ198">
            <v>6.1991608222125016E-3</v>
          </cell>
          <cell r="AK198">
            <v>4.4999999999999998E-2</v>
          </cell>
          <cell r="AL198">
            <v>1.0413950000000001</v>
          </cell>
          <cell r="CD198">
            <v>39052</v>
          </cell>
          <cell r="CE198">
            <v>3.1415161315768714E-2</v>
          </cell>
          <cell r="CF198">
            <v>4.2773261567632836E-2</v>
          </cell>
          <cell r="CG198">
            <v>2.5761111680288273E-2</v>
          </cell>
          <cell r="CH198">
            <v>3.79312950564481E-2</v>
          </cell>
          <cell r="CI198">
            <v>3.8315731658537411E-2</v>
          </cell>
        </row>
        <row r="199">
          <cell r="A199">
            <v>39083</v>
          </cell>
          <cell r="B199">
            <v>2626.56</v>
          </cell>
          <cell r="C199">
            <v>4.4014454790537449E-3</v>
          </cell>
          <cell r="D199">
            <v>3910.2444659941571</v>
          </cell>
          <cell r="E199">
            <v>2.6999999999999247E-3</v>
          </cell>
          <cell r="F199">
            <v>0.31150500000000003</v>
          </cell>
          <cell r="G199">
            <v>2325.5692133342768</v>
          </cell>
          <cell r="H199">
            <v>5.2000000000000934E-3</v>
          </cell>
          <cell r="I199">
            <v>0.68849899999999964</v>
          </cell>
          <cell r="J199">
            <v>4.0999999999999995E-3</v>
          </cell>
          <cell r="K199">
            <v>4.7999999999999996E-3</v>
          </cell>
          <cell r="L199">
            <v>3.9000000000000003E-3</v>
          </cell>
          <cell r="M199">
            <v>4.7999999999999996E-3</v>
          </cell>
          <cell r="N199">
            <v>2.6751884224100876E-3</v>
          </cell>
          <cell r="O199">
            <v>9.3999999999999986E-3</v>
          </cell>
          <cell r="Q199">
            <v>0.64583333333333337</v>
          </cell>
          <cell r="R199">
            <v>344.85</v>
          </cell>
          <cell r="S199">
            <v>4.2692728840016958E-3</v>
          </cell>
          <cell r="T199">
            <v>349.59300000000002</v>
          </cell>
          <cell r="U199">
            <v>5.033894699317587E-3</v>
          </cell>
          <cell r="V199">
            <v>289.077</v>
          </cell>
          <cell r="W199">
            <v>8.1185984955483015E-3</v>
          </cell>
          <cell r="X199">
            <v>345.71300000000002</v>
          </cell>
          <cell r="Y199">
            <v>4.4803309982539563E-3</v>
          </cell>
          <cell r="Z199">
            <v>380.49799999999999</v>
          </cell>
          <cell r="AA199">
            <v>3.9525065963059713E-3</v>
          </cell>
          <cell r="AB199">
            <v>448.94799999999998</v>
          </cell>
          <cell r="AC199">
            <v>5.8633614962886327E-3</v>
          </cell>
          <cell r="AD199">
            <v>346.94</v>
          </cell>
          <cell r="AE199">
            <v>3.3228163833067814E-3</v>
          </cell>
          <cell r="AG199">
            <v>274.10539999999997</v>
          </cell>
          <cell r="AH199">
            <v>6.6490411682333939E-3</v>
          </cell>
          <cell r="AI199">
            <v>2670.0699999999997</v>
          </cell>
          <cell r="AJ199">
            <v>4.900171242543383E-3</v>
          </cell>
          <cell r="AK199">
            <v>4.4999999999999998E-2</v>
          </cell>
          <cell r="AL199">
            <v>1.0407272727272727</v>
          </cell>
          <cell r="CD199">
            <v>39083</v>
          </cell>
          <cell r="CE199">
            <v>2.987813485155022E-2</v>
          </cell>
          <cell r="CF199">
            <v>3.955930540253072E-2</v>
          </cell>
          <cell r="CG199">
            <v>2.4945397078554254E-2</v>
          </cell>
          <cell r="CH199">
            <v>3.489565514881976E-2</v>
          </cell>
          <cell r="CI199">
            <v>3.4044894301103579E-2</v>
          </cell>
        </row>
        <row r="200">
          <cell r="A200">
            <v>39114</v>
          </cell>
          <cell r="B200">
            <v>2638.12</v>
          </cell>
          <cell r="C200">
            <v>4.4011939571149128E-3</v>
          </cell>
          <cell r="D200">
            <v>3914.9367593533502</v>
          </cell>
          <cell r="E200">
            <v>1.2000000000000899E-3</v>
          </cell>
          <cell r="F200">
            <v>0.31094500000000003</v>
          </cell>
          <cell r="G200">
            <v>2339.2900716929489</v>
          </cell>
          <cell r="H200">
            <v>5.9000000000000163E-3</v>
          </cell>
          <cell r="I200">
            <v>0.68905099999999986</v>
          </cell>
          <cell r="J200">
            <v>4.7999999999999996E-3</v>
          </cell>
          <cell r="K200">
            <v>3.5999999999999999E-3</v>
          </cell>
          <cell r="L200">
            <v>2.3999999999999998E-3</v>
          </cell>
          <cell r="M200">
            <v>1.3899999999999999E-2</v>
          </cell>
          <cell r="N200">
            <v>-2.9727862452998068E-3</v>
          </cell>
          <cell r="O200">
            <v>8.6999999999999994E-3</v>
          </cell>
          <cell r="Q200">
            <v>0.5546875</v>
          </cell>
          <cell r="R200">
            <v>345.65199999999999</v>
          </cell>
          <cell r="S200">
            <v>2.3256488328258218E-3</v>
          </cell>
          <cell r="T200">
            <v>350.524</v>
          </cell>
          <cell r="U200">
            <v>2.6630968011371881E-3</v>
          </cell>
          <cell r="V200">
            <v>290.30900000000003</v>
          </cell>
          <cell r="W200">
            <v>4.2618402709313497E-3</v>
          </cell>
          <cell r="X200">
            <v>346.62900000000002</v>
          </cell>
          <cell r="Y200">
            <v>2.6495966307311658E-3</v>
          </cell>
          <cell r="Z200">
            <v>381.28100000000001</v>
          </cell>
          <cell r="AA200">
            <v>2.0578294761077753E-3</v>
          </cell>
          <cell r="AB200">
            <v>453.89600000000002</v>
          </cell>
          <cell r="AC200">
            <v>1.1021320954765379E-2</v>
          </cell>
          <cell r="AD200">
            <v>346.62700000000001</v>
          </cell>
          <cell r="AE200">
            <v>-9.0217328644714989E-4</v>
          </cell>
          <cell r="AG200">
            <v>275.0206</v>
          </cell>
          <cell r="AH200">
            <v>3.3388616203839927E-3</v>
          </cell>
          <cell r="AI200">
            <v>2681.2799999999997</v>
          </cell>
          <cell r="AJ200">
            <v>4.1983918024621758E-3</v>
          </cell>
          <cell r="AK200">
            <v>4.4999999999999998E-2</v>
          </cell>
          <cell r="AL200">
            <v>1.0393444444444444</v>
          </cell>
          <cell r="CD200">
            <v>39114</v>
          </cell>
          <cell r="CE200">
            <v>3.0185643661014616E-2</v>
          </cell>
          <cell r="CF200">
            <v>3.6453671150183053E-2</v>
          </cell>
          <cell r="CG200">
            <v>2.6885034782188955E-2</v>
          </cell>
          <cell r="CH200">
            <v>3.7900489445395369E-2</v>
          </cell>
          <cell r="CI200">
            <v>3.6660672881275724E-2</v>
          </cell>
        </row>
        <row r="201">
          <cell r="A201">
            <v>39142</v>
          </cell>
          <cell r="B201">
            <v>2647.88</v>
          </cell>
          <cell r="C201">
            <v>3.6996042636423532E-3</v>
          </cell>
          <cell r="D201">
            <v>3923.1581265479922</v>
          </cell>
          <cell r="E201">
            <v>2.0999999999999908E-3</v>
          </cell>
          <cell r="F201">
            <v>0.30992100000000006</v>
          </cell>
          <cell r="G201">
            <v>2349.5829480083976</v>
          </cell>
          <cell r="H201">
            <v>4.3999999999999595E-3</v>
          </cell>
          <cell r="I201">
            <v>0.6900719999999998</v>
          </cell>
          <cell r="J201">
            <v>2.5000000000000001E-3</v>
          </cell>
          <cell r="K201">
            <v>3.3E-3</v>
          </cell>
          <cell r="L201">
            <v>2.8999999999999998E-3</v>
          </cell>
          <cell r="M201">
            <v>3.8E-3</v>
          </cell>
          <cell r="N201">
            <v>6.1354295321142257E-4</v>
          </cell>
          <cell r="O201">
            <v>1.3000000000000001E-2</v>
          </cell>
          <cell r="Q201">
            <v>0.6015625</v>
          </cell>
          <cell r="R201">
            <v>346.40699999999998</v>
          </cell>
          <cell r="S201">
            <v>2.1842778285674491E-3</v>
          </cell>
          <cell r="T201">
            <v>351.71699999999998</v>
          </cell>
          <cell r="U201">
            <v>3.4034759388801294E-3</v>
          </cell>
          <cell r="V201">
            <v>291.60599999999999</v>
          </cell>
          <cell r="W201">
            <v>4.4676534313436989E-3</v>
          </cell>
          <cell r="X201">
            <v>347.22699999999998</v>
          </cell>
          <cell r="Y201">
            <v>1.7251874482515639E-3</v>
          </cell>
          <cell r="Z201">
            <v>382.52</v>
          </cell>
          <cell r="AA201">
            <v>3.2495718380931571E-3</v>
          </cell>
          <cell r="AB201">
            <v>459.00200000000001</v>
          </cell>
          <cell r="AC201">
            <v>1.1249272961207035E-2</v>
          </cell>
          <cell r="AD201">
            <v>346.827</v>
          </cell>
          <cell r="AE201">
            <v>5.7698909779091423E-4</v>
          </cell>
          <cell r="AG201">
            <v>275.32889999999998</v>
          </cell>
          <cell r="AH201">
            <v>1.1210069354803398E-3</v>
          </cell>
          <cell r="AI201">
            <v>2693.0799999999995</v>
          </cell>
          <cell r="AJ201">
            <v>4.4008831602815324E-3</v>
          </cell>
          <cell r="AK201">
            <v>4.4999999999999998E-2</v>
          </cell>
          <cell r="AL201">
            <v>1.0376590909090908</v>
          </cell>
          <cell r="CD201">
            <v>39142</v>
          </cell>
          <cell r="CE201">
            <v>2.9570383734539352E-2</v>
          </cell>
          <cell r="CF201">
            <v>3.1615240226061214E-2</v>
          </cell>
          <cell r="CG201">
            <v>2.8215859769943563E-2</v>
          </cell>
          <cell r="CH201">
            <v>4.4870615417562654E-2</v>
          </cell>
          <cell r="CI201">
            <v>4.2621813665185471E-2</v>
          </cell>
        </row>
        <row r="202">
          <cell r="A202">
            <v>39173</v>
          </cell>
          <cell r="B202">
            <v>2654.5</v>
          </cell>
          <cell r="C202">
            <v>2.5001132981856689E-3</v>
          </cell>
          <cell r="D202">
            <v>3938.4584432415295</v>
          </cell>
          <cell r="E202">
            <v>3.9000000000000146E-3</v>
          </cell>
          <cell r="F202">
            <v>0.30943299999999996</v>
          </cell>
          <cell r="G202">
            <v>2354.0471556096136</v>
          </cell>
          <cell r="H202">
            <v>1.9000000000000128E-3</v>
          </cell>
          <cell r="I202">
            <v>0.69056799999999985</v>
          </cell>
          <cell r="J202">
            <v>2.8000000000000004E-3</v>
          </cell>
          <cell r="K202">
            <v>3.3E-3</v>
          </cell>
          <cell r="L202">
            <v>2.8999999999999998E-3</v>
          </cell>
          <cell r="M202">
            <v>1.8E-3</v>
          </cell>
          <cell r="N202">
            <v>3.116702371431768E-3</v>
          </cell>
          <cell r="O202">
            <v>-2.3999999999999998E-3</v>
          </cell>
          <cell r="Q202">
            <v>0.56299999999999994</v>
          </cell>
          <cell r="R202">
            <v>346.87799999999999</v>
          </cell>
          <cell r="S202">
            <v>1.3596722929964944E-3</v>
          </cell>
          <cell r="T202">
            <v>351.86900000000003</v>
          </cell>
          <cell r="U202">
            <v>4.3216563316539336E-4</v>
          </cell>
          <cell r="V202">
            <v>292.69799999999998</v>
          </cell>
          <cell r="W202">
            <v>3.7447789140141463E-3</v>
          </cell>
          <cell r="X202">
            <v>348.72899999999998</v>
          </cell>
          <cell r="Y202">
            <v>4.3257004783614494E-3</v>
          </cell>
          <cell r="Z202">
            <v>381.97800000000001</v>
          </cell>
          <cell r="AA202">
            <v>-1.4169193767645805E-3</v>
          </cell>
          <cell r="AB202">
            <v>447.97199999999998</v>
          </cell>
          <cell r="AC202">
            <v>-2.4030396381715224E-2</v>
          </cell>
          <cell r="AD202">
            <v>348.98399999999998</v>
          </cell>
          <cell r="AE202">
            <v>6.2192389865840525E-3</v>
          </cell>
          <cell r="AG202">
            <v>276.2287</v>
          </cell>
          <cell r="AH202">
            <v>3.2680913627303187E-3</v>
          </cell>
          <cell r="AI202">
            <v>2700.0799999999995</v>
          </cell>
          <cell r="AJ202">
            <v>2.5992543853134986E-3</v>
          </cell>
          <cell r="AK202">
            <v>4.4999999999999998E-2</v>
          </cell>
          <cell r="AL202">
            <v>1.0361800000000001</v>
          </cell>
          <cell r="CD202">
            <v>39173</v>
          </cell>
          <cell r="CE202">
            <v>2.9981802167443394E-2</v>
          </cell>
          <cell r="CF202">
            <v>3.0076128568672145E-2</v>
          </cell>
          <cell r="CG202">
            <v>2.9757566876755792E-2</v>
          </cell>
          <cell r="CH202">
            <v>4.6051500722240402E-2</v>
          </cell>
          <cell r="CI202">
            <v>4.7475448096427453E-2</v>
          </cell>
        </row>
        <row r="203">
          <cell r="A203">
            <v>39203</v>
          </cell>
          <cell r="B203">
            <v>2661.93</v>
          </cell>
          <cell r="C203">
            <v>2.799020531173424E-3</v>
          </cell>
          <cell r="D203">
            <v>3952.2430477928751</v>
          </cell>
          <cell r="E203">
            <v>3.5000000000000586E-3</v>
          </cell>
          <cell r="F203">
            <v>0.30989199999999995</v>
          </cell>
          <cell r="G203">
            <v>2359.9322734986376</v>
          </cell>
          <cell r="H203">
            <v>2.4999999999999467E-3</v>
          </cell>
          <cell r="I203">
            <v>0.69010199999999999</v>
          </cell>
          <cell r="J203">
            <v>3.3E-3</v>
          </cell>
          <cell r="K203">
            <v>3.5999999999999999E-3</v>
          </cell>
          <cell r="L203">
            <v>3.0000000000000001E-3</v>
          </cell>
          <cell r="M203">
            <v>2.5999999999999999E-3</v>
          </cell>
          <cell r="N203">
            <v>3.3674327010685006E-3</v>
          </cell>
          <cell r="O203">
            <v>-7.000000000000001E-4</v>
          </cell>
          <cell r="Q203">
            <v>0.55989583333333337</v>
          </cell>
          <cell r="R203">
            <v>347.42099999999999</v>
          </cell>
          <cell r="S203">
            <v>1.565391866881205E-3</v>
          </cell>
          <cell r="T203">
            <v>352.02</v>
          </cell>
          <cell r="U203">
            <v>4.2913697995539124E-4</v>
          </cell>
          <cell r="V203">
            <v>293.27800000000002</v>
          </cell>
          <cell r="W203">
            <v>1.9815646160890044E-3</v>
          </cell>
          <cell r="X203">
            <v>350.63099999999997</v>
          </cell>
          <cell r="Y203">
            <v>5.4540918592946852E-3</v>
          </cell>
          <cell r="Z203">
            <v>381.62299999999999</v>
          </cell>
          <cell r="AA203">
            <v>-9.293728958212899E-4</v>
          </cell>
          <cell r="AB203">
            <v>436.00799999999998</v>
          </cell>
          <cell r="AC203">
            <v>-2.6707026332002837E-2</v>
          </cell>
          <cell r="AD203">
            <v>351.60700000000003</v>
          </cell>
          <cell r="AE203">
            <v>7.5161038901498944E-3</v>
          </cell>
          <cell r="AG203">
            <v>277.2319</v>
          </cell>
          <cell r="AH203">
            <v>3.6317732371762279E-3</v>
          </cell>
          <cell r="AI203">
            <v>2707.099999999999</v>
          </cell>
          <cell r="AJ203">
            <v>2.5999229652453604E-3</v>
          </cell>
          <cell r="AK203">
            <v>4.4999999999999998E-2</v>
          </cell>
          <cell r="AL203">
            <v>1.0342500000000001</v>
          </cell>
          <cell r="CD203">
            <v>39203</v>
          </cell>
          <cell r="CE203">
            <v>3.1831801566782003E-2</v>
          </cell>
          <cell r="CF203">
            <v>2.9050667017085585E-2</v>
          </cell>
          <cell r="CG203">
            <v>3.3158487584014962E-2</v>
          </cell>
          <cell r="CH203">
            <v>4.3773340023013363E-2</v>
          </cell>
          <cell r="CI203">
            <v>4.3996619066684506E-2</v>
          </cell>
        </row>
        <row r="204">
          <cell r="A204">
            <v>39234</v>
          </cell>
          <cell r="B204">
            <v>2669.38</v>
          </cell>
          <cell r="C204">
            <v>2.7987212285822682E-3</v>
          </cell>
          <cell r="D204">
            <v>3950.2669262689788</v>
          </cell>
          <cell r="E204">
            <v>-4.9999999999994493E-4</v>
          </cell>
          <cell r="F204">
            <v>0.31009500000000001</v>
          </cell>
          <cell r="G204">
            <v>2370.0799822746817</v>
          </cell>
          <cell r="H204">
            <v>4.2999999999999705E-3</v>
          </cell>
          <cell r="I204">
            <v>0.68989600000000029</v>
          </cell>
          <cell r="J204">
            <v>2.5000000000000001E-3</v>
          </cell>
          <cell r="K204">
            <v>3.5999999999999999E-3</v>
          </cell>
          <cell r="L204">
            <v>3.4000000000000002E-3</v>
          </cell>
          <cell r="M204">
            <v>2.3E-3</v>
          </cell>
          <cell r="N204">
            <v>6.4761147880940334E-4</v>
          </cell>
          <cell r="O204">
            <v>1.2800000000000001E-2</v>
          </cell>
          <cell r="Q204">
            <v>0.5625</v>
          </cell>
          <cell r="R204">
            <v>348.32799999999997</v>
          </cell>
          <cell r="S204">
            <v>2.6106654462452195E-3</v>
          </cell>
          <cell r="T204">
            <v>352.93599999999998</v>
          </cell>
          <cell r="U204">
            <v>2.6021248792682528E-3</v>
          </cell>
          <cell r="V204">
            <v>294.31599999999997</v>
          </cell>
          <cell r="W204">
            <v>3.5393040050735181E-3</v>
          </cell>
          <cell r="X204">
            <v>356.50299999999999</v>
          </cell>
          <cell r="Y204">
            <v>1.6746950497816826E-2</v>
          </cell>
          <cell r="Z204">
            <v>381.65199999999999</v>
          </cell>
          <cell r="AA204">
            <v>7.5991226943905588E-5</v>
          </cell>
          <cell r="AB204">
            <v>436.49799999999999</v>
          </cell>
          <cell r="AC204">
            <v>1.1238325902276358E-3</v>
          </cell>
          <cell r="AD204">
            <v>351.517</v>
          </cell>
          <cell r="AE204">
            <v>-2.5596760019008791E-4</v>
          </cell>
          <cell r="AG204">
            <v>278.74919999999997</v>
          </cell>
          <cell r="AH204">
            <v>5.4730353902274764E-3</v>
          </cell>
          <cell r="AI204">
            <v>2715.4899999999989</v>
          </cell>
          <cell r="AJ204">
            <v>3.0992575080344142E-3</v>
          </cell>
          <cell r="AK204">
            <v>4.4999999999999998E-2</v>
          </cell>
          <cell r="AL204">
            <v>1.034265</v>
          </cell>
          <cell r="CD204">
            <v>39234</v>
          </cell>
          <cell r="CE204">
            <v>3.6898061288305195E-2</v>
          </cell>
          <cell r="CF204">
            <v>2.7919390049547355E-2</v>
          </cell>
          <cell r="CG204">
            <v>4.1245428078902302E-2</v>
          </cell>
          <cell r="CH204">
            <v>3.9577159195026468E-2</v>
          </cell>
          <cell r="CI204">
            <v>3.8927091183119877E-2</v>
          </cell>
        </row>
        <row r="205">
          <cell r="A205">
            <v>39264</v>
          </cell>
          <cell r="B205">
            <v>2675.79</v>
          </cell>
          <cell r="C205">
            <v>2.4013066704626773E-3</v>
          </cell>
          <cell r="D205">
            <v>3941.5763390311872</v>
          </cell>
          <cell r="E205">
            <v>-2.1999999999999797E-3</v>
          </cell>
          <cell r="F205">
            <v>0.30908000000000002</v>
          </cell>
          <cell r="G205">
            <v>2380.7453421949176</v>
          </cell>
          <cell r="H205">
            <v>4.4999999999999485E-3</v>
          </cell>
          <cell r="I205">
            <v>0.69092000000000009</v>
          </cell>
          <cell r="J205">
            <v>5.9999999999999995E-4</v>
          </cell>
          <cell r="K205">
            <v>2E-3</v>
          </cell>
          <cell r="L205">
            <v>2E-3</v>
          </cell>
          <cell r="M205">
            <v>2.7000000000000001E-3</v>
          </cell>
          <cell r="N205">
            <v>-1.0372618069900363E-3</v>
          </cell>
          <cell r="O205">
            <v>1.9299999999999998E-2</v>
          </cell>
          <cell r="Q205">
            <v>0.54427083333333337</v>
          </cell>
          <cell r="R205">
            <v>349.62799999999999</v>
          </cell>
          <cell r="S205">
            <v>3.7321145586919346E-3</v>
          </cell>
          <cell r="T205">
            <v>353.92</v>
          </cell>
          <cell r="U205">
            <v>2.7880408912666077E-3</v>
          </cell>
          <cell r="V205">
            <v>295.31599999999997</v>
          </cell>
          <cell r="W205">
            <v>3.3977085853300615E-3</v>
          </cell>
          <cell r="X205">
            <v>357.26900000000001</v>
          </cell>
          <cell r="Y205">
            <v>2.1486495204809941E-3</v>
          </cell>
          <cell r="Z205">
            <v>382.66300000000001</v>
          </cell>
          <cell r="AA205">
            <v>2.6490100929643656E-3</v>
          </cell>
          <cell r="AB205">
            <v>444.13200000000001</v>
          </cell>
          <cell r="AC205">
            <v>1.7489198117746296E-2</v>
          </cell>
          <cell r="AD205">
            <v>350.79399999999998</v>
          </cell>
          <cell r="AE205">
            <v>-2.0567995288990337E-3</v>
          </cell>
          <cell r="AG205">
            <v>279.51519999999999</v>
          </cell>
          <cell r="AH205">
            <v>2.7479899493882964E-3</v>
          </cell>
          <cell r="AI205">
            <v>2724.1799999999989</v>
          </cell>
          <cell r="AJ205">
            <v>3.2001590873103058E-3</v>
          </cell>
          <cell r="AK205">
            <v>4.4999999999999998E-2</v>
          </cell>
          <cell r="AL205">
            <v>1.0353727272727273</v>
          </cell>
          <cell r="CD205">
            <v>39264</v>
          </cell>
          <cell r="CE205">
            <v>3.741741881455285E-2</v>
          </cell>
          <cell r="CF205">
            <v>2.2284428776476073E-2</v>
          </cell>
          <cell r="CG205">
            <v>4.4573087491518226E-2</v>
          </cell>
          <cell r="CH205">
            <v>4.1684915548643175E-2</v>
          </cell>
          <cell r="CI205">
            <v>3.9986835609675753E-2</v>
          </cell>
        </row>
        <row r="206">
          <cell r="A206">
            <v>39295</v>
          </cell>
          <cell r="B206">
            <v>2688.37</v>
          </cell>
          <cell r="C206">
            <v>4.701415282963195E-3</v>
          </cell>
          <cell r="D206">
            <v>3946.3062306380248</v>
          </cell>
          <cell r="E206">
            <v>1.2000000000000899E-3</v>
          </cell>
          <cell r="F206">
            <v>0.30766099999999996</v>
          </cell>
          <cell r="G206">
            <v>2395.505963316526</v>
          </cell>
          <cell r="H206">
            <v>6.1999999999999833E-3</v>
          </cell>
          <cell r="I206">
            <v>0.69233499999999992</v>
          </cell>
          <cell r="J206">
            <v>3.7000000000000002E-3</v>
          </cell>
          <cell r="K206">
            <v>4.4000000000000003E-3</v>
          </cell>
          <cell r="L206">
            <v>4.0000000000000001E-3</v>
          </cell>
          <cell r="M206">
            <v>4.7999999999999996E-3</v>
          </cell>
          <cell r="N206">
            <v>1.1733980655257376E-3</v>
          </cell>
          <cell r="O206">
            <v>1.7100000000000001E-2</v>
          </cell>
          <cell r="Q206">
            <v>0.6328125</v>
          </cell>
          <cell r="R206">
            <v>354.495</v>
          </cell>
          <cell r="S206">
            <v>1.3920509798986513E-2</v>
          </cell>
          <cell r="T206">
            <v>357.404</v>
          </cell>
          <cell r="U206">
            <v>9.844032549728654E-3</v>
          </cell>
          <cell r="V206">
            <v>296.46699999999998</v>
          </cell>
          <cell r="W206">
            <v>3.8975199447373043E-3</v>
          </cell>
          <cell r="X206">
            <v>358.53399999999999</v>
          </cell>
          <cell r="Y206">
            <v>3.5407494073091961E-3</v>
          </cell>
          <cell r="Z206">
            <v>387.68400000000003</v>
          </cell>
          <cell r="AA206">
            <v>1.3121205865213037E-2</v>
          </cell>
          <cell r="AB206">
            <v>461.88299999999998</v>
          </cell>
          <cell r="AC206">
            <v>3.9967847396719769E-2</v>
          </cell>
          <cell r="AD206">
            <v>352.35500000000002</v>
          </cell>
          <cell r="AE206">
            <v>4.4499050724928768E-3</v>
          </cell>
          <cell r="AG206">
            <v>279.7072</v>
          </cell>
          <cell r="AH206">
            <v>6.8690361025081081E-4</v>
          </cell>
          <cell r="AI206">
            <v>2740.2499999999991</v>
          </cell>
          <cell r="AJ206">
            <v>5.8990228252171484E-3</v>
          </cell>
          <cell r="AK206">
            <v>4.4999999999999998E-2</v>
          </cell>
          <cell r="AL206">
            <v>1.0370434782608695</v>
          </cell>
          <cell r="CD206">
            <v>39295</v>
          </cell>
          <cell r="CE206">
            <v>4.1773716659497584E-2</v>
          </cell>
          <cell r="CF206">
            <v>2.3818315585683481E-2</v>
          </cell>
          <cell r="CG206">
            <v>5.0104346721915993E-2</v>
          </cell>
          <cell r="CH206">
            <v>5.1879612238176165E-2</v>
          </cell>
          <cell r="CI206">
            <v>4.6344276789216821E-2</v>
          </cell>
        </row>
        <row r="207">
          <cell r="A207">
            <v>39326</v>
          </cell>
          <cell r="B207">
            <v>2693.21</v>
          </cell>
          <cell r="C207">
            <v>1.800347422415971E-3</v>
          </cell>
          <cell r="D207">
            <v>3944.7277081457696</v>
          </cell>
          <cell r="E207">
            <v>-3.9999999999995595E-4</v>
          </cell>
          <cell r="F207">
            <v>0.30659200000000009</v>
          </cell>
          <cell r="G207">
            <v>2402.2133800138122</v>
          </cell>
          <cell r="H207">
            <v>2.7999999999999137E-3</v>
          </cell>
          <cell r="I207">
            <v>0.69341000000000008</v>
          </cell>
          <cell r="J207">
            <v>2.0999999999999999E-3</v>
          </cell>
          <cell r="K207">
            <v>3.0000000000000001E-3</v>
          </cell>
          <cell r="L207">
            <v>3.4000000000000002E-3</v>
          </cell>
          <cell r="M207">
            <v>2E-3</v>
          </cell>
          <cell r="N207">
            <v>2.3094657923314671E-3</v>
          </cell>
          <cell r="O207">
            <v>3.9000000000000003E-3</v>
          </cell>
          <cell r="Q207">
            <v>0.56770833333333337</v>
          </cell>
          <cell r="R207">
            <v>358.63299999999998</v>
          </cell>
          <cell r="S207">
            <v>1.1672943200891295E-2</v>
          </cell>
          <cell r="T207">
            <v>361.99700000000001</v>
          </cell>
          <cell r="U207">
            <v>1.285100334635314E-2</v>
          </cell>
          <cell r="V207">
            <v>297.09399999999999</v>
          </cell>
          <cell r="W207">
            <v>2.1149065494641128E-3</v>
          </cell>
          <cell r="X207">
            <v>359.916</v>
          </cell>
          <cell r="Y207">
            <v>3.8545856181004812E-3</v>
          </cell>
          <cell r="Z207">
            <v>394.79599999999999</v>
          </cell>
          <cell r="AA207">
            <v>1.8344837548106119E-2</v>
          </cell>
          <cell r="AB207">
            <v>487.59699999999998</v>
          </cell>
          <cell r="AC207">
            <v>5.5672107438463847E-2</v>
          </cell>
          <cell r="AD207">
            <v>354.41899999999998</v>
          </cell>
          <cell r="AE207">
            <v>5.8577287111010179E-3</v>
          </cell>
          <cell r="AG207">
            <v>280.3657</v>
          </cell>
          <cell r="AH207">
            <v>2.3542475846169975E-3</v>
          </cell>
          <cell r="AI207">
            <v>2747.099999999999</v>
          </cell>
          <cell r="AJ207">
            <v>2.499771918620608E-3</v>
          </cell>
          <cell r="AK207">
            <v>4.4999999999999998E-2</v>
          </cell>
          <cell r="AL207">
            <v>1.0379578947368422</v>
          </cell>
          <cell r="CD207">
            <v>39326</v>
          </cell>
          <cell r="CE207">
            <v>4.1461877269440395E-2</v>
          </cell>
          <cell r="CF207">
            <v>2.1162231350478233E-2</v>
          </cell>
          <cell r="CG207">
            <v>5.0837879346110393E-2</v>
          </cell>
          <cell r="CH207">
            <v>6.1619160669829975E-2</v>
          </cell>
          <cell r="CI207">
            <v>5.6737340210940568E-2</v>
          </cell>
        </row>
        <row r="208">
          <cell r="A208">
            <v>39356</v>
          </cell>
          <cell r="B208">
            <v>2701.29</v>
          </cell>
          <cell r="C208">
            <v>3.0001373825285782E-3</v>
          </cell>
          <cell r="D208">
            <v>3946.7000719998423</v>
          </cell>
          <cell r="E208">
            <v>4.9999999999994493E-4</v>
          </cell>
          <cell r="F208">
            <v>0.30592800000000003</v>
          </cell>
          <cell r="G208">
            <v>2412.0624548718688</v>
          </cell>
          <cell r="H208">
            <v>4.0999999999999925E-3</v>
          </cell>
          <cell r="I208">
            <v>0.6940679999999998</v>
          </cell>
          <cell r="J208">
            <v>2.8000000000000004E-3</v>
          </cell>
          <cell r="K208">
            <v>3.7000000000000002E-3</v>
          </cell>
          <cell r="L208">
            <v>4.3E-3</v>
          </cell>
          <cell r="M208">
            <v>3.4000000000000002E-3</v>
          </cell>
          <cell r="N208">
            <v>3.8821624036169461E-3</v>
          </cell>
          <cell r="O208">
            <v>4.5999999999999999E-3</v>
          </cell>
          <cell r="Q208">
            <v>0.64322916666666663</v>
          </cell>
          <cell r="R208">
            <v>361.30799999999999</v>
          </cell>
          <cell r="S208">
            <v>7.4588785750335784E-3</v>
          </cell>
          <cell r="T208">
            <v>365.79399999999998</v>
          </cell>
          <cell r="U208">
            <v>1.0489037201965701E-2</v>
          </cell>
          <cell r="V208">
            <v>297.93099999999998</v>
          </cell>
          <cell r="W208">
            <v>2.8172901505920667E-3</v>
          </cell>
          <cell r="X208">
            <v>361.67200000000003</v>
          </cell>
          <cell r="Y208">
            <v>4.8789161915558932E-3</v>
          </cell>
          <cell r="Z208">
            <v>400.41300000000001</v>
          </cell>
          <cell r="AA208">
            <v>1.4227601090183395E-2</v>
          </cell>
          <cell r="AB208">
            <v>509.89800000000002</v>
          </cell>
          <cell r="AC208">
            <v>4.5736540626788225E-2</v>
          </cell>
          <cell r="AD208">
            <v>355.541</v>
          </cell>
          <cell r="AE208">
            <v>3.1657445001538331E-3</v>
          </cell>
          <cell r="AG208">
            <v>280.59190000000001</v>
          </cell>
          <cell r="AH208">
            <v>8.0680339998795425E-4</v>
          </cell>
          <cell r="AI208">
            <v>2755.3399999999992</v>
          </cell>
          <cell r="AJ208">
            <v>2.9995267736886433E-3</v>
          </cell>
          <cell r="AK208">
            <v>4.4999999999999998E-2</v>
          </cell>
          <cell r="AL208">
            <v>1.0380318181818182</v>
          </cell>
          <cell r="CD208">
            <v>39356</v>
          </cell>
          <cell r="CE208">
            <v>4.1152120623467958E-2</v>
          </cell>
          <cell r="CF208">
            <v>2.0448274536709388E-2</v>
          </cell>
          <cell r="CG208">
            <v>5.0628611621457154E-2</v>
          </cell>
          <cell r="CH208">
            <v>6.0982378039648566E-2</v>
          </cell>
          <cell r="CI208">
            <v>6.2875739129171437E-2</v>
          </cell>
        </row>
        <row r="209">
          <cell r="A209">
            <v>39387</v>
          </cell>
          <cell r="B209">
            <v>2711.55</v>
          </cell>
          <cell r="C209">
            <v>3.7981853114623654E-3</v>
          </cell>
          <cell r="D209">
            <v>3956.9614921870416</v>
          </cell>
          <cell r="E209">
            <v>2.5999999999999357E-3</v>
          </cell>
          <cell r="F209">
            <v>0.30516099999999996</v>
          </cell>
          <cell r="G209">
            <v>2422.4343234278176</v>
          </cell>
          <cell r="H209">
            <v>4.2999999999999705E-3</v>
          </cell>
          <cell r="I209">
            <v>0.69483600000000012</v>
          </cell>
          <cell r="J209">
            <v>3.0000000000000001E-3</v>
          </cell>
          <cell r="K209">
            <v>4.0000000000000001E-3</v>
          </cell>
          <cell r="L209">
            <v>3.5999999999999999E-3</v>
          </cell>
          <cell r="M209">
            <v>3.8E-3</v>
          </cell>
          <cell r="N209">
            <v>2.3246018902393227E-3</v>
          </cell>
          <cell r="O209">
            <v>6.6E-3</v>
          </cell>
          <cell r="Q209">
            <v>0.55989583333333337</v>
          </cell>
          <cell r="R209">
            <v>365.1</v>
          </cell>
          <cell r="S209">
            <v>1.0495200770533897E-2</v>
          </cell>
          <cell r="T209">
            <v>368.334</v>
          </cell>
          <cell r="U209">
            <v>6.9437989688185819E-3</v>
          </cell>
          <cell r="V209">
            <v>298.06099999999998</v>
          </cell>
          <cell r="W209">
            <v>4.3634264309511117E-4</v>
          </cell>
          <cell r="X209">
            <v>363.39699999999999</v>
          </cell>
          <cell r="Y209">
            <v>4.7695149195956521E-3</v>
          </cell>
          <cell r="Z209">
            <v>404.29300000000001</v>
          </cell>
          <cell r="AA209">
            <v>9.6899950800797274E-3</v>
          </cell>
          <cell r="AB209">
            <v>523.32100000000003</v>
          </cell>
          <cell r="AC209">
            <v>2.6324872817700795E-2</v>
          </cell>
          <cell r="AD209">
            <v>356.822</v>
          </cell>
          <cell r="AE209">
            <v>3.6029599961748815E-3</v>
          </cell>
          <cell r="AG209">
            <v>281.91489999999999</v>
          </cell>
          <cell r="AH209">
            <v>4.7150327575384843E-3</v>
          </cell>
          <cell r="AI209">
            <v>2767.1899999999991</v>
          </cell>
          <cell r="AJ209">
            <v>4.3007396546341781E-3</v>
          </cell>
          <cell r="AK209">
            <v>4.4999999999999998E-2</v>
          </cell>
          <cell r="AL209">
            <v>1.0387500000000001</v>
          </cell>
          <cell r="CD209">
            <v>39387</v>
          </cell>
          <cell r="CE209">
            <v>4.1877997049059479E-2</v>
          </cell>
          <cell r="CF209">
            <v>2.310144005050474E-2</v>
          </cell>
          <cell r="CG209">
            <v>5.0419427228899361E-2</v>
          </cell>
          <cell r="CH209">
            <v>6.6041426994703389E-2</v>
          </cell>
          <cell r="CI209">
            <v>6.2258829229464796E-2</v>
          </cell>
        </row>
        <row r="210">
          <cell r="A210">
            <v>39417</v>
          </cell>
          <cell r="B210">
            <v>2731.62</v>
          </cell>
          <cell r="C210">
            <v>7.4016706311887948E-3</v>
          </cell>
          <cell r="D210">
            <v>3964.0840228729785</v>
          </cell>
          <cell r="E210">
            <v>1.8000000000000238E-3</v>
          </cell>
          <cell r="F210">
            <v>0.30480599999999997</v>
          </cell>
          <cell r="G210">
            <v>2446.1741797974105</v>
          </cell>
          <cell r="H210">
            <v>9.8000000000000309E-3</v>
          </cell>
          <cell r="I210">
            <v>0.69518900000000006</v>
          </cell>
          <cell r="J210">
            <v>3.9000000000000003E-3</v>
          </cell>
          <cell r="K210">
            <v>5.6999999999999993E-3</v>
          </cell>
          <cell r="L210">
            <v>4.0000000000000001E-3</v>
          </cell>
          <cell r="M210">
            <v>4.6999999999999993E-3</v>
          </cell>
          <cell r="N210">
            <v>5.3788002071777008E-3</v>
          </cell>
          <cell r="O210">
            <v>2.52E-2</v>
          </cell>
          <cell r="Q210">
            <v>0.61979166666666663</v>
          </cell>
          <cell r="R210">
            <v>370.48500000000001</v>
          </cell>
          <cell r="S210">
            <v>1.4749383730484844E-2</v>
          </cell>
          <cell r="T210">
            <v>374.815</v>
          </cell>
          <cell r="U210">
            <v>1.7595443266166022E-2</v>
          </cell>
          <cell r="V210">
            <v>300.05</v>
          </cell>
          <cell r="W210">
            <v>6.6731306678835534E-3</v>
          </cell>
          <cell r="X210">
            <v>364.97199999999998</v>
          </cell>
          <cell r="Y210">
            <v>4.3341029232490946E-3</v>
          </cell>
          <cell r="Z210">
            <v>413.83800000000002</v>
          </cell>
          <cell r="AA210">
            <v>2.3609115171422834E-2</v>
          </cell>
          <cell r="AB210">
            <v>554.44799999999998</v>
          </cell>
          <cell r="AC210">
            <v>5.947974570101322E-2</v>
          </cell>
          <cell r="AD210">
            <v>360.45499999999998</v>
          </cell>
          <cell r="AE210">
            <v>1.0181547101916211E-2</v>
          </cell>
          <cell r="AG210">
            <v>284.2269</v>
          </cell>
          <cell r="AH210">
            <v>8.2010564180894363E-3</v>
          </cell>
          <cell r="AI210">
            <v>2794.0299999999993</v>
          </cell>
          <cell r="AJ210">
            <v>9.6993701191461223E-3</v>
          </cell>
          <cell r="AK210">
            <v>4.4999999999999998E-2</v>
          </cell>
          <cell r="AL210">
            <v>1.0421450000000001</v>
          </cell>
          <cell r="CD210">
            <v>39417</v>
          </cell>
          <cell r="CE210">
            <v>4.4576585533737223E-2</v>
          </cell>
          <cell r="CF210">
            <v>1.6506022654562802E-2</v>
          </cell>
          <cell r="CG210">
            <v>5.7330081355405405E-2</v>
          </cell>
          <cell r="CH210">
            <v>7.8923304522051207E-2</v>
          </cell>
          <cell r="CI210">
            <v>7.7543827369897844E-2</v>
          </cell>
        </row>
        <row r="211">
          <cell r="A211">
            <v>39448</v>
          </cell>
          <cell r="B211">
            <v>2746.37</v>
          </cell>
          <cell r="C211">
            <v>5.3997261698186527E-3</v>
          </cell>
          <cell r="D211">
            <v>3972.0121909187246</v>
          </cell>
          <cell r="E211">
            <v>2.0000000000000018E-3</v>
          </cell>
          <cell r="F211">
            <v>0.30312100000000003</v>
          </cell>
          <cell r="G211">
            <v>2463.0527816380122</v>
          </cell>
          <cell r="H211">
            <v>6.8999999999999062E-3</v>
          </cell>
          <cell r="I211">
            <v>0.69687500000000002</v>
          </cell>
          <cell r="J211">
            <v>4.0999999999999995E-3</v>
          </cell>
          <cell r="K211">
            <v>5.1000000000000004E-3</v>
          </cell>
          <cell r="L211">
            <v>3.7000000000000002E-3</v>
          </cell>
          <cell r="M211">
            <v>4.3E-3</v>
          </cell>
          <cell r="N211">
            <v>2.0963122300713109E-3</v>
          </cell>
          <cell r="O211">
            <v>1.7600000000000001E-2</v>
          </cell>
          <cell r="Q211">
            <v>0.6640625</v>
          </cell>
          <cell r="R211">
            <v>374.13900000000001</v>
          </cell>
          <cell r="S211">
            <v>9.8627474796550985E-3</v>
          </cell>
          <cell r="T211">
            <v>378.9</v>
          </cell>
          <cell r="U211">
            <v>1.0898710030281533E-2</v>
          </cell>
          <cell r="V211">
            <v>302.94</v>
          </cell>
          <cell r="W211">
            <v>9.6317280453257492E-3</v>
          </cell>
          <cell r="X211">
            <v>366.471</v>
          </cell>
          <cell r="Y211">
            <v>4.1071643852130801E-3</v>
          </cell>
          <cell r="Z211">
            <v>418.95100000000002</v>
          </cell>
          <cell r="AA211">
            <v>1.2355076140905474E-2</v>
          </cell>
          <cell r="AB211">
            <v>567.26599999999996</v>
          </cell>
          <cell r="AC211">
            <v>2.3118489019709587E-2</v>
          </cell>
          <cell r="AD211">
            <v>363.40800000000002</v>
          </cell>
          <cell r="AE211">
            <v>8.192423464787657E-3</v>
          </cell>
          <cell r="AG211">
            <v>285.7038</v>
          </cell>
          <cell r="AH211">
            <v>5.1962006411074846E-3</v>
          </cell>
          <cell r="AI211">
            <v>2813.309999999999</v>
          </cell>
          <cell r="AJ211">
            <v>6.9004269818147002E-3</v>
          </cell>
          <cell r="AK211">
            <v>4.4999999999999998E-2</v>
          </cell>
          <cell r="AL211">
            <v>1.0442136363636363</v>
          </cell>
          <cell r="CD211">
            <v>39448</v>
          </cell>
          <cell r="CE211">
            <v>4.5614796539960922E-2</v>
          </cell>
          <cell r="CF211">
            <v>1.5796384461824964E-2</v>
          </cell>
          <cell r="CG211">
            <v>5.9118244047709378E-2</v>
          </cell>
          <cell r="CH211">
            <v>8.4932579382340112E-2</v>
          </cell>
          <cell r="CI211">
            <v>8.3831770086929547E-2</v>
          </cell>
        </row>
        <row r="212">
          <cell r="A212">
            <v>39479</v>
          </cell>
          <cell r="B212">
            <v>2759.83</v>
          </cell>
          <cell r="C212">
            <v>4.901014794073566E-3</v>
          </cell>
          <cell r="D212">
            <v>3975.9842031096427</v>
          </cell>
          <cell r="E212">
            <v>9.9999999999988987E-4</v>
          </cell>
          <cell r="F212">
            <v>0.30207499999999998</v>
          </cell>
          <cell r="G212">
            <v>2479.3089299968228</v>
          </cell>
          <cell r="H212">
            <v>6.5999999999999392E-3</v>
          </cell>
          <cell r="I212">
            <v>0.69793000000000005</v>
          </cell>
          <cell r="J212">
            <v>6.0000000000000001E-3</v>
          </cell>
          <cell r="K212">
            <v>4.5999999999999999E-3</v>
          </cell>
          <cell r="L212">
            <v>2.7000000000000001E-3</v>
          </cell>
          <cell r="M212">
            <v>1.4499999999999999E-2</v>
          </cell>
          <cell r="N212">
            <v>-6.8504698009118857E-4</v>
          </cell>
          <cell r="O212">
            <v>5.3E-3</v>
          </cell>
          <cell r="Q212">
            <v>0.56510416666666663</v>
          </cell>
          <cell r="R212">
            <v>375.55799999999999</v>
          </cell>
          <cell r="S212">
            <v>3.792708057700489E-3</v>
          </cell>
          <cell r="T212">
            <v>380.90600000000001</v>
          </cell>
          <cell r="U212">
            <v>5.2942728952229956E-3</v>
          </cell>
          <cell r="V212">
            <v>303.72399999999999</v>
          </cell>
          <cell r="W212">
            <v>2.5879712154222023E-3</v>
          </cell>
          <cell r="X212">
            <v>368.06200000000001</v>
          </cell>
          <cell r="Y212">
            <v>4.3414076420780212E-3</v>
          </cell>
          <cell r="Z212">
            <v>421.637</v>
          </cell>
          <cell r="AA212">
            <v>6.4112509577491927E-3</v>
          </cell>
          <cell r="AB212">
            <v>568.56100000000004</v>
          </cell>
          <cell r="AC212">
            <v>2.2828796367138082E-3</v>
          </cell>
          <cell r="AD212">
            <v>366.32600000000002</v>
          </cell>
          <cell r="AE212">
            <v>8.0295425527230346E-3</v>
          </cell>
          <cell r="AG212">
            <v>286.24599999999998</v>
          </cell>
          <cell r="AH212">
            <v>1.8977696481459194E-3</v>
          </cell>
          <cell r="AI212">
            <v>2826.809999999999</v>
          </cell>
          <cell r="AJ212">
            <v>4.7986179980166188E-3</v>
          </cell>
          <cell r="AK212">
            <v>4.4999999999999998E-2</v>
          </cell>
          <cell r="AL212">
            <v>1.0432684210526315</v>
          </cell>
          <cell r="CD212">
            <v>39479</v>
          </cell>
          <cell r="CE212">
            <v>4.6135126529498249E-2</v>
          </cell>
          <cell r="CF212">
            <v>1.559346868386613E-2</v>
          </cell>
          <cell r="CG212">
            <v>5.985527831635773E-2</v>
          </cell>
          <cell r="CH212">
            <v>8.6520546677004706E-2</v>
          </cell>
          <cell r="CI212">
            <v>8.6675948009266035E-2</v>
          </cell>
        </row>
        <row r="213">
          <cell r="A213">
            <v>39508</v>
          </cell>
          <cell r="B213">
            <v>2773.08</v>
          </cell>
          <cell r="C213">
            <v>4.8010203527029116E-3</v>
          </cell>
          <cell r="D213">
            <v>3994.6713288642577</v>
          </cell>
          <cell r="E213">
            <v>4.6999999999999265E-3</v>
          </cell>
          <cell r="F213">
            <v>0.30090899999999998</v>
          </cell>
          <cell r="G213">
            <v>2491.2096128608073</v>
          </cell>
          <cell r="H213">
            <v>4.7999999999999154E-3</v>
          </cell>
          <cell r="I213">
            <v>0.69908699999999968</v>
          </cell>
          <cell r="J213">
            <v>4.5999999999999999E-3</v>
          </cell>
          <cell r="K213">
            <v>4.6999999999999993E-3</v>
          </cell>
          <cell r="L213">
            <v>3.9000000000000003E-3</v>
          </cell>
          <cell r="M213">
            <v>3.0000000000000001E-3</v>
          </cell>
          <cell r="N213">
            <v>3.0177690625554075E-3</v>
          </cell>
          <cell r="O213">
            <v>9.3999999999999986E-3</v>
          </cell>
          <cell r="Q213">
            <v>0.5859375</v>
          </cell>
          <cell r="R213">
            <v>378.19400000000002</v>
          </cell>
          <cell r="S213">
            <v>7.0188892261648927E-3</v>
          </cell>
          <cell r="T213">
            <v>383.73099999999999</v>
          </cell>
          <cell r="U213">
            <v>7.4165279622793179E-3</v>
          </cell>
          <cell r="V213">
            <v>304.30099999999999</v>
          </cell>
          <cell r="W213">
            <v>1.8997510898051129E-3</v>
          </cell>
          <cell r="X213">
            <v>370.25099999999998</v>
          </cell>
          <cell r="Y213">
            <v>5.9473675630734579E-3</v>
          </cell>
          <cell r="Z213">
            <v>425.69200000000001</v>
          </cell>
          <cell r="AA213">
            <v>9.6172774210991907E-3</v>
          </cell>
          <cell r="AB213">
            <v>575.14599999999996</v>
          </cell>
          <cell r="AC213">
            <v>1.1581870722754406E-2</v>
          </cell>
          <cell r="AD213">
            <v>369.56799999999998</v>
          </cell>
          <cell r="AE213">
            <v>8.8500406741536253E-3</v>
          </cell>
          <cell r="AG213">
            <v>287.14249999999998</v>
          </cell>
          <cell r="AH213">
            <v>3.1319214940994655E-3</v>
          </cell>
          <cell r="AI213">
            <v>2841.2299999999991</v>
          </cell>
          <cell r="AJ213">
            <v>5.1011564272094301E-3</v>
          </cell>
          <cell r="AK213">
            <v>4.4999999999999998E-2</v>
          </cell>
          <cell r="AL213">
            <v>1.0430200000000001</v>
          </cell>
          <cell r="CD213">
            <v>39508</v>
          </cell>
          <cell r="CE213">
            <v>4.7283109506472965E-2</v>
          </cell>
          <cell r="CF213">
            <v>1.8228478182496843E-2</v>
          </cell>
          <cell r="CG213">
            <v>6.0277363253958827E-2</v>
          </cell>
          <cell r="CH213">
            <v>9.176200249994948E-2</v>
          </cell>
          <cell r="CI213">
            <v>9.1022043290486465E-2</v>
          </cell>
        </row>
        <row r="214">
          <cell r="A214">
            <v>39539</v>
          </cell>
          <cell r="B214">
            <v>2788.33</v>
          </cell>
          <cell r="C214">
            <v>5.4993004168650828E-3</v>
          </cell>
          <cell r="D214">
            <v>4000.6633358575541</v>
          </cell>
          <cell r="E214">
            <v>1.5000000000000568E-3</v>
          </cell>
          <cell r="F214">
            <v>0.30089100000000002</v>
          </cell>
          <cell r="G214">
            <v>2509.1463220734054</v>
          </cell>
          <cell r="H214">
            <v>7.2000000000000952E-3</v>
          </cell>
          <cell r="I214">
            <v>0.69911999999999996</v>
          </cell>
          <cell r="J214">
            <v>5.6999999999999993E-3</v>
          </cell>
          <cell r="K214">
            <v>5.5000000000000005E-3</v>
          </cell>
          <cell r="L214">
            <v>4.7999999999999996E-3</v>
          </cell>
          <cell r="M214">
            <v>3.2000000000000002E-3</v>
          </cell>
          <cell r="N214">
            <v>5.9514398332001124E-3</v>
          </cell>
          <cell r="O214">
            <v>1.44E-2</v>
          </cell>
          <cell r="Q214">
            <v>0.61979166666666663</v>
          </cell>
          <cell r="R214">
            <v>382.41399999999999</v>
          </cell>
          <cell r="S214">
            <v>1.11582944203239E-2</v>
          </cell>
          <cell r="T214">
            <v>386.38</v>
          </cell>
          <cell r="U214">
            <v>6.9032733868257257E-3</v>
          </cell>
          <cell r="V214">
            <v>306.60599999999999</v>
          </cell>
          <cell r="W214">
            <v>7.5747368559420103E-3</v>
          </cell>
          <cell r="X214">
            <v>373.30200000000002</v>
          </cell>
          <cell r="Y214">
            <v>8.2403558666959142E-3</v>
          </cell>
          <cell r="Z214">
            <v>428.44600000000003</v>
          </cell>
          <cell r="AA214">
            <v>6.4694661868205383E-3</v>
          </cell>
          <cell r="AB214">
            <v>568.30600000000004</v>
          </cell>
          <cell r="AC214">
            <v>-1.1892632479405085E-2</v>
          </cell>
          <cell r="AD214">
            <v>374.61399999999998</v>
          </cell>
          <cell r="AE214">
            <v>1.3653779548012723E-2</v>
          </cell>
          <cell r="AG214">
            <v>288.68619999999999</v>
          </cell>
          <cell r="AH214">
            <v>5.3760763384034238E-3</v>
          </cell>
          <cell r="AI214">
            <v>2859.4099999999989</v>
          </cell>
          <cell r="AJ214">
            <v>6.3986372099407163E-3</v>
          </cell>
          <cell r="AK214">
            <v>4.4999999999999998E-2</v>
          </cell>
          <cell r="AL214">
            <v>1.0442238095238094</v>
          </cell>
          <cell r="CD214">
            <v>39539</v>
          </cell>
          <cell r="CE214">
            <v>5.0416274251271487E-2</v>
          </cell>
          <cell r="CF214">
            <v>1.5794223428399867E-2</v>
          </cell>
          <cell r="CG214">
            <v>6.5886176533972884E-2</v>
          </cell>
          <cell r="CH214">
            <v>0.10244524011323874</v>
          </cell>
          <cell r="CI214">
            <v>9.8079114670516443E-2</v>
          </cell>
        </row>
        <row r="215">
          <cell r="A215">
            <v>39569</v>
          </cell>
          <cell r="B215">
            <v>2810.36</v>
          </cell>
          <cell r="C215">
            <v>7.9007864922733262E-3</v>
          </cell>
          <cell r="D215">
            <v>4011.0650605307833</v>
          </cell>
          <cell r="E215">
            <v>2.5999999999999357E-3</v>
          </cell>
          <cell r="F215">
            <v>0.29972500000000002</v>
          </cell>
          <cell r="G215">
            <v>2534.739614558554</v>
          </cell>
          <cell r="H215">
            <v>1.0199999999999987E-2</v>
          </cell>
          <cell r="I215">
            <v>0.70028400000000002</v>
          </cell>
          <cell r="J215">
            <v>6.4000000000000003E-3</v>
          </cell>
          <cell r="K215">
            <v>6.9999999999999993E-3</v>
          </cell>
          <cell r="L215">
            <v>5.0000000000000001E-3</v>
          </cell>
          <cell r="M215">
            <v>5.6000000000000008E-3</v>
          </cell>
          <cell r="N215">
            <v>6.0235684784125075E-3</v>
          </cell>
          <cell r="O215">
            <v>2.2700000000000001E-2</v>
          </cell>
          <cell r="Q215">
            <v>0.71354166666666663</v>
          </cell>
          <cell r="R215">
            <v>389.58499999999998</v>
          </cell>
          <cell r="S215">
            <v>1.8751928538181195E-2</v>
          </cell>
          <cell r="T215">
            <v>392.59199999999998</v>
          </cell>
          <cell r="U215">
            <v>1.6077436720327132E-2</v>
          </cell>
          <cell r="V215">
            <v>308.68200000000002</v>
          </cell>
          <cell r="W215">
            <v>6.7709046789692362E-3</v>
          </cell>
          <cell r="X215">
            <v>377.41899999999998</v>
          </cell>
          <cell r="Y215">
            <v>1.1028604186422708E-2</v>
          </cell>
          <cell r="Z215">
            <v>437.07600000000002</v>
          </cell>
          <cell r="AA215">
            <v>2.0142561723064167E-2</v>
          </cell>
          <cell r="AB215">
            <v>581.29600000000005</v>
          </cell>
          <cell r="AC215">
            <v>2.2857404285719252E-2</v>
          </cell>
          <cell r="AD215">
            <v>381.77100000000002</v>
          </cell>
          <cell r="AE215">
            <v>1.9104998745375301E-2</v>
          </cell>
          <cell r="AG215">
            <v>292.233</v>
          </cell>
          <cell r="AH215">
            <v>1.2286004665273298E-2</v>
          </cell>
          <cell r="AI215">
            <v>2886.8599999999992</v>
          </cell>
          <cell r="AJ215">
            <v>9.5998824932417293E-3</v>
          </cell>
          <cell r="AK215">
            <v>4.4999999999999998E-2</v>
          </cell>
          <cell r="AL215">
            <v>1.04721</v>
          </cell>
          <cell r="CD215">
            <v>39569</v>
          </cell>
          <cell r="CE215">
            <v>5.5760294222612972E-2</v>
          </cell>
          <cell r="CF215">
            <v>1.4883197219046851E-2</v>
          </cell>
          <cell r="CG215">
            <v>7.4073032952238771E-2</v>
          </cell>
          <cell r="CH215">
            <v>0.12136284220009719</v>
          </cell>
          <cell r="CI215">
            <v>0.11525481506732582</v>
          </cell>
        </row>
        <row r="216">
          <cell r="A216">
            <v>39600</v>
          </cell>
          <cell r="B216">
            <v>2831.16</v>
          </cell>
          <cell r="C216">
            <v>7.4011870365362498E-3</v>
          </cell>
          <cell r="D216">
            <v>4019.8894036639508</v>
          </cell>
          <cell r="E216">
            <v>2.1999999999999797E-3</v>
          </cell>
          <cell r="F216">
            <v>0.29814600000000002</v>
          </cell>
          <cell r="G216">
            <v>2559.0731148583163</v>
          </cell>
          <cell r="H216">
            <v>9.6000000000000529E-3</v>
          </cell>
          <cell r="I216">
            <v>0.70185299999999984</v>
          </cell>
          <cell r="J216">
            <v>5.0000000000000001E-3</v>
          </cell>
          <cell r="K216">
            <v>6.4000000000000003E-3</v>
          </cell>
          <cell r="L216">
            <v>4.8999999999999998E-3</v>
          </cell>
          <cell r="M216">
            <v>4.0000000000000001E-3</v>
          </cell>
          <cell r="N216">
            <v>4.5305367890922481E-3</v>
          </cell>
          <cell r="O216">
            <v>2.4799999999999999E-2</v>
          </cell>
          <cell r="Q216">
            <v>0.671875</v>
          </cell>
          <cell r="R216">
            <v>396.95400000000001</v>
          </cell>
          <cell r="S216">
            <v>1.891499929412066E-2</v>
          </cell>
          <cell r="T216">
            <v>400.38200000000001</v>
          </cell>
          <cell r="U216">
            <v>1.9842482781106119E-2</v>
          </cell>
          <cell r="V216">
            <v>311.44299999999998</v>
          </cell>
          <cell r="W216">
            <v>8.9444800798230695E-3</v>
          </cell>
          <cell r="X216">
            <v>387.512</v>
          </cell>
          <cell r="Y216">
            <v>2.67421618943402E-2</v>
          </cell>
          <cell r="Z216">
            <v>446.99700000000001</v>
          </cell>
          <cell r="AA216">
            <v>2.2698569585152262E-2</v>
          </cell>
          <cell r="AB216">
            <v>600.74800000000005</v>
          </cell>
          <cell r="AC216">
            <v>3.3463158184470654E-2</v>
          </cell>
          <cell r="AD216">
            <v>388.86399999999998</v>
          </cell>
          <cell r="AE216">
            <v>1.8579200620266967E-2</v>
          </cell>
          <cell r="AG216">
            <v>295.02820000000003</v>
          </cell>
          <cell r="AH216">
            <v>9.5649704174409766E-3</v>
          </cell>
          <cell r="AI216">
            <v>2913.1299999999992</v>
          </cell>
          <cell r="AJ216">
            <v>9.0998524348253618E-3</v>
          </cell>
          <cell r="AK216">
            <v>4.4999999999999998E-2</v>
          </cell>
          <cell r="AL216">
            <v>1.0516238095238095</v>
          </cell>
          <cell r="CD216">
            <v>39600</v>
          </cell>
          <cell r="CE216">
            <v>6.0605833564348233E-2</v>
          </cell>
          <cell r="CF216">
            <v>1.7624752629243234E-2</v>
          </cell>
          <cell r="CG216">
            <v>7.974124670773719E-2</v>
          </cell>
          <cell r="CH216">
            <v>0.13959830963919084</v>
          </cell>
          <cell r="CI216">
            <v>0.1344323050071401</v>
          </cell>
        </row>
        <row r="217">
          <cell r="A217">
            <v>39630</v>
          </cell>
          <cell r="B217">
            <v>2846.16</v>
          </cell>
          <cell r="C217">
            <v>5.2981816640529367E-3</v>
          </cell>
          <cell r="D217">
            <v>4044.0087400859347</v>
          </cell>
          <cell r="E217">
            <v>6.0000000000000053E-3</v>
          </cell>
          <cell r="F217">
            <v>0.296622</v>
          </cell>
          <cell r="G217">
            <v>2571.8684804326076</v>
          </cell>
          <cell r="H217">
            <v>4.9999999999998934E-3</v>
          </cell>
          <cell r="I217">
            <v>0.70338099999999992</v>
          </cell>
          <cell r="J217">
            <v>4.4000000000000003E-3</v>
          </cell>
          <cell r="K217">
            <v>5.4000000000000003E-3</v>
          </cell>
          <cell r="L217">
            <v>3.5999999999999999E-3</v>
          </cell>
          <cell r="M217">
            <v>3.4000000000000002E-3</v>
          </cell>
          <cell r="N217">
            <v>1.1314180004757537E-3</v>
          </cell>
          <cell r="O217">
            <v>8.8999999999999999E-3</v>
          </cell>
          <cell r="Q217">
            <v>0.59375</v>
          </cell>
          <cell r="R217">
            <v>401.40600000000001</v>
          </cell>
          <cell r="S217">
            <v>1.1215405311446602E-2</v>
          </cell>
          <cell r="T217">
            <v>407.44600000000003</v>
          </cell>
          <cell r="U217">
            <v>1.7643150790994655E-2</v>
          </cell>
          <cell r="V217">
            <v>313.45999999999998</v>
          </cell>
          <cell r="W217">
            <v>6.4763054555729838E-3</v>
          </cell>
          <cell r="X217">
            <v>393.01799999999997</v>
          </cell>
          <cell r="Y217">
            <v>1.4208592250046337E-2</v>
          </cell>
          <cell r="Z217">
            <v>456.84300000000002</v>
          </cell>
          <cell r="AA217">
            <v>2.2026993469754785E-2</v>
          </cell>
          <cell r="AB217">
            <v>622.89800000000002</v>
          </cell>
          <cell r="AC217">
            <v>3.6870701192513344E-2</v>
          </cell>
          <cell r="AD217">
            <v>395.18799999999999</v>
          </cell>
          <cell r="AE217">
            <v>1.6262755102040893E-2</v>
          </cell>
          <cell r="AG217">
            <v>296.35730000000001</v>
          </cell>
          <cell r="AH217">
            <v>4.504993082017128E-3</v>
          </cell>
          <cell r="AI217">
            <v>2930.0299999999993</v>
          </cell>
          <cell r="AJ217">
            <v>5.801320229444018E-3</v>
          </cell>
          <cell r="AK217">
            <v>4.4999999999999998E-2</v>
          </cell>
          <cell r="AL217">
            <v>1.0551869565217391</v>
          </cell>
          <cell r="CD217">
            <v>39630</v>
          </cell>
          <cell r="CE217">
            <v>6.3670915879048717E-2</v>
          </cell>
          <cell r="CF217">
            <v>2.5987674027880159E-2</v>
          </cell>
          <cell r="CG217">
            <v>8.0278698796690584E-2</v>
          </cell>
          <cell r="CH217">
            <v>0.14809454620339335</v>
          </cell>
          <cell r="CI217">
            <v>0.15123756781193487</v>
          </cell>
        </row>
        <row r="218">
          <cell r="A218">
            <v>39661</v>
          </cell>
          <cell r="B218">
            <v>2854.13</v>
          </cell>
          <cell r="C218">
            <v>2.8002642156450541E-3</v>
          </cell>
          <cell r="D218">
            <v>4058.1627706762356</v>
          </cell>
          <cell r="E218">
            <v>3.5000000000000586E-3</v>
          </cell>
          <cell r="F218">
            <v>0.29685799999999996</v>
          </cell>
          <cell r="G218">
            <v>2578.298151633689</v>
          </cell>
          <cell r="H218">
            <v>2.4999999999999467E-3</v>
          </cell>
          <cell r="I218">
            <v>0.70313800000000048</v>
          </cell>
          <cell r="J218">
            <v>4.5999999999999999E-3</v>
          </cell>
          <cell r="K218">
            <v>4.7999999999999996E-3</v>
          </cell>
          <cell r="L218">
            <v>3.5999999999999999E-3</v>
          </cell>
          <cell r="M218">
            <v>5.6000000000000008E-3</v>
          </cell>
          <cell r="N218">
            <v>3.7811120590368146E-3</v>
          </cell>
          <cell r="O218">
            <v>-6.4000000000000003E-3</v>
          </cell>
          <cell r="Q218">
            <v>0.63020833333333337</v>
          </cell>
          <cell r="R218">
            <v>399.87</v>
          </cell>
          <cell r="S218">
            <v>-3.8265496778822072E-3</v>
          </cell>
          <cell r="T218">
            <v>406.12700000000001</v>
          </cell>
          <cell r="U218">
            <v>-3.2372387997428032E-3</v>
          </cell>
          <cell r="V218">
            <v>314.17200000000003</v>
          </cell>
          <cell r="W218">
            <v>2.2714221910293819E-3</v>
          </cell>
          <cell r="X218">
            <v>398.01499999999999</v>
          </cell>
          <cell r="Y218">
            <v>1.2714430382323449E-2</v>
          </cell>
          <cell r="Z218">
            <v>453.45699999999999</v>
          </cell>
          <cell r="AA218">
            <v>-7.4117366359996995E-3</v>
          </cell>
          <cell r="AB218">
            <v>592.94299999999998</v>
          </cell>
          <cell r="AC218">
            <v>-4.8089735398090916E-2</v>
          </cell>
          <cell r="AD218">
            <v>398.62799999999999</v>
          </cell>
          <cell r="AE218">
            <v>8.7047177545875876E-3</v>
          </cell>
          <cell r="AG218">
            <v>297.48169999999999</v>
          </cell>
          <cell r="AH218">
            <v>3.7940688486497454E-3</v>
          </cell>
          <cell r="AI218">
            <v>2936.1799999999989</v>
          </cell>
          <cell r="AJ218">
            <v>2.0989546182119678E-3</v>
          </cell>
          <cell r="AK218">
            <v>4.4999999999999998E-2</v>
          </cell>
          <cell r="AL218">
            <v>1.053204761904762</v>
          </cell>
          <cell r="CD218">
            <v>39661</v>
          </cell>
          <cell r="CE218">
            <v>6.1658179491662413E-2</v>
          </cell>
          <cell r="CF218">
            <v>2.8344617346162337E-2</v>
          </cell>
          <cell r="CG218">
            <v>7.6306296505349147E-2</v>
          </cell>
          <cell r="CH218">
            <v>0.12799898447086711</v>
          </cell>
          <cell r="CI218">
            <v>0.13632471936520019</v>
          </cell>
        </row>
        <row r="219">
          <cell r="A219">
            <v>39692</v>
          </cell>
          <cell r="B219">
            <v>2861.55</v>
          </cell>
          <cell r="C219">
            <v>2.5997414273351005E-3</v>
          </cell>
          <cell r="D219">
            <v>4065.0616473863852</v>
          </cell>
          <cell r="E219">
            <v>1.7000000000000348E-3</v>
          </cell>
          <cell r="F219">
            <v>0.29705400000000004</v>
          </cell>
          <cell r="G219">
            <v>2586.0330460885898</v>
          </cell>
          <cell r="H219">
            <v>2.9999999999998916E-3</v>
          </cell>
          <cell r="I219">
            <v>0.70294700000000021</v>
          </cell>
          <cell r="J219">
            <v>4.1999999999999997E-3</v>
          </cell>
          <cell r="K219">
            <v>5.1000000000000004E-3</v>
          </cell>
          <cell r="L219">
            <v>4.5000000000000005E-3</v>
          </cell>
          <cell r="M219">
            <v>5.5000000000000005E-3</v>
          </cell>
          <cell r="N219">
            <v>6.3307040344986239E-3</v>
          </cell>
          <cell r="O219">
            <v>-8.8000000000000005E-3</v>
          </cell>
          <cell r="Q219">
            <v>0.609375</v>
          </cell>
          <cell r="R219">
            <v>401.327</v>
          </cell>
          <cell r="S219">
            <v>3.6436841973641609E-3</v>
          </cell>
          <cell r="T219">
            <v>406.55700000000002</v>
          </cell>
          <cell r="U219">
            <v>1.0587821051051272E-3</v>
          </cell>
          <cell r="V219">
            <v>313.97399999999999</v>
          </cell>
          <cell r="W219">
            <v>-6.3022802795931199E-4</v>
          </cell>
          <cell r="X219">
            <v>401.79700000000003</v>
          </cell>
          <cell r="Y219">
            <v>9.5021544414155557E-3</v>
          </cell>
          <cell r="Z219">
            <v>453.642</v>
          </cell>
          <cell r="AA219">
            <v>4.0797694158434261E-4</v>
          </cell>
          <cell r="AB219">
            <v>580.55999999999995</v>
          </cell>
          <cell r="AC219">
            <v>-2.088396355130262E-2</v>
          </cell>
          <cell r="AD219">
            <v>401.964</v>
          </cell>
          <cell r="AE219">
            <v>8.3687046569733692E-3</v>
          </cell>
          <cell r="AG219">
            <v>298.61040000000003</v>
          </cell>
          <cell r="AH219">
            <v>3.7941829699106311E-3</v>
          </cell>
          <cell r="AI219">
            <v>2940.5799999999995</v>
          </cell>
          <cell r="AJ219">
            <v>1.4985457294853788E-3</v>
          </cell>
          <cell r="AK219">
            <v>4.4999999999999998E-2</v>
          </cell>
          <cell r="AL219">
            <v>1.0514818181818182</v>
          </cell>
          <cell r="CD219">
            <v>39692</v>
          </cell>
          <cell r="CE219">
            <v>6.2505337496890467E-2</v>
          </cell>
          <cell r="CF219">
            <v>3.0505005197729806E-2</v>
          </cell>
          <cell r="CG219">
            <v>7.6520956716060295E-2</v>
          </cell>
          <cell r="CH219">
            <v>0.11904649042335769</v>
          </cell>
          <cell r="CI219">
            <v>0.12309494277576882</v>
          </cell>
        </row>
        <row r="220">
          <cell r="A220">
            <v>39722</v>
          </cell>
          <cell r="B220">
            <v>2874.43</v>
          </cell>
          <cell r="C220">
            <v>4.5010571193933036E-3</v>
          </cell>
          <cell r="D220">
            <v>4074.8177953401123</v>
          </cell>
          <cell r="E220">
            <v>2.3999999999999577E-3</v>
          </cell>
          <cell r="F220">
            <v>0.29681100000000005</v>
          </cell>
          <cell r="G220">
            <v>2599.9976245374683</v>
          </cell>
          <cell r="H220">
            <v>5.4000000000000714E-3</v>
          </cell>
          <cell r="I220">
            <v>0.70318199999999986</v>
          </cell>
          <cell r="J220">
            <v>4.1999999999999997E-3</v>
          </cell>
          <cell r="K220">
            <v>4.5000000000000005E-3</v>
          </cell>
          <cell r="L220">
            <v>3.7000000000000002E-3</v>
          </cell>
          <cell r="M220">
            <v>4.1999999999999997E-3</v>
          </cell>
          <cell r="N220">
            <v>4.976737600095104E-3</v>
          </cell>
          <cell r="O220">
            <v>6.4000000000000003E-3</v>
          </cell>
          <cell r="Q220">
            <v>0.62239583333333337</v>
          </cell>
          <cell r="R220">
            <v>405.70699999999999</v>
          </cell>
          <cell r="S220">
            <v>1.091379349009669E-2</v>
          </cell>
          <cell r="T220">
            <v>410.524</v>
          </cell>
          <cell r="U220">
            <v>9.7575493719208595E-3</v>
          </cell>
          <cell r="V220">
            <v>314.77199999999999</v>
          </cell>
          <cell r="W220">
            <v>2.5416117258116877E-3</v>
          </cell>
          <cell r="X220">
            <v>405.21199999999999</v>
          </cell>
          <cell r="Y220">
            <v>8.4993168191898061E-3</v>
          </cell>
          <cell r="Z220">
            <v>459.286</v>
          </cell>
          <cell r="AA220">
            <v>1.2441528782608291E-2</v>
          </cell>
          <cell r="AB220">
            <v>583.36</v>
          </cell>
          <cell r="AC220">
            <v>4.8229295852282306E-3</v>
          </cell>
          <cell r="AD220">
            <v>408.077</v>
          </cell>
          <cell r="AE220">
            <v>1.5207829556875829E-2</v>
          </cell>
          <cell r="AG220">
            <v>300.09710000000001</v>
          </cell>
          <cell r="AH220">
            <v>4.9787281353896873E-3</v>
          </cell>
          <cell r="AI220">
            <v>2955.2799999999997</v>
          </cell>
          <cell r="AJ220">
            <v>4.999013799998675E-3</v>
          </cell>
          <cell r="AK220">
            <v>4.4999999999999998E-2</v>
          </cell>
          <cell r="AL220">
            <v>1.0519260869565217</v>
          </cell>
          <cell r="CD220">
            <v>39722</v>
          </cell>
          <cell r="CE220">
            <v>6.4095302614676664E-2</v>
          </cell>
          <cell r="CF220">
            <v>3.246198621709584E-2</v>
          </cell>
          <cell r="CG220">
            <v>7.7914719532244714E-2</v>
          </cell>
          <cell r="CH220">
            <v>0.12288407674338786</v>
          </cell>
          <cell r="CI220">
            <v>0.12228194010836702</v>
          </cell>
        </row>
        <row r="221">
          <cell r="A221">
            <v>39753</v>
          </cell>
          <cell r="B221">
            <v>2884.78</v>
          </cell>
          <cell r="C221">
            <v>3.600713880665074E-3</v>
          </cell>
          <cell r="D221">
            <v>4082.1524673717245</v>
          </cell>
          <cell r="E221">
            <v>1.8000000000000238E-3</v>
          </cell>
          <cell r="F221">
            <v>0.29618999999999995</v>
          </cell>
          <cell r="G221">
            <v>2611.4376140854329</v>
          </cell>
          <cell r="H221">
            <v>4.3999999999999595E-3</v>
          </cell>
          <cell r="I221">
            <v>0.70380600000000015</v>
          </cell>
          <cell r="J221">
            <v>3.0999999999999999E-3</v>
          </cell>
          <cell r="K221">
            <v>3.0999999999999999E-3</v>
          </cell>
          <cell r="L221">
            <v>3.4999999999999996E-3</v>
          </cell>
          <cell r="M221">
            <v>4.8999999999999998E-3</v>
          </cell>
          <cell r="N221">
            <v>2.3476137125590943E-3</v>
          </cell>
          <cell r="O221">
            <v>7.3000000000000001E-3</v>
          </cell>
          <cell r="Q221">
            <v>0.64583333333333337</v>
          </cell>
          <cell r="R221">
            <v>405.98200000000003</v>
          </cell>
          <cell r="S221">
            <v>6.7782907369129397E-4</v>
          </cell>
          <cell r="T221">
            <v>412.10399999999998</v>
          </cell>
          <cell r="U221">
            <v>3.84873965955701E-3</v>
          </cell>
          <cell r="V221">
            <v>316.41500000000002</v>
          </cell>
          <cell r="W221">
            <v>5.2196510490134518E-3</v>
          </cell>
          <cell r="X221">
            <v>407.86</v>
          </cell>
          <cell r="Y221">
            <v>6.5348508928659843E-3</v>
          </cell>
          <cell r="Z221">
            <v>460.65600000000001</v>
          </cell>
          <cell r="AA221">
            <v>2.9828908349045502E-3</v>
          </cell>
          <cell r="AB221">
            <v>577.74199999999996</v>
          </cell>
          <cell r="AC221">
            <v>-9.6304168952277003E-3</v>
          </cell>
          <cell r="AD221">
            <v>411.14299999999997</v>
          </cell>
          <cell r="AE221">
            <v>7.5132879334045555E-3</v>
          </cell>
          <cell r="AG221">
            <v>301.26150000000001</v>
          </cell>
          <cell r="AH221">
            <v>3.8800774815883621E-3</v>
          </cell>
          <cell r="AI221">
            <v>2966.5099999999998</v>
          </cell>
          <cell r="AJ221">
            <v>3.7999783438456003E-3</v>
          </cell>
          <cell r="AK221">
            <v>4.4999999999999998E-2</v>
          </cell>
          <cell r="AL221">
            <v>1.054095</v>
          </cell>
          <cell r="CD221">
            <v>39753</v>
          </cell>
          <cell r="CE221">
            <v>6.3885969279563248E-2</v>
          </cell>
          <cell r="CF221">
            <v>3.1638158579978759E-2</v>
          </cell>
          <cell r="CG221">
            <v>7.802204948539937E-2</v>
          </cell>
          <cell r="CH221">
            <v>0.11197480142426741</v>
          </cell>
          <cell r="CI221">
            <v>0.1188323641043183</v>
          </cell>
        </row>
        <row r="222">
          <cell r="A222">
            <v>39783</v>
          </cell>
          <cell r="B222">
            <v>2892.86</v>
          </cell>
          <cell r="C222">
            <v>2.8009068282504046E-3</v>
          </cell>
          <cell r="D222">
            <v>4093.9907095271019</v>
          </cell>
          <cell r="E222">
            <v>2.8999999999999027E-3</v>
          </cell>
          <cell r="F222">
            <v>0.29564599999999996</v>
          </cell>
          <cell r="G222">
            <v>2618.7496394048717</v>
          </cell>
          <cell r="H222">
            <v>2.7999999999999137E-3</v>
          </cell>
          <cell r="I222">
            <v>0.70435400000000015</v>
          </cell>
          <cell r="J222">
            <v>3.4000000000000002E-3</v>
          </cell>
          <cell r="K222">
            <v>3.0000000000000001E-3</v>
          </cell>
          <cell r="L222">
            <v>3.3E-3</v>
          </cell>
          <cell r="M222">
            <v>3.9000000000000003E-3</v>
          </cell>
          <cell r="N222">
            <v>5.4897958316514129E-4</v>
          </cell>
          <cell r="O222">
            <v>8.0000000000000004E-4</v>
          </cell>
          <cell r="Q222">
            <v>0.6171875</v>
          </cell>
          <cell r="R222">
            <v>404.185</v>
          </cell>
          <cell r="S222">
            <v>-4.4263046144903395E-3</v>
          </cell>
          <cell r="T222">
            <v>411.57499999999999</v>
          </cell>
          <cell r="U222">
            <v>-1.2836565527147847E-3</v>
          </cell>
          <cell r="V222">
            <v>318.255</v>
          </cell>
          <cell r="W222">
            <v>5.815147828010625E-3</v>
          </cell>
          <cell r="X222">
            <v>408.76499999999999</v>
          </cell>
          <cell r="Y222">
            <v>2.2188986416906697E-3</v>
          </cell>
          <cell r="Z222">
            <v>458.70400000000001</v>
          </cell>
          <cell r="AA222">
            <v>-4.2374353096453765E-3</v>
          </cell>
          <cell r="AB222">
            <v>576.13599999999997</v>
          </cell>
          <cell r="AC222">
            <v>-2.7797875176116538E-3</v>
          </cell>
          <cell r="AD222">
            <v>409.18900000000002</v>
          </cell>
          <cell r="AE222">
            <v>-4.7526043250157857E-3</v>
          </cell>
          <cell r="AG222">
            <v>301.74439999999998</v>
          </cell>
          <cell r="AH222">
            <v>1.6029263613173139E-3</v>
          </cell>
          <cell r="AI222">
            <v>2975.1099999999997</v>
          </cell>
          <cell r="AJ222">
            <v>2.8990294993105348E-3</v>
          </cell>
          <cell r="AK222">
            <v>4.4999999999999998E-2</v>
          </cell>
          <cell r="AL222">
            <v>1.0515636363636363</v>
          </cell>
          <cell r="CD222">
            <v>39783</v>
          </cell>
          <cell r="CE222">
            <v>5.9027243906546456E-2</v>
          </cell>
          <cell r="CF222">
            <v>3.2770921581014578E-2</v>
          </cell>
          <cell r="CG222">
            <v>7.0549129752384809E-2</v>
          </cell>
          <cell r="CH222">
            <v>9.096184730825807E-2</v>
          </cell>
          <cell r="CI222">
            <v>9.8075050358176652E-2</v>
          </cell>
        </row>
        <row r="223">
          <cell r="A223">
            <v>39814</v>
          </cell>
          <cell r="B223">
            <v>2906.74</v>
          </cell>
          <cell r="C223">
            <v>4.7980199525727851E-3</v>
          </cell>
          <cell r="D223">
            <v>4124.6956398485554</v>
          </cell>
          <cell r="E223">
            <v>7.5000000000000622E-3</v>
          </cell>
          <cell r="F223">
            <v>0.29565000000000002</v>
          </cell>
          <cell r="G223">
            <v>2628.4390130706697</v>
          </cell>
          <cell r="H223">
            <v>3.7000000000000366E-3</v>
          </cell>
          <cell r="I223">
            <v>0.70434799999999997</v>
          </cell>
          <cell r="J223">
            <v>4.5000000000000005E-3</v>
          </cell>
          <cell r="K223">
            <v>4.0000000000000001E-3</v>
          </cell>
          <cell r="L223">
            <v>4.1999999999999997E-3</v>
          </cell>
          <cell r="M223">
            <v>6.5000000000000006E-3</v>
          </cell>
          <cell r="N223">
            <v>-3.1317166117398616E-3</v>
          </cell>
          <cell r="O223">
            <v>7.0999999999999995E-3</v>
          </cell>
          <cell r="Q223">
            <v>0.66145833333333337</v>
          </cell>
          <cell r="R223">
            <v>404.24400000000003</v>
          </cell>
          <cell r="S223">
            <v>1.4597275999861381E-4</v>
          </cell>
          <cell r="T223">
            <v>409.78199999999998</v>
          </cell>
          <cell r="U223">
            <v>-4.3564356435643603E-3</v>
          </cell>
          <cell r="V223">
            <v>320.63900000000001</v>
          </cell>
          <cell r="W223">
            <v>7.490848533408867E-3</v>
          </cell>
          <cell r="X223">
            <v>409.81099999999998</v>
          </cell>
          <cell r="Y223">
            <v>2.5589275011315138E-3</v>
          </cell>
          <cell r="Z223">
            <v>454.34800000000001</v>
          </cell>
          <cell r="AA223">
            <v>-9.4963200669713199E-3</v>
          </cell>
          <cell r="AB223">
            <v>579.31399999999996</v>
          </cell>
          <cell r="AC223">
            <v>5.5160587083604717E-3</v>
          </cell>
          <cell r="AD223">
            <v>403.12900000000002</v>
          </cell>
          <cell r="AE223">
            <v>-1.4809782276649641E-2</v>
          </cell>
          <cell r="AG223">
            <v>303.1463</v>
          </cell>
          <cell r="AH223">
            <v>4.6459851450433298E-3</v>
          </cell>
          <cell r="AI223">
            <v>2994.1499999999996</v>
          </cell>
          <cell r="AJ223">
            <v>6.3997633700938472E-3</v>
          </cell>
          <cell r="AK223">
            <v>4.4999999999999998E-2</v>
          </cell>
          <cell r="AL223">
            <v>1.047652380952381</v>
          </cell>
          <cell r="CD223">
            <v>39814</v>
          </cell>
          <cell r="CE223">
            <v>5.8393442981098609E-2</v>
          </cell>
          <cell r="CF223">
            <v>3.8439823845181964E-2</v>
          </cell>
          <cell r="CG223">
            <v>6.7146848279341365E-2</v>
          </cell>
          <cell r="CH223">
            <v>8.046474705924811E-2</v>
          </cell>
          <cell r="CI223">
            <v>8.1504354711005478E-2</v>
          </cell>
        </row>
        <row r="224">
          <cell r="A224">
            <v>39845</v>
          </cell>
          <cell r="B224">
            <v>2922.73</v>
          </cell>
          <cell r="C224">
            <v>5.5010080020918561E-3</v>
          </cell>
          <cell r="D224">
            <v>4136.2447876401311</v>
          </cell>
          <cell r="E224">
            <v>2.7999999999999137E-3</v>
          </cell>
          <cell r="F224">
            <v>0.29640100000000008</v>
          </cell>
          <cell r="G224">
            <v>2646.0495544582432</v>
          </cell>
          <cell r="H224">
            <v>6.6999999999999282E-3</v>
          </cell>
          <cell r="I224">
            <v>0.70359100000000008</v>
          </cell>
          <cell r="J224">
            <v>6.9999999999999993E-3</v>
          </cell>
          <cell r="K224">
            <v>5.0000000000000001E-3</v>
          </cell>
          <cell r="L224">
            <v>2.8999999999999998E-3</v>
          </cell>
          <cell r="M224">
            <v>1.89E-2</v>
          </cell>
          <cell r="N224">
            <v>-1.6189071249275919E-3</v>
          </cell>
          <cell r="O224">
            <v>-1.1000000000000001E-3</v>
          </cell>
          <cell r="Q224">
            <v>0.58072916666666663</v>
          </cell>
          <cell r="R224">
            <v>403.73700000000002</v>
          </cell>
          <cell r="S224">
            <v>-1.254193012141247E-3</v>
          </cell>
          <cell r="T224">
            <v>410.84899999999999</v>
          </cell>
          <cell r="U224">
            <v>2.6038234963956519E-3</v>
          </cell>
          <cell r="V224">
            <v>321.90600000000001</v>
          </cell>
          <cell r="W224">
            <v>3.9514843796293331E-3</v>
          </cell>
          <cell r="X224">
            <v>411.24900000000002</v>
          </cell>
          <cell r="Y224">
            <v>3.5089346064407501E-3</v>
          </cell>
          <cell r="Z224">
            <v>455.25400000000002</v>
          </cell>
          <cell r="AA224">
            <v>1.9940662223669747E-3</v>
          </cell>
          <cell r="AB224">
            <v>586.56899999999996</v>
          </cell>
          <cell r="AC224">
            <v>1.2523432887863839E-2</v>
          </cell>
          <cell r="AD224">
            <v>402.4</v>
          </cell>
          <cell r="AE224">
            <v>-1.808354149664404E-3</v>
          </cell>
          <cell r="AG224">
            <v>303.97269999999997</v>
          </cell>
          <cell r="AH224">
            <v>2.7260764851821939E-3</v>
          </cell>
          <cell r="AI224">
            <v>3003.4299999999989</v>
          </cell>
          <cell r="AJ224">
            <v>3.0993771187146635E-3</v>
          </cell>
          <cell r="AK224">
            <v>4.4999999999999998E-2</v>
          </cell>
          <cell r="AL224">
            <v>1.0463722222222223</v>
          </cell>
          <cell r="CD224">
            <v>39845</v>
          </cell>
          <cell r="CE224">
            <v>5.9025374751343396E-2</v>
          </cell>
          <cell r="CF224">
            <v>4.0307148203744703E-2</v>
          </cell>
          <cell r="CG224">
            <v>6.7252863265262475E-2</v>
          </cell>
          <cell r="CH224">
            <v>7.5032351860431667E-2</v>
          </cell>
          <cell r="CI224">
            <v>7.8609945760896416E-2</v>
          </cell>
        </row>
        <row r="225">
          <cell r="A225">
            <v>39873</v>
          </cell>
          <cell r="B225">
            <v>2928.57</v>
          </cell>
          <cell r="C225">
            <v>1.9981318835473605E-3</v>
          </cell>
          <cell r="D225">
            <v>4142.0355303428278</v>
          </cell>
          <cell r="E225">
            <v>1.4000000000000679E-3</v>
          </cell>
          <cell r="F225">
            <v>0.29557500000000003</v>
          </cell>
          <cell r="G225">
            <v>2652.135468433497</v>
          </cell>
          <cell r="H225">
            <v>2.2999999999999687E-3</v>
          </cell>
          <cell r="I225">
            <v>0.7044309999999997</v>
          </cell>
          <cell r="J225">
            <v>2.3E-3</v>
          </cell>
          <cell r="K225">
            <v>2.8000000000000004E-3</v>
          </cell>
          <cell r="L225">
            <v>3.4999999999999996E-3</v>
          </cell>
          <cell r="M225">
            <v>5.9999999999999995E-4</v>
          </cell>
          <cell r="N225">
            <v>3.6352802647953535E-3</v>
          </cell>
          <cell r="O225">
            <v>1.5E-3</v>
          </cell>
          <cell r="Q225">
            <v>0.6015625</v>
          </cell>
          <cell r="R225">
            <v>400.35300000000001</v>
          </cell>
          <cell r="S225">
            <v>-8.3816940235846848E-3</v>
          </cell>
          <cell r="T225">
            <v>407.80799999999999</v>
          </cell>
          <cell r="U225">
            <v>-7.4017461403094176E-3</v>
          </cell>
          <cell r="V225">
            <v>323.27800000000002</v>
          </cell>
          <cell r="W225">
            <v>4.2621137847695945E-3</v>
          </cell>
          <cell r="X225">
            <v>410.56900000000002</v>
          </cell>
          <cell r="Y225">
            <v>-1.6534994613969234E-3</v>
          </cell>
          <cell r="Z225">
            <v>449.61200000000002</v>
          </cell>
          <cell r="AA225">
            <v>-1.2393081664301642E-2</v>
          </cell>
          <cell r="AB225">
            <v>570.05600000000004</v>
          </cell>
          <cell r="AC225">
            <v>-2.8151845733408898E-2</v>
          </cell>
          <cell r="AD225">
            <v>399.49599999999998</v>
          </cell>
          <cell r="AE225">
            <v>-7.2166998011928829E-3</v>
          </cell>
          <cell r="AG225">
            <v>305.19159999999999</v>
          </cell>
          <cell r="AH225">
            <v>4.0098995732182896E-3</v>
          </cell>
          <cell r="AI225">
            <v>3009.4399999999996</v>
          </cell>
          <cell r="AJ225">
            <v>2.0010454713446091E-3</v>
          </cell>
          <cell r="AK225">
            <v>4.4999999999999998E-2</v>
          </cell>
          <cell r="AL225">
            <v>1.0434772727272728</v>
          </cell>
          <cell r="CD225">
            <v>39873</v>
          </cell>
          <cell r="CE225">
            <v>5.6071227660219103E-2</v>
          </cell>
          <cell r="CF225">
            <v>3.6890194298029533E-2</v>
          </cell>
          <cell r="CG225">
            <v>6.459747696135798E-2</v>
          </cell>
          <cell r="CH225">
            <v>5.8591622289089651E-2</v>
          </cell>
          <cell r="CI225">
            <v>6.2744474644998771E-2</v>
          </cell>
        </row>
        <row r="226">
          <cell r="A226">
            <v>39904</v>
          </cell>
          <cell r="B226">
            <v>2942.63</v>
          </cell>
          <cell r="C226">
            <v>4.80097795169665E-3</v>
          </cell>
          <cell r="D226">
            <v>4163.1599115475765</v>
          </cell>
          <cell r="E226">
            <v>5.1000000000001044E-3</v>
          </cell>
          <cell r="F226">
            <v>0.29540700000000003</v>
          </cell>
          <cell r="G226">
            <v>2664.600505135134</v>
          </cell>
          <cell r="H226">
            <v>4.6999999999999265E-3</v>
          </cell>
          <cell r="I226">
            <v>0.704596</v>
          </cell>
          <cell r="J226">
            <v>5.6000000000000008E-3</v>
          </cell>
          <cell r="K226">
            <v>4.8999999999999998E-3</v>
          </cell>
          <cell r="L226">
            <v>3.4999999999999996E-3</v>
          </cell>
          <cell r="M226">
            <v>6.7000000000000002E-3</v>
          </cell>
          <cell r="N226">
            <v>6.1723829822116598E-3</v>
          </cell>
          <cell r="O226">
            <v>2.9999999999999997E-4</v>
          </cell>
          <cell r="Q226">
            <v>0.56770833333333337</v>
          </cell>
          <cell r="R226">
            <v>400.53</v>
          </cell>
          <cell r="S226">
            <v>4.4210983806780568E-4</v>
          </cell>
          <cell r="T226">
            <v>407.18099999999998</v>
          </cell>
          <cell r="U226">
            <v>-1.5374882297551906E-3</v>
          </cell>
          <cell r="V226">
            <v>325.13799999999998</v>
          </cell>
          <cell r="W226">
            <v>5.7535619497768309E-3</v>
          </cell>
          <cell r="X226">
            <v>410.53100000000001</v>
          </cell>
          <cell r="Y226">
            <v>-9.2554479271478307E-5</v>
          </cell>
          <cell r="Z226">
            <v>447.64400000000001</v>
          </cell>
          <cell r="AA226">
            <v>-4.3771073725790144E-3</v>
          </cell>
          <cell r="AB226">
            <v>574.84299999999996</v>
          </cell>
          <cell r="AC226">
            <v>8.3974206042913835E-3</v>
          </cell>
          <cell r="AD226">
            <v>396.10700000000003</v>
          </cell>
          <cell r="AE226">
            <v>-8.4831888179104364E-3</v>
          </cell>
          <cell r="AG226">
            <v>306.14350000000002</v>
          </cell>
          <cell r="AH226">
            <v>3.1190242457526107E-3</v>
          </cell>
          <cell r="AI226">
            <v>3025.9899999999993</v>
          </cell>
          <cell r="AJ226">
            <v>5.4993620075494132E-3</v>
          </cell>
          <cell r="AK226">
            <v>4.4999999999999998E-2</v>
          </cell>
          <cell r="AL226">
            <v>1.041955</v>
          </cell>
          <cell r="CD226">
            <v>39904</v>
          </cell>
          <cell r="CE226">
            <v>5.5337782830583215E-2</v>
          </cell>
          <cell r="CF226">
            <v>4.0617408176684577E-2</v>
          </cell>
          <cell r="CG226">
            <v>6.1955009038002551E-2</v>
          </cell>
          <cell r="CH226">
            <v>4.737274262971547E-2</v>
          </cell>
          <cell r="CI226">
            <v>5.3835602256845583E-2</v>
          </cell>
        </row>
        <row r="227">
          <cell r="A227">
            <v>39934</v>
          </cell>
          <cell r="B227">
            <v>2956.46</v>
          </cell>
          <cell r="C227">
            <v>4.6998773206281541E-3</v>
          </cell>
          <cell r="D227">
            <v>4175.6493912822189</v>
          </cell>
          <cell r="E227">
            <v>2.9999999999998916E-3</v>
          </cell>
          <cell r="F227">
            <v>0.29551100000000008</v>
          </cell>
          <cell r="G227">
            <v>2678.9893478628637</v>
          </cell>
          <cell r="H227">
            <v>5.4000000000000714E-3</v>
          </cell>
          <cell r="I227">
            <v>0.7044959999999999</v>
          </cell>
          <cell r="J227">
            <v>5.4000000000000003E-3</v>
          </cell>
          <cell r="K227">
            <v>4.7999999999999996E-3</v>
          </cell>
          <cell r="L227">
            <v>4.4000000000000003E-3</v>
          </cell>
          <cell r="M227">
            <v>5.8999999999999999E-3</v>
          </cell>
          <cell r="N227">
            <v>5.8342910449368989E-3</v>
          </cell>
          <cell r="O227">
            <v>4.5999999999999999E-3</v>
          </cell>
          <cell r="Q227">
            <v>0.58854166666666663</v>
          </cell>
          <cell r="R227">
            <v>401.23200000000003</v>
          </cell>
          <cell r="S227">
            <v>1.7526777020449025E-3</v>
          </cell>
          <cell r="T227">
            <v>406.88499999999999</v>
          </cell>
          <cell r="U227">
            <v>-7.2694944017526186E-4</v>
          </cell>
          <cell r="V227">
            <v>326.5</v>
          </cell>
          <cell r="W227">
            <v>4.1889905209480105E-3</v>
          </cell>
          <cell r="X227">
            <v>411.57</v>
          </cell>
          <cell r="Y227">
            <v>2.5308685580383017E-3</v>
          </cell>
          <cell r="Z227">
            <v>446.29599999999999</v>
          </cell>
          <cell r="AA227">
            <v>-3.0113214965463708E-3</v>
          </cell>
          <cell r="AB227">
            <v>576.20699999999999</v>
          </cell>
          <cell r="AC227">
            <v>2.3728217965601761E-3</v>
          </cell>
          <cell r="AD227">
            <v>394.21699999999998</v>
          </cell>
          <cell r="AE227">
            <v>-4.7714380205349238E-3</v>
          </cell>
          <cell r="AG227">
            <v>307.16239999999999</v>
          </cell>
          <cell r="AH227">
            <v>3.3281777989733197E-3</v>
          </cell>
          <cell r="AI227">
            <v>3044.1499999999996</v>
          </cell>
          <cell r="AJ227">
            <v>6.0013417096553834E-3</v>
          </cell>
          <cell r="AK227">
            <v>4.4999999999999998E-2</v>
          </cell>
          <cell r="AL227">
            <v>1.0412950000000001</v>
          </cell>
          <cell r="CD227">
            <v>39934</v>
          </cell>
          <cell r="CE227">
            <v>5.1986222405670413E-2</v>
          </cell>
          <cell r="CF227">
            <v>4.1032575704383234E-2</v>
          </cell>
          <cell r="CG227">
            <v>5.6909093334792882E-2</v>
          </cell>
          <cell r="CH227">
            <v>2.9895914883786734E-2</v>
          </cell>
          <cell r="CI227">
            <v>3.6406753066797082E-2</v>
          </cell>
        </row>
        <row r="228">
          <cell r="A228">
            <v>39965</v>
          </cell>
          <cell r="B228">
            <v>2967.1</v>
          </cell>
          <cell r="C228">
            <v>3.5988986828843217E-3</v>
          </cell>
          <cell r="D228">
            <v>4185.2533848821677</v>
          </cell>
          <cell r="E228">
            <v>2.2999999999999687E-3</v>
          </cell>
          <cell r="F228">
            <v>0.29498700000000005</v>
          </cell>
          <cell r="G228">
            <v>2690.2411031238876</v>
          </cell>
          <cell r="H228">
            <v>4.1999999999999815E-3</v>
          </cell>
          <cell r="I228">
            <v>0.70501900000000006</v>
          </cell>
          <cell r="J228">
            <v>2.7000000000000001E-3</v>
          </cell>
          <cell r="K228">
            <v>3.7000000000000002E-3</v>
          </cell>
          <cell r="L228">
            <v>3.9000000000000003E-3</v>
          </cell>
          <cell r="M228">
            <v>3.8E-3</v>
          </cell>
          <cell r="N228">
            <v>1.9480743571865114E-3</v>
          </cell>
          <cell r="O228">
            <v>7.8000000000000005E-3</v>
          </cell>
          <cell r="Q228">
            <v>0.59114583333333337</v>
          </cell>
          <cell r="R228">
            <v>399.96600000000001</v>
          </cell>
          <cell r="S228">
            <v>-3.1552817322646476E-3</v>
          </cell>
          <cell r="T228">
            <v>406.48599999999999</v>
          </cell>
          <cell r="U228">
            <v>-9.8062106000462723E-4</v>
          </cell>
          <cell r="V228">
            <v>327.06700000000001</v>
          </cell>
          <cell r="W228">
            <v>1.7366003062786461E-3</v>
          </cell>
          <cell r="X228">
            <v>417.86</v>
          </cell>
          <cell r="Y228">
            <v>1.528294093349869E-2</v>
          </cell>
          <cell r="Z228">
            <v>444.29899999999998</v>
          </cell>
          <cell r="AA228">
            <v>-4.4746087798233081E-3</v>
          </cell>
          <cell r="AB228">
            <v>581.98199999999997</v>
          </cell>
          <cell r="AC228">
            <v>1.0022439852344744E-2</v>
          </cell>
          <cell r="AD228">
            <v>390.572</v>
          </cell>
          <cell r="AE228">
            <v>-9.2461765981679545E-3</v>
          </cell>
          <cell r="AG228">
            <v>307.54790000000003</v>
          </cell>
          <cell r="AH228">
            <v>1.25503642372915E-3</v>
          </cell>
          <cell r="AI228">
            <v>3056.9299999999989</v>
          </cell>
          <cell r="AJ228">
            <v>4.1982162508416021E-3</v>
          </cell>
          <cell r="AK228">
            <v>4.4999999999999998E-2</v>
          </cell>
          <cell r="AL228">
            <v>1.0406761904761905</v>
          </cell>
          <cell r="CD228">
            <v>39965</v>
          </cell>
          <cell r="CE228">
            <v>4.8015654360756832E-2</v>
          </cell>
          <cell r="CF228">
            <v>4.1136450437540661E-2</v>
          </cell>
          <cell r="CG228">
            <v>5.1256053414024283E-2</v>
          </cell>
          <cell r="CH228">
            <v>7.5877809519491191E-3</v>
          </cell>
          <cell r="CI228">
            <v>1.5245440604222837E-2</v>
          </cell>
        </row>
        <row r="229">
          <cell r="A229">
            <v>39995</v>
          </cell>
          <cell r="B229">
            <v>2974.22</v>
          </cell>
          <cell r="C229">
            <v>2.3996494894003018E-3</v>
          </cell>
          <cell r="D229">
            <v>4209.1093291759962</v>
          </cell>
          <cell r="E229">
            <v>5.7000000000000384E-3</v>
          </cell>
          <cell r="F229">
            <v>0.29458499999999993</v>
          </cell>
          <cell r="G229">
            <v>2692.9313442270113</v>
          </cell>
          <cell r="H229">
            <v>9.9999999999988987E-4</v>
          </cell>
          <cell r="I229">
            <v>0.70541599999999993</v>
          </cell>
          <cell r="J229">
            <v>2.8999999999999998E-3</v>
          </cell>
          <cell r="K229">
            <v>2.8999999999999998E-3</v>
          </cell>
          <cell r="L229">
            <v>3.0000000000000001E-3</v>
          </cell>
          <cell r="M229">
            <v>2.7000000000000001E-3</v>
          </cell>
          <cell r="N229">
            <v>1.074687517515834E-3</v>
          </cell>
          <cell r="O229">
            <v>-3.7000000000000002E-3</v>
          </cell>
          <cell r="Q229">
            <v>0.52864583333333337</v>
          </cell>
          <cell r="R229">
            <v>397.39299999999997</v>
          </cell>
          <cell r="S229">
            <v>-6.4330468089788262E-3</v>
          </cell>
          <cell r="T229">
            <v>404.71800000000002</v>
          </cell>
          <cell r="U229">
            <v>-4.3494732905929867E-3</v>
          </cell>
          <cell r="V229">
            <v>328.178</v>
          </cell>
          <cell r="W229">
            <v>3.396857524605057E-3</v>
          </cell>
          <cell r="X229">
            <v>419.42200000000003</v>
          </cell>
          <cell r="Y229">
            <v>3.7380940985018984E-3</v>
          </cell>
          <cell r="Z229">
            <v>440.53800000000001</v>
          </cell>
          <cell r="AA229">
            <v>-8.4650201778531109E-3</v>
          </cell>
          <cell r="AB229">
            <v>570.96</v>
          </cell>
          <cell r="AC229">
            <v>-1.89387300638163E-2</v>
          </cell>
          <cell r="AD229">
            <v>388.63900000000001</v>
          </cell>
          <cell r="AE229">
            <v>-4.9491515008756037E-3</v>
          </cell>
          <cell r="AG229">
            <v>308.56709999999998</v>
          </cell>
          <cell r="AH229">
            <v>3.3139553220813411E-3</v>
          </cell>
          <cell r="AI229">
            <v>3063.9299999999989</v>
          </cell>
          <cell r="AJ229">
            <v>2.2898790616729947E-3</v>
          </cell>
          <cell r="AK229">
            <v>4.4999999999999998E-2</v>
          </cell>
          <cell r="AL229">
            <v>1.0409521739130434</v>
          </cell>
          <cell r="CD229">
            <v>39995</v>
          </cell>
          <cell r="CE229">
            <v>4.4993956769823207E-2</v>
          </cell>
          <cell r="CF229">
            <v>4.082597237080976E-2</v>
          </cell>
          <cell r="CG229">
            <v>4.7071949718844097E-2</v>
          </cell>
          <cell r="CH229">
            <v>-9.9973592821234192E-3</v>
          </cell>
          <cell r="CI229">
            <v>-6.6953657662610633E-3</v>
          </cell>
        </row>
        <row r="230">
          <cell r="A230">
            <v>40026</v>
          </cell>
          <cell r="B230">
            <v>2978.68</v>
          </cell>
          <cell r="C230">
            <v>1.4995528239336586E-3</v>
          </cell>
          <cell r="D230">
            <v>4215.8439041026777</v>
          </cell>
          <cell r="E230">
            <v>1.6000000000000458E-3</v>
          </cell>
          <cell r="F230">
            <v>0.29559499999999994</v>
          </cell>
          <cell r="G230">
            <v>2696.9707412433518</v>
          </cell>
          <cell r="H230">
            <v>1.5000000000000568E-3</v>
          </cell>
          <cell r="I230">
            <v>0.70440900000000028</v>
          </cell>
          <cell r="J230">
            <v>2.0999999999999999E-3</v>
          </cell>
          <cell r="K230">
            <v>2.3E-3</v>
          </cell>
          <cell r="L230">
            <v>2.5000000000000001E-3</v>
          </cell>
          <cell r="M230">
            <v>4.6999999999999993E-3</v>
          </cell>
          <cell r="N230">
            <v>-5.0214662873080405E-4</v>
          </cell>
          <cell r="O230">
            <v>-3.8E-3</v>
          </cell>
          <cell r="Q230">
            <v>0.52604166666666663</v>
          </cell>
          <cell r="R230">
            <v>397.75900000000001</v>
          </cell>
          <cell r="S230">
            <v>9.2100263467154164E-4</v>
          </cell>
          <cell r="T230">
            <v>403.25299999999999</v>
          </cell>
          <cell r="U230">
            <v>-3.6198044070192559E-3</v>
          </cell>
          <cell r="V230">
            <v>328.68700000000001</v>
          </cell>
          <cell r="W230">
            <v>1.5509875738166645E-3</v>
          </cell>
          <cell r="X230">
            <v>419.46800000000002</v>
          </cell>
          <cell r="Y230">
            <v>1.0967474286038836E-4</v>
          </cell>
          <cell r="Z230">
            <v>437.834</v>
          </cell>
          <cell r="AA230">
            <v>-6.1379495071934853E-3</v>
          </cell>
          <cell r="AB230">
            <v>563.92600000000004</v>
          </cell>
          <cell r="AC230">
            <v>-1.231960207370042E-2</v>
          </cell>
          <cell r="AD230">
            <v>387.048</v>
          </cell>
          <cell r="AE230">
            <v>-4.0937733989641067E-3</v>
          </cell>
          <cell r="AG230">
            <v>310.03489999999999</v>
          </cell>
          <cell r="AH230">
            <v>4.7568259869572582E-3</v>
          </cell>
          <cell r="AI230">
            <v>3066.4099999999994</v>
          </cell>
          <cell r="AJ230">
            <v>8.0941796973177382E-4</v>
          </cell>
          <cell r="AK230">
            <v>4.4999999999999998E-2</v>
          </cell>
          <cell r="AL230">
            <v>1.0403</v>
          </cell>
          <cell r="CD230">
            <v>40026</v>
          </cell>
          <cell r="CE230">
            <v>4.3638516815982298E-2</v>
          </cell>
          <cell r="CF230">
            <v>3.8855300375289392E-2</v>
          </cell>
          <cell r="CG230">
            <v>4.602748892111963E-2</v>
          </cell>
          <cell r="CH230">
            <v>-5.2792157451171384E-3</v>
          </cell>
          <cell r="CI230">
            <v>-7.0766041164463944E-3</v>
          </cell>
        </row>
        <row r="231">
          <cell r="A231">
            <v>40057</v>
          </cell>
          <cell r="B231">
            <v>2985.83</v>
          </cell>
          <cell r="C231">
            <v>2.4003921199995393E-3</v>
          </cell>
          <cell r="D231">
            <v>4231.4425265478576</v>
          </cell>
          <cell r="E231">
            <v>3.7000000000000366E-3</v>
          </cell>
          <cell r="F231">
            <v>0.29564800000000002</v>
          </cell>
          <cell r="G231">
            <v>2701.8252885775901</v>
          </cell>
          <cell r="H231">
            <v>1.8000000000000238E-3</v>
          </cell>
          <cell r="I231">
            <v>0.70435700000000001</v>
          </cell>
          <cell r="J231">
            <v>3.0999999999999999E-3</v>
          </cell>
          <cell r="K231">
            <v>3.9000000000000003E-3</v>
          </cell>
          <cell r="L231">
            <v>3.9000000000000003E-3</v>
          </cell>
          <cell r="M231">
            <v>3.5999999999999999E-3</v>
          </cell>
          <cell r="N231">
            <v>3.1546514796918202E-3</v>
          </cell>
          <cell r="O231">
            <v>-4.1999999999999997E-3</v>
          </cell>
          <cell r="Q231">
            <v>0.54166666666666663</v>
          </cell>
          <cell r="R231">
            <v>398.738</v>
          </cell>
          <cell r="S231">
            <v>2.4612893737161468E-3</v>
          </cell>
          <cell r="T231">
            <v>404.94499999999999</v>
          </cell>
          <cell r="U231">
            <v>4.1958770300531967E-3</v>
          </cell>
          <cell r="V231">
            <v>329.62200000000001</v>
          </cell>
          <cell r="W231">
            <v>2.8446515986333409E-3</v>
          </cell>
          <cell r="X231">
            <v>419.75799999999998</v>
          </cell>
          <cell r="Y231">
            <v>6.9135190288638348E-4</v>
          </cell>
          <cell r="Z231">
            <v>440.137</v>
          </cell>
          <cell r="AA231">
            <v>5.2599843776408584E-3</v>
          </cell>
          <cell r="AB231">
            <v>563.99800000000005</v>
          </cell>
          <cell r="AC231">
            <v>1.2767632632648684E-4</v>
          </cell>
          <cell r="AD231">
            <v>389.73599999999999</v>
          </cell>
          <cell r="AE231">
            <v>6.9448750542568938E-3</v>
          </cell>
          <cell r="AG231">
            <v>310.5369</v>
          </cell>
          <cell r="AH231">
            <v>1.61917255121935E-3</v>
          </cell>
          <cell r="AI231">
            <v>3071.3199999999997</v>
          </cell>
          <cell r="AJ231">
            <v>1.6012209717553016E-3</v>
          </cell>
          <cell r="AK231">
            <v>4.4999999999999998E-2</v>
          </cell>
          <cell r="AL231">
            <v>1.041147619047619</v>
          </cell>
          <cell r="CD231">
            <v>40057</v>
          </cell>
          <cell r="CE231">
            <v>4.3431007670667876E-2</v>
          </cell>
          <cell r="CF231">
            <v>4.0929484862411991E-2</v>
          </cell>
          <cell r="CG231">
            <v>4.477601037006762E-2</v>
          </cell>
          <cell r="CH231">
            <v>-6.4510984807899519E-3</v>
          </cell>
          <cell r="CI231">
            <v>-3.9650036772211905E-3</v>
          </cell>
        </row>
        <row r="232">
          <cell r="A232">
            <v>40087</v>
          </cell>
          <cell r="B232">
            <v>2994.19</v>
          </cell>
          <cell r="C232">
            <v>2.7998914874591829E-3</v>
          </cell>
          <cell r="D232">
            <v>4249.2145851593586</v>
          </cell>
          <cell r="E232">
            <v>4.1999999999999815E-3</v>
          </cell>
          <cell r="F232">
            <v>0.29602800000000007</v>
          </cell>
          <cell r="G232">
            <v>2707.7693042124606</v>
          </cell>
          <cell r="H232">
            <v>2.1999999999999797E-3</v>
          </cell>
          <cell r="I232">
            <v>0.70396500000000006</v>
          </cell>
          <cell r="J232">
            <v>2.3999999999999998E-3</v>
          </cell>
          <cell r="K232">
            <v>3.3E-3</v>
          </cell>
          <cell r="L232">
            <v>3.0999999999999999E-3</v>
          </cell>
          <cell r="M232">
            <v>2.2000000000000001E-3</v>
          </cell>
          <cell r="N232">
            <v>5.4782759813245714E-3</v>
          </cell>
          <cell r="O232">
            <v>-2.0999999999999999E-3</v>
          </cell>
          <cell r="Q232">
            <v>0.52604166666666663</v>
          </cell>
          <cell r="R232">
            <v>398.57499999999999</v>
          </cell>
          <cell r="S232">
            <v>-4.0878973160318743E-4</v>
          </cell>
          <cell r="T232">
            <v>405.12900000000002</v>
          </cell>
          <cell r="U232">
            <v>4.5438269394626474E-4</v>
          </cell>
          <cell r="V232">
            <v>329.72699999999998</v>
          </cell>
          <cell r="W232">
            <v>3.1854669894593179E-4</v>
          </cell>
          <cell r="X232">
            <v>420.298</v>
          </cell>
          <cell r="Y232">
            <v>1.2864555291383084E-3</v>
          </cell>
          <cell r="Z232">
            <v>440.30099999999999</v>
          </cell>
          <cell r="AA232">
            <v>3.7261125513188276E-4</v>
          </cell>
          <cell r="AB232">
            <v>558.78300000000002</v>
          </cell>
          <cell r="AC232">
            <v>-9.2464866896692088E-3</v>
          </cell>
          <cell r="AD232">
            <v>391.10300000000001</v>
          </cell>
          <cell r="AE232">
            <v>3.5075025145228089E-3</v>
          </cell>
          <cell r="AG232">
            <v>311.32470000000001</v>
          </cell>
          <cell r="AH232">
            <v>2.5368965813725719E-3</v>
          </cell>
          <cell r="AI232">
            <v>3078.6899999999996</v>
          </cell>
          <cell r="AJ232">
            <v>2.399619707487366E-3</v>
          </cell>
          <cell r="AK232">
            <v>4.4999999999999998E-2</v>
          </cell>
          <cell r="AL232">
            <v>1.0425047619047618</v>
          </cell>
          <cell r="CD232">
            <v>40087</v>
          </cell>
          <cell r="CE232">
            <v>4.1663912497434286E-2</v>
          </cell>
          <cell r="CF232">
            <v>4.2798671886306927E-2</v>
          </cell>
          <cell r="CG232">
            <v>4.1450683899822538E-2</v>
          </cell>
          <cell r="CH232">
            <v>-1.7579188922054567E-2</v>
          </cell>
          <cell r="CI232">
            <v>-1.3141740799563428E-2</v>
          </cell>
        </row>
        <row r="233">
          <cell r="A233">
            <v>40118</v>
          </cell>
          <cell r="B233">
            <v>3006.47</v>
          </cell>
          <cell r="C233">
            <v>4.1012761381207241E-3</v>
          </cell>
          <cell r="D233">
            <v>4266.2114434999958</v>
          </cell>
          <cell r="E233">
            <v>4.0000000000000036E-3</v>
          </cell>
          <cell r="F233">
            <v>0.29644000000000004</v>
          </cell>
          <cell r="G233">
            <v>2719.141935290153</v>
          </cell>
          <cell r="H233">
            <v>4.1999999999999815E-3</v>
          </cell>
          <cell r="I233">
            <v>0.70356599999999991</v>
          </cell>
          <cell r="J233">
            <v>3.7000000000000002E-3</v>
          </cell>
          <cell r="K233">
            <v>4.0000000000000001E-3</v>
          </cell>
          <cell r="L233">
            <v>3.7000000000000002E-3</v>
          </cell>
          <cell r="M233">
            <v>3.0000000000000001E-3</v>
          </cell>
          <cell r="N233">
            <v>3.5650968370584939E-3</v>
          </cell>
          <cell r="O233">
            <v>4.0999999999999995E-3</v>
          </cell>
          <cell r="Q233">
            <v>0.58854166666666663</v>
          </cell>
          <cell r="R233">
            <v>398.85700000000003</v>
          </cell>
          <cell r="S233">
            <v>7.0752054193068403E-4</v>
          </cell>
          <cell r="T233">
            <v>405.548</v>
          </cell>
          <cell r="U233">
            <v>1.0342384771269142E-3</v>
          </cell>
          <cell r="V233">
            <v>330.20299999999997</v>
          </cell>
          <cell r="W233">
            <v>1.4436185086450504E-3</v>
          </cell>
          <cell r="X233">
            <v>421.07</v>
          </cell>
          <cell r="Y233">
            <v>1.8367919904449526E-3</v>
          </cell>
          <cell r="Z233">
            <v>440.63299999999998</v>
          </cell>
          <cell r="AA233">
            <v>7.540296297305904E-4</v>
          </cell>
          <cell r="AB233">
            <v>562.93499999999995</v>
          </cell>
          <cell r="AC233">
            <v>7.4304336388184566E-3</v>
          </cell>
          <cell r="AD233">
            <v>390.55700000000002</v>
          </cell>
          <cell r="AE233">
            <v>-1.3960516794808697E-3</v>
          </cell>
          <cell r="AG233">
            <v>312.21289999999999</v>
          </cell>
          <cell r="AH233">
            <v>2.8529699056965008E-3</v>
          </cell>
          <cell r="AI233">
            <v>3090.0799999999995</v>
          </cell>
          <cell r="AJ233">
            <v>3.6996254900623082E-3</v>
          </cell>
          <cell r="AK233">
            <v>4.4999999999999998E-2</v>
          </cell>
          <cell r="AL233">
            <v>1.0432049999999999</v>
          </cell>
          <cell r="CD233">
            <v>40118</v>
          </cell>
          <cell r="CE233">
            <v>4.2183459397250322E-2</v>
          </cell>
          <cell r="CF233">
            <v>4.5088706901429632E-2</v>
          </cell>
          <cell r="CG233">
            <v>4.1243306224812759E-2</v>
          </cell>
          <cell r="CH233">
            <v>-1.755003916429787E-2</v>
          </cell>
          <cell r="CI233">
            <v>-1.5908605594704195E-2</v>
          </cell>
        </row>
        <row r="234">
          <cell r="A234">
            <v>40148</v>
          </cell>
          <cell r="B234">
            <v>3017.59</v>
          </cell>
          <cell r="C234">
            <v>3.6986898256095024E-3</v>
          </cell>
          <cell r="D234">
            <v>4287.9691218618464</v>
          </cell>
          <cell r="E234">
            <v>5.1000000000001044E-3</v>
          </cell>
          <cell r="F234">
            <v>0.29639700000000008</v>
          </cell>
          <cell r="G234">
            <v>2727.5712752895529</v>
          </cell>
          <cell r="H234">
            <v>3.1000000000001027E-3</v>
          </cell>
          <cell r="I234">
            <v>0.70360099999999959</v>
          </cell>
          <cell r="J234">
            <v>4.5999999999999999E-3</v>
          </cell>
          <cell r="K234">
            <v>4.6999999999999993E-3</v>
          </cell>
          <cell r="L234">
            <v>4.0999999999999995E-3</v>
          </cell>
          <cell r="M234">
            <v>3.4000000000000002E-3</v>
          </cell>
          <cell r="N234">
            <v>3.6810004314063844E-3</v>
          </cell>
          <cell r="O234">
            <v>-1.6000000000000001E-3</v>
          </cell>
          <cell r="Q234">
            <v>0.6015625</v>
          </cell>
          <cell r="R234">
            <v>398.40699999999998</v>
          </cell>
          <cell r="S234">
            <v>-1.1282238997937233E-3</v>
          </cell>
          <cell r="T234">
            <v>404.49900000000002</v>
          </cell>
          <cell r="U234">
            <v>-2.5866235316164277E-3</v>
          </cell>
          <cell r="V234">
            <v>330.87599999999998</v>
          </cell>
          <cell r="W234">
            <v>2.0381401743776451E-3</v>
          </cell>
          <cell r="X234">
            <v>421.90800000000002</v>
          </cell>
          <cell r="Y234">
            <v>1.9901679055740473E-3</v>
          </cell>
          <cell r="Z234">
            <v>438.40899999999999</v>
          </cell>
          <cell r="AA234">
            <v>-5.0472842478888058E-3</v>
          </cell>
          <cell r="AB234">
            <v>554.66999999999996</v>
          </cell>
          <cell r="AC234">
            <v>-1.4681979269364986E-2</v>
          </cell>
          <cell r="AD234">
            <v>389.80799999999999</v>
          </cell>
          <cell r="AE234">
            <v>-1.9177738460711691E-3</v>
          </cell>
          <cell r="AG234">
            <v>312.76150000000001</v>
          </cell>
          <cell r="AH234">
            <v>1.7571343144373586E-3</v>
          </cell>
          <cell r="AI234">
            <v>3097.5</v>
          </cell>
          <cell r="AJ234">
            <v>2.4012323305546701E-3</v>
          </cell>
          <cell r="AK234">
            <v>4.4999999999999998E-2</v>
          </cell>
          <cell r="AL234">
            <v>1.0437590909090908</v>
          </cell>
          <cell r="CD234">
            <v>40148</v>
          </cell>
          <cell r="CE234">
            <v>4.31165006256784E-2</v>
          </cell>
          <cell r="CF234">
            <v>4.7381253670981227E-2</v>
          </cell>
          <cell r="CG234">
            <v>4.1554807014469564E-2</v>
          </cell>
          <cell r="CH234">
            <v>-1.4295434021549536E-2</v>
          </cell>
          <cell r="CI234">
            <v>-1.7192492255360459E-2</v>
          </cell>
        </row>
        <row r="235">
          <cell r="A235">
            <v>40179</v>
          </cell>
          <cell r="B235">
            <v>3040.22</v>
          </cell>
          <cell r="C235">
            <v>7.499362073707605E-3</v>
          </cell>
          <cell r="D235">
            <v>4323.5592655732999</v>
          </cell>
          <cell r="E235">
            <v>8.2999999999999741E-3</v>
          </cell>
          <cell r="F235">
            <v>0.29679100000000003</v>
          </cell>
          <cell r="G235">
            <v>2747.2097884716381</v>
          </cell>
          <cell r="H235">
            <v>7.2000000000000952E-3</v>
          </cell>
          <cell r="I235">
            <v>0.70321500000000015</v>
          </cell>
          <cell r="J235">
            <v>5.8999999999999999E-3</v>
          </cell>
          <cell r="K235">
            <v>6.0000000000000001E-3</v>
          </cell>
          <cell r="L235">
            <v>4.7999999999999996E-3</v>
          </cell>
          <cell r="M235">
            <v>6.0999999999999995E-3</v>
          </cell>
          <cell r="N235">
            <v>4.2829407399737687E-3</v>
          </cell>
          <cell r="O235">
            <v>1.2500000000000001E-2</v>
          </cell>
          <cell r="Q235">
            <v>0.6875</v>
          </cell>
          <cell r="R235">
            <v>402.42500000000001</v>
          </cell>
          <cell r="S235">
            <v>1.0085164166292238E-2</v>
          </cell>
          <cell r="T235">
            <v>407.04899999999998</v>
          </cell>
          <cell r="U235">
            <v>6.3040946949188825E-3</v>
          </cell>
          <cell r="V235">
            <v>334.17700000000002</v>
          </cell>
          <cell r="W235">
            <v>9.9765471052601917E-3</v>
          </cell>
          <cell r="X235">
            <v>424.09399999999999</v>
          </cell>
          <cell r="Y235">
            <v>5.1812243427475924E-3</v>
          </cell>
          <cell r="Z235">
            <v>440.64400000000001</v>
          </cell>
          <cell r="AA235">
            <v>5.0979792841845395E-3</v>
          </cell>
          <cell r="AB235">
            <v>554.06200000000001</v>
          </cell>
          <cell r="AC235">
            <v>-1.0961472587303067E-3</v>
          </cell>
          <cell r="AD235">
            <v>392.57</v>
          </cell>
          <cell r="AE235">
            <v>7.0855395476747685E-3</v>
          </cell>
          <cell r="AG235">
            <v>316.9384</v>
          </cell>
          <cell r="AH235">
            <v>1.3354904615817453E-2</v>
          </cell>
          <cell r="AI235">
            <v>3124.7600000000007</v>
          </cell>
          <cell r="AJ235">
            <v>8.8006456820017842E-3</v>
          </cell>
          <cell r="AK235">
            <v>4.4999999999999998E-2</v>
          </cell>
          <cell r="AL235">
            <v>1.0451349999999999</v>
          </cell>
          <cell r="CD235">
            <v>40179</v>
          </cell>
          <cell r="CE235">
            <v>4.5920859794821745E-2</v>
          </cell>
          <cell r="CF235">
            <v>4.8212921167692713E-2</v>
          </cell>
          <cell r="CG235">
            <v>4.5186810426396162E-2</v>
          </cell>
          <cell r="CH235">
            <v>-4.4997575721594796E-3</v>
          </cell>
          <cell r="CI235">
            <v>-6.669399827225253E-3</v>
          </cell>
        </row>
        <row r="236">
          <cell r="A236">
            <v>40210</v>
          </cell>
          <cell r="B236">
            <v>3063.93</v>
          </cell>
          <cell r="C236">
            <v>7.7987777200334563E-3</v>
          </cell>
          <cell r="D236">
            <v>4341.7182144887074</v>
          </cell>
          <cell r="E236">
            <v>4.1999999999999815E-3</v>
          </cell>
          <cell r="F236">
            <v>0.29702100000000009</v>
          </cell>
          <cell r="G236">
            <v>2772.7588395044245</v>
          </cell>
          <cell r="H236">
            <v>9.300000000000086E-3</v>
          </cell>
          <cell r="I236">
            <v>0.70297299999999996</v>
          </cell>
          <cell r="J236">
            <v>6.8000000000000005E-3</v>
          </cell>
          <cell r="K236">
            <v>4.6999999999999993E-3</v>
          </cell>
          <cell r="L236">
            <v>3.9000000000000003E-3</v>
          </cell>
          <cell r="M236">
            <v>1.8100000000000002E-2</v>
          </cell>
          <cell r="N236">
            <v>3.3831010053361158E-4</v>
          </cell>
          <cell r="O236">
            <v>1.18E-2</v>
          </cell>
          <cell r="Q236">
            <v>0.6171875</v>
          </cell>
          <cell r="R236">
            <v>406.82600000000002</v>
          </cell>
          <cell r="S236">
            <v>1.0936199291793569E-2</v>
          </cell>
          <cell r="T236">
            <v>411.84300000000002</v>
          </cell>
          <cell r="U236">
            <v>1.1777451854690701E-2</v>
          </cell>
          <cell r="V236">
            <v>337.13299999999998</v>
          </cell>
          <cell r="W236">
            <v>8.8456117566437786E-3</v>
          </cell>
          <cell r="X236">
            <v>425.59</v>
          </cell>
          <cell r="Y236">
            <v>3.5275198422990428E-3</v>
          </cell>
          <cell r="Z236">
            <v>446.90600000000001</v>
          </cell>
          <cell r="AA236">
            <v>1.4211018418496479E-2</v>
          </cell>
          <cell r="AB236">
            <v>557.58399999999995</v>
          </cell>
          <cell r="AC236">
            <v>6.3566893235773581E-3</v>
          </cell>
          <cell r="AD236">
            <v>399.12900000000002</v>
          </cell>
          <cell r="AE236">
            <v>1.6707848281835247E-2</v>
          </cell>
          <cell r="AG236">
            <v>319.28820000000002</v>
          </cell>
          <cell r="AH236">
            <v>7.4140590095741477E-3</v>
          </cell>
          <cell r="AI236">
            <v>3146.6300000000006</v>
          </cell>
          <cell r="AJ236">
            <v>6.9989375184014158E-3</v>
          </cell>
          <cell r="AK236">
            <v>4.4999999999999998E-2</v>
          </cell>
          <cell r="AL236">
            <v>1.045838888888889</v>
          </cell>
          <cell r="CD236">
            <v>40210</v>
          </cell>
          <cell r="CE236">
            <v>4.8310996910422732E-2</v>
          </cell>
          <cell r="CF236">
            <v>4.9676321735736995E-2</v>
          </cell>
          <cell r="CG236">
            <v>4.788621015532124E-2</v>
          </cell>
          <cell r="CH236">
            <v>7.6510203424506873E-3</v>
          </cell>
          <cell r="CI236">
            <v>2.4193803562866378E-3</v>
          </cell>
        </row>
        <row r="237">
          <cell r="A237">
            <v>40238</v>
          </cell>
          <cell r="B237">
            <v>3079.86</v>
          </cell>
          <cell r="C237">
            <v>5.1992049426716758E-3</v>
          </cell>
          <cell r="D237">
            <v>4335.6398089884233</v>
          </cell>
          <cell r="E237">
            <v>-1.3999999999999568E-3</v>
          </cell>
          <cell r="F237">
            <v>0.29597499999999999</v>
          </cell>
          <cell r="G237">
            <v>2794.94091022046</v>
          </cell>
          <cell r="H237">
            <v>8.0000000000000071E-3</v>
          </cell>
          <cell r="I237">
            <v>0.70402900000000002</v>
          </cell>
          <cell r="J237">
            <v>4.1999999999999997E-3</v>
          </cell>
          <cell r="K237">
            <v>4.0000000000000001E-3</v>
          </cell>
          <cell r="L237">
            <v>4.5999999999999999E-3</v>
          </cell>
          <cell r="M237">
            <v>7.1999999999999998E-3</v>
          </cell>
          <cell r="N237">
            <v>1.6828600701937957E-3</v>
          </cell>
          <cell r="O237">
            <v>2.06E-2</v>
          </cell>
          <cell r="Q237">
            <v>0.6640625</v>
          </cell>
          <cell r="R237">
            <v>409.399</v>
          </cell>
          <cell r="S237">
            <v>6.3245711925983272E-3</v>
          </cell>
          <cell r="T237">
            <v>415.73399999999998</v>
          </cell>
          <cell r="U237">
            <v>9.4477750016388473E-3</v>
          </cell>
          <cell r="V237">
            <v>339.93400000000003</v>
          </cell>
          <cell r="W237">
            <v>8.3082937594363138E-3</v>
          </cell>
          <cell r="X237">
            <v>427.49799999999999</v>
          </cell>
          <cell r="Y237">
            <v>4.4831880448319428E-3</v>
          </cell>
          <cell r="Z237">
            <v>451.673</v>
          </cell>
          <cell r="AA237">
            <v>1.0666672633618646E-2</v>
          </cell>
          <cell r="AB237">
            <v>574.30399999999997</v>
          </cell>
          <cell r="AC237">
            <v>2.9986513242847845E-2</v>
          </cell>
          <cell r="AD237">
            <v>400.959</v>
          </cell>
          <cell r="AE237">
            <v>4.584983802229381E-3</v>
          </cell>
          <cell r="AG237">
            <v>320.35879999999997</v>
          </cell>
          <cell r="AH237">
            <v>3.3530835151438509E-3</v>
          </cell>
          <cell r="AI237">
            <v>3168.9700000000003</v>
          </cell>
          <cell r="AJ237">
            <v>7.0996590002636584E-3</v>
          </cell>
          <cell r="AK237">
            <v>4.4999999999999998E-2</v>
          </cell>
          <cell r="AL237">
            <v>1.0463391304347827</v>
          </cell>
          <cell r="CD237">
            <v>40238</v>
          </cell>
          <cell r="CE237">
            <v>5.1660025200012338E-2</v>
          </cell>
          <cell r="CF237">
            <v>4.6741337013487927E-2</v>
          </cell>
          <cell r="CG237">
            <v>5.3845455289398103E-2</v>
          </cell>
          <cell r="CH237">
            <v>2.2595059859673805E-2</v>
          </cell>
          <cell r="CI237">
            <v>1.94356167608285E-2</v>
          </cell>
        </row>
        <row r="238">
          <cell r="A238">
            <v>40269</v>
          </cell>
          <cell r="B238">
            <v>3097.42</v>
          </cell>
          <cell r="C238">
            <v>5.701557863019735E-3</v>
          </cell>
          <cell r="D238">
            <v>4341.7097047210073</v>
          </cell>
          <cell r="E238">
            <v>1.4000000000000679E-3</v>
          </cell>
          <cell r="F238">
            <v>0.29400100000000007</v>
          </cell>
          <cell r="G238">
            <v>2815.9029670471136</v>
          </cell>
          <cell r="H238">
            <v>7.5000000000000622E-3</v>
          </cell>
          <cell r="I238">
            <v>0.70601400000000014</v>
          </cell>
          <cell r="J238">
            <v>4.1999999999999997E-3</v>
          </cell>
          <cell r="K238">
            <v>4.1999999999999997E-3</v>
          </cell>
          <cell r="L238">
            <v>5.0000000000000001E-3</v>
          </cell>
          <cell r="M238">
            <v>5.0000000000000001E-3</v>
          </cell>
          <cell r="N238">
            <v>3.6289402994216318E-3</v>
          </cell>
          <cell r="O238">
            <v>1.9199999999999998E-2</v>
          </cell>
          <cell r="Q238">
            <v>0.609375</v>
          </cell>
          <cell r="R238">
            <v>412.34</v>
          </cell>
          <cell r="S238">
            <v>7.1837009860795664E-3</v>
          </cell>
          <cell r="T238">
            <v>418.91699999999997</v>
          </cell>
          <cell r="U238">
            <v>7.6563379468601589E-3</v>
          </cell>
          <cell r="V238">
            <v>342.40199999999999</v>
          </cell>
          <cell r="W238">
            <v>7.2602328687332296E-3</v>
          </cell>
          <cell r="X238">
            <v>432.49099999999999</v>
          </cell>
          <cell r="Y238">
            <v>1.1679586805084519E-2</v>
          </cell>
          <cell r="Z238">
            <v>454.91199999999998</v>
          </cell>
          <cell r="AA238">
            <v>7.1711171577666377E-3</v>
          </cell>
          <cell r="AB238">
            <v>583.31500000000005</v>
          </cell>
          <cell r="AC238">
            <v>1.5690296428372497E-2</v>
          </cell>
          <cell r="AD238">
            <v>402.745</v>
          </cell>
          <cell r="AE238">
            <v>4.4543207659635264E-3</v>
          </cell>
          <cell r="AG238">
            <v>321.61200000000002</v>
          </cell>
          <cell r="AH238">
            <v>3.9118638226889324E-3</v>
          </cell>
          <cell r="AI238">
            <v>3192.1000000000004</v>
          </cell>
          <cell r="AJ238">
            <v>7.2989015358302378E-3</v>
          </cell>
          <cell r="AK238">
            <v>4.4999999999999998E-2</v>
          </cell>
          <cell r="AL238">
            <v>1.0477050000000001</v>
          </cell>
          <cell r="CD238">
            <v>40269</v>
          </cell>
          <cell r="CE238">
            <v>5.2602603793205471E-2</v>
          </cell>
          <cell r="CF238">
            <v>4.288804585146444E-2</v>
          </cell>
          <cell r="CG238">
            <v>5.6782418835541915E-2</v>
          </cell>
          <cell r="CH238">
            <v>2.9485931141237876E-2</v>
          </cell>
          <cell r="CI238">
            <v>2.8822562938840335E-2</v>
          </cell>
        </row>
        <row r="239">
          <cell r="A239">
            <v>40299</v>
          </cell>
          <cell r="B239">
            <v>3110.74</v>
          </cell>
          <cell r="C239">
            <v>4.3003531971768094E-3</v>
          </cell>
          <cell r="D239">
            <v>4356.037346746587</v>
          </cell>
          <cell r="E239">
            <v>3.3000000000000806E-3</v>
          </cell>
          <cell r="F239">
            <v>0.292715</v>
          </cell>
          <cell r="G239">
            <v>2829.137710992235</v>
          </cell>
          <cell r="H239">
            <v>4.6999999999999265E-3</v>
          </cell>
          <cell r="I239">
            <v>0.70729099999999989</v>
          </cell>
          <cell r="J239">
            <v>5.6000000000000008E-3</v>
          </cell>
          <cell r="K239">
            <v>5.6999999999999993E-3</v>
          </cell>
          <cell r="L239">
            <v>6.1999999999999998E-3</v>
          </cell>
          <cell r="M239">
            <v>6.1999999999999998E-3</v>
          </cell>
          <cell r="N239">
            <v>5.1136183290442228E-3</v>
          </cell>
          <cell r="O239">
            <v>-5.9999999999999995E-4</v>
          </cell>
          <cell r="Q239">
            <v>0.609375</v>
          </cell>
          <cell r="R239">
            <v>418.81099999999998</v>
          </cell>
          <cell r="S239">
            <v>1.5693359848668598E-2</v>
          </cell>
          <cell r="T239">
            <v>423.88499999999999</v>
          </cell>
          <cell r="U239">
            <v>1.1859151096756726E-2</v>
          </cell>
          <cell r="V239">
            <v>344.084</v>
          </cell>
          <cell r="W239">
            <v>4.912354483910697E-3</v>
          </cell>
          <cell r="X239">
            <v>436.49900000000002</v>
          </cell>
          <cell r="Y239">
            <v>9.2672448675232832E-3</v>
          </cell>
          <cell r="Z239">
            <v>461.68299999999999</v>
          </cell>
          <cell r="AA239">
            <v>1.4884197383230102E-2</v>
          </cell>
          <cell r="AB239">
            <v>585.99400000000003</v>
          </cell>
          <cell r="AC239">
            <v>4.592715771067013E-3</v>
          </cell>
          <cell r="AD239">
            <v>410.07600000000002</v>
          </cell>
          <cell r="AE239">
            <v>1.8202584762070373E-2</v>
          </cell>
          <cell r="AG239">
            <v>322.31729999999999</v>
          </cell>
          <cell r="AH239">
            <v>2.1930151860003466E-3</v>
          </cell>
          <cell r="AI239">
            <v>3205.83</v>
          </cell>
          <cell r="AJ239">
            <v>4.3012436953728805E-3</v>
          </cell>
          <cell r="AK239">
            <v>4.4999999999999998E-2</v>
          </cell>
          <cell r="AL239">
            <v>1.0482857142857143</v>
          </cell>
          <cell r="CD239">
            <v>40299</v>
          </cell>
          <cell r="CE239">
            <v>5.2184030901821776E-2</v>
          </cell>
          <cell r="CF239">
            <v>4.3199976473354385E-2</v>
          </cell>
          <cell r="CG239">
            <v>5.60466443247154E-2</v>
          </cell>
          <cell r="CH239">
            <v>4.3812557323443579E-2</v>
          </cell>
          <cell r="CI239">
            <v>4.1780847168118695E-2</v>
          </cell>
        </row>
        <row r="240">
          <cell r="A240">
            <v>40330</v>
          </cell>
          <cell r="B240">
            <v>3110.74</v>
          </cell>
          <cell r="C240">
            <v>0</v>
          </cell>
          <cell r="D240">
            <v>4361.2645915626836</v>
          </cell>
          <cell r="E240">
            <v>1.2000000000000899E-3</v>
          </cell>
          <cell r="F240">
            <v>0.29239199999999993</v>
          </cell>
          <cell r="G240">
            <v>2827.7231421367392</v>
          </cell>
          <cell r="H240">
            <v>-4.9999999999994493E-4</v>
          </cell>
          <cell r="I240">
            <v>0.70760199999999995</v>
          </cell>
          <cell r="J240">
            <v>3.5999999999999999E-3</v>
          </cell>
          <cell r="K240">
            <v>2.8999999999999998E-3</v>
          </cell>
          <cell r="L240">
            <v>4.0000000000000001E-3</v>
          </cell>
          <cell r="M240">
            <v>4.0999999999999995E-3</v>
          </cell>
          <cell r="N240">
            <v>3.0463594550790662E-3</v>
          </cell>
          <cell r="O240">
            <v>-1.7100000000000001E-2</v>
          </cell>
          <cell r="Q240">
            <v>0.57291666666666663</v>
          </cell>
          <cell r="R240">
            <v>420.24099999999999</v>
          </cell>
          <cell r="S240">
            <v>3.4144279878036699E-3</v>
          </cell>
          <cell r="T240">
            <v>427.48899999999998</v>
          </cell>
          <cell r="U240">
            <v>8.5023060499900271E-3</v>
          </cell>
          <cell r="V240">
            <v>343.46600000000001</v>
          </cell>
          <cell r="W240">
            <v>-1.7960730519291923E-3</v>
          </cell>
          <cell r="X240">
            <v>444.24299999999999</v>
          </cell>
          <cell r="Y240">
            <v>1.7741163209995747E-2</v>
          </cell>
          <cell r="Z240">
            <v>466.70800000000003</v>
          </cell>
          <cell r="AA240">
            <v>1.0884091465356072E-2</v>
          </cell>
          <cell r="AB240">
            <v>586.86699999999996</v>
          </cell>
          <cell r="AC240">
            <v>1.489776345832805E-3</v>
          </cell>
          <cell r="AD240">
            <v>415.76499999999999</v>
          </cell>
          <cell r="AE240">
            <v>1.3873038168534579E-2</v>
          </cell>
          <cell r="AG240">
            <v>322.4495</v>
          </cell>
          <cell r="AH240">
            <v>4.1015483810524778E-4</v>
          </cell>
          <cell r="AI240">
            <v>3202.3</v>
          </cell>
          <cell r="AJ240">
            <v>-1.1011188990057708E-3</v>
          </cell>
          <cell r="AK240">
            <v>4.4999999999999998E-2</v>
          </cell>
          <cell r="AL240">
            <v>1.0476333333333334</v>
          </cell>
          <cell r="CD240">
            <v>40330</v>
          </cell>
          <cell r="CE240">
            <v>4.8410906272117415E-2</v>
          </cell>
          <cell r="CF240">
            <v>4.2055089738723517E-2</v>
          </cell>
          <cell r="CG240">
            <v>5.1103984268624947E-2</v>
          </cell>
          <cell r="CH240">
            <v>5.0691808803748239E-2</v>
          </cell>
          <cell r="CI240">
            <v>5.1669676200410297E-2</v>
          </cell>
        </row>
        <row r="241">
          <cell r="A241">
            <v>40360</v>
          </cell>
          <cell r="B241">
            <v>3111.05</v>
          </cell>
          <cell r="C241">
            <v>9.9654744530441874E-5</v>
          </cell>
          <cell r="D241">
            <v>4375.2206382556842</v>
          </cell>
          <cell r="E241">
            <v>3.2000000000000917E-3</v>
          </cell>
          <cell r="F241">
            <v>0.29303000000000007</v>
          </cell>
          <cell r="G241">
            <v>2824.3298743661753</v>
          </cell>
          <cell r="H241">
            <v>-1.1999999999998678E-3</v>
          </cell>
          <cell r="I241">
            <v>0.7079749999999998</v>
          </cell>
          <cell r="J241">
            <v>2.3999999999999998E-3</v>
          </cell>
          <cell r="K241">
            <v>2E-3</v>
          </cell>
          <cell r="L241">
            <v>2.5000000000000001E-3</v>
          </cell>
          <cell r="M241">
            <v>3.4999999999999996E-3</v>
          </cell>
          <cell r="N241">
            <v>3.4211182996470734E-4</v>
          </cell>
          <cell r="O241">
            <v>-1.3000000000000001E-2</v>
          </cell>
          <cell r="Q241">
            <v>0.48697916666666669</v>
          </cell>
          <cell r="R241">
            <v>421.154</v>
          </cell>
          <cell r="S241">
            <v>2.1725628865341129E-3</v>
          </cell>
          <cell r="T241">
            <v>428.15</v>
          </cell>
          <cell r="U241">
            <v>1.5462386166662512E-3</v>
          </cell>
          <cell r="V241">
            <v>342.87599999999998</v>
          </cell>
          <cell r="W241">
            <v>-1.7177828373114989E-3</v>
          </cell>
          <cell r="X241">
            <v>446.99200000000002</v>
          </cell>
          <cell r="Y241">
            <v>6.1880547358090787E-3</v>
          </cell>
          <cell r="Z241">
            <v>467.64699999999999</v>
          </cell>
          <cell r="AA241">
            <v>2.0119646545591063E-3</v>
          </cell>
          <cell r="AB241">
            <v>588.49900000000002</v>
          </cell>
          <cell r="AC241">
            <v>2.7808685784003195E-3</v>
          </cell>
          <cell r="AD241">
            <v>416.50099999999998</v>
          </cell>
          <cell r="AE241">
            <v>1.7702307794065231E-3</v>
          </cell>
          <cell r="AG241">
            <v>323.00209999999998</v>
          </cell>
          <cell r="AH241">
            <v>1.7137567277976107E-3</v>
          </cell>
          <cell r="AI241">
            <v>3200.06</v>
          </cell>
          <cell r="AJ241">
            <v>-6.994972363614238E-4</v>
          </cell>
          <cell r="AK241">
            <v>4.4999999999999998E-2</v>
          </cell>
          <cell r="AL241">
            <v>1.0482681818181818</v>
          </cell>
          <cell r="CD241">
            <v>40360</v>
          </cell>
          <cell r="CE241">
            <v>4.6005339214987506E-2</v>
          </cell>
          <cell r="CF241">
            <v>3.9464717138199656E-2</v>
          </cell>
          <cell r="CG241">
            <v>4.8793865621880927E-2</v>
          </cell>
          <cell r="CH241">
            <v>5.9792195635051559E-2</v>
          </cell>
          <cell r="CI241">
            <v>5.7897103662303051E-2</v>
          </cell>
        </row>
        <row r="242">
          <cell r="A242">
            <v>40391</v>
          </cell>
          <cell r="B242">
            <v>3112.29</v>
          </cell>
          <cell r="C242">
            <v>3.9857925780673042E-4</v>
          </cell>
          <cell r="D242">
            <v>4374.7831161918584</v>
          </cell>
          <cell r="E242">
            <v>-1.0000000000010001E-4</v>
          </cell>
          <cell r="F242">
            <v>0.29367300000000002</v>
          </cell>
          <cell r="G242">
            <v>2826.0244722907946</v>
          </cell>
          <cell r="H242">
            <v>5.9999999999993392E-4</v>
          </cell>
          <cell r="I242">
            <v>0.70632899999999987</v>
          </cell>
          <cell r="J242">
            <v>1.1999999999999999E-3</v>
          </cell>
          <cell r="K242">
            <v>1.9E-3</v>
          </cell>
          <cell r="L242">
            <v>3.3E-3</v>
          </cell>
          <cell r="M242">
            <v>4.0999999999999995E-3</v>
          </cell>
          <cell r="N242">
            <v>-1.0528448185533191E-4</v>
          </cell>
          <cell r="O242">
            <v>-6.0999999999999995E-3</v>
          </cell>
          <cell r="Q242">
            <v>0.52604166666666663</v>
          </cell>
          <cell r="R242">
            <v>425.78800000000001</v>
          </cell>
          <cell r="S242">
            <v>1.1003101003433491E-2</v>
          </cell>
          <cell r="T242">
            <v>431.44499999999999</v>
          </cell>
          <cell r="U242">
            <v>7.6959009692865177E-3</v>
          </cell>
          <cell r="V242">
            <v>341.96300000000002</v>
          </cell>
          <cell r="W242">
            <v>-2.6627702143047216E-3</v>
          </cell>
          <cell r="X242">
            <v>447.99599999999998</v>
          </cell>
          <cell r="Y242">
            <v>2.2461252102945473E-3</v>
          </cell>
          <cell r="Z242">
            <v>473.428</v>
          </cell>
          <cell r="AA242">
            <v>1.2361888347407257E-2</v>
          </cell>
          <cell r="AB242">
            <v>595.27499999999998</v>
          </cell>
          <cell r="AC242">
            <v>1.1514038256649428E-2</v>
          </cell>
          <cell r="AD242">
            <v>421.76100000000002</v>
          </cell>
          <cell r="AE242">
            <v>1.2629021298868448E-2</v>
          </cell>
          <cell r="AG242">
            <v>323.54829999999998</v>
          </cell>
          <cell r="AH242">
            <v>1.6910106776395484E-3</v>
          </cell>
          <cell r="AI242">
            <v>3197.82</v>
          </cell>
          <cell r="AJ242">
            <v>-6.9998687524597258E-4</v>
          </cell>
          <cell r="AK242">
            <v>4.4999999999999998E-2</v>
          </cell>
          <cell r="AL242">
            <v>1.04915</v>
          </cell>
          <cell r="CD242">
            <v>40391</v>
          </cell>
          <cell r="CE242">
            <v>4.4855439322115886E-2</v>
          </cell>
          <cell r="CF242">
            <v>3.7700449946571402E-2</v>
          </cell>
          <cell r="CG242">
            <v>4.7851364893913173E-2</v>
          </cell>
          <cell r="CH242">
            <v>7.0467293009083276E-2</v>
          </cell>
          <cell r="CI242">
            <v>6.9911445172137654E-2</v>
          </cell>
        </row>
        <row r="243">
          <cell r="A243">
            <v>40422</v>
          </cell>
          <cell r="B243">
            <v>3126.29</v>
          </cell>
          <cell r="C243">
            <v>4.49829546732472E-3</v>
          </cell>
          <cell r="D243">
            <v>4383.0952041126229</v>
          </cell>
          <cell r="E243">
            <v>1.9000000000000128E-3</v>
          </cell>
          <cell r="F243">
            <v>0.29354199999999997</v>
          </cell>
          <cell r="G243">
            <v>2841.8502093356233</v>
          </cell>
          <cell r="H243">
            <v>5.6000000000000494E-3</v>
          </cell>
          <cell r="I243">
            <v>0.70646799999999998</v>
          </cell>
          <cell r="J243">
            <v>3.7000000000000002E-3</v>
          </cell>
          <cell r="K243">
            <v>3.9000000000000003E-3</v>
          </cell>
          <cell r="L243">
            <v>4.3E-3</v>
          </cell>
          <cell r="M243">
            <v>4.0999999999999995E-3</v>
          </cell>
          <cell r="N243">
            <v>2.3574017612216715E-3</v>
          </cell>
          <cell r="O243">
            <v>1.3999999999999999E-2</v>
          </cell>
          <cell r="Q243">
            <v>0.625</v>
          </cell>
          <cell r="R243">
            <v>430.45299999999997</v>
          </cell>
          <cell r="S243">
            <v>1.095615658496718E-2</v>
          </cell>
          <cell r="T243">
            <v>436.423</v>
          </cell>
          <cell r="U243">
            <v>1.1537971236194711E-2</v>
          </cell>
          <cell r="V243">
            <v>343.11500000000001</v>
          </cell>
          <cell r="W243">
            <v>3.3687855118829102E-3</v>
          </cell>
          <cell r="X243">
            <v>448.892</v>
          </cell>
          <cell r="Y243">
            <v>2.0000178573023053E-3</v>
          </cell>
          <cell r="Z243">
            <v>480.99799999999999</v>
          </cell>
          <cell r="AA243">
            <v>1.5989759794519998E-2</v>
          </cell>
          <cell r="AB243">
            <v>622.428</v>
          </cell>
          <cell r="AC243">
            <v>4.5614211918861169E-2</v>
          </cell>
          <cell r="AD243">
            <v>424.58</v>
          </cell>
          <cell r="AE243">
            <v>6.6838802070365855E-3</v>
          </cell>
          <cell r="AG243">
            <v>325.267</v>
          </cell>
          <cell r="AH243">
            <v>5.3120353282647415E-3</v>
          </cell>
          <cell r="AI243">
            <v>3215.09</v>
          </cell>
          <cell r="AJ243">
            <v>5.4005541274992908E-3</v>
          </cell>
          <cell r="AK243">
            <v>4.4999999999999998E-2</v>
          </cell>
          <cell r="AL243">
            <v>1.050947619047619</v>
          </cell>
          <cell r="CD243">
            <v>40422</v>
          </cell>
          <cell r="CE243">
            <v>4.7042195972309298E-2</v>
          </cell>
          <cell r="CF243">
            <v>3.5839474744913558E-2</v>
          </cell>
          <cell r="CG243">
            <v>5.1826045655139819E-2</v>
          </cell>
          <cell r="CH243">
            <v>7.9538443790157842E-2</v>
          </cell>
          <cell r="CI243">
            <v>7.773401326106022E-2</v>
          </cell>
        </row>
        <row r="244">
          <cell r="A244">
            <v>40452</v>
          </cell>
          <cell r="B244">
            <v>3149.74</v>
          </cell>
          <cell r="C244">
            <v>7.5009036269826357E-3</v>
          </cell>
          <cell r="D244">
            <v>4396.2444897249607</v>
          </cell>
          <cell r="E244">
            <v>2.9999999999998916E-3</v>
          </cell>
          <cell r="F244">
            <v>0.29278500000000007</v>
          </cell>
          <cell r="G244">
            <v>2868.5636013033782</v>
          </cell>
          <cell r="H244">
            <v>9.400000000000075E-3</v>
          </cell>
          <cell r="I244">
            <v>0.7072210000000001</v>
          </cell>
          <cell r="J244">
            <v>4.4000000000000003E-3</v>
          </cell>
          <cell r="K244">
            <v>5.7999999999999996E-3</v>
          </cell>
          <cell r="L244">
            <v>5.5000000000000005E-3</v>
          </cell>
          <cell r="M244">
            <v>4.8999999999999998E-3</v>
          </cell>
          <cell r="N244">
            <v>4.8168034670694046E-3</v>
          </cell>
          <cell r="O244">
            <v>2.4E-2</v>
          </cell>
          <cell r="Q244">
            <v>0.6484375</v>
          </cell>
          <cell r="R244">
            <v>434.88200000000001</v>
          </cell>
          <cell r="S244">
            <v>1.0289160489066251E-2</v>
          </cell>
          <cell r="T244">
            <v>440.82900000000001</v>
          </cell>
          <cell r="U244">
            <v>1.0095709896132954E-2</v>
          </cell>
          <cell r="V244">
            <v>345.04399999999998</v>
          </cell>
          <cell r="W244">
            <v>5.622021771126251E-3</v>
          </cell>
          <cell r="X244">
            <v>449.58699999999999</v>
          </cell>
          <cell r="Y244">
            <v>1.5482565962414707E-3</v>
          </cell>
          <cell r="Z244">
            <v>487.26100000000002</v>
          </cell>
          <cell r="AA244">
            <v>1.3020844161514278E-2</v>
          </cell>
          <cell r="AB244">
            <v>651.66</v>
          </cell>
          <cell r="AC244">
            <v>4.6964468179452101E-2</v>
          </cell>
          <cell r="AD244">
            <v>425.40600000000001</v>
          </cell>
          <cell r="AE244">
            <v>1.9454519760704336E-3</v>
          </cell>
          <cell r="AG244">
            <v>328.64100000000002</v>
          </cell>
          <cell r="AH244">
            <v>1.0373016629415366E-2</v>
          </cell>
          <cell r="AI244">
            <v>3244.6699999999996</v>
          </cell>
          <cell r="AJ244">
            <v>9.2003645310083648E-3</v>
          </cell>
          <cell r="AK244">
            <v>4.4999999999999998E-2</v>
          </cell>
          <cell r="AL244">
            <v>1.05274</v>
          </cell>
          <cell r="CD244">
            <v>40452</v>
          </cell>
          <cell r="CE244">
            <v>5.1950611016668757E-2</v>
          </cell>
          <cell r="CF244">
            <v>3.4601666171229173E-2</v>
          </cell>
          <cell r="CG244">
            <v>5.9382568832865745E-2</v>
          </cell>
          <cell r="CH244">
            <v>9.1092015304522489E-2</v>
          </cell>
          <cell r="CI244">
            <v>8.8120080270728485E-2</v>
          </cell>
        </row>
        <row r="245">
          <cell r="A245">
            <v>40483</v>
          </cell>
          <cell r="B245">
            <v>3175.88</v>
          </cell>
          <cell r="C245">
            <v>8.2990977033026159E-3</v>
          </cell>
          <cell r="D245">
            <v>4410.7520965410531</v>
          </cell>
          <cell r="E245">
            <v>3.3000000000000806E-3</v>
          </cell>
          <cell r="F245">
            <v>0.29149000000000003</v>
          </cell>
          <cell r="G245">
            <v>2898.396662756933</v>
          </cell>
          <cell r="H245">
            <v>1.0399999999999965E-2</v>
          </cell>
          <cell r="I245">
            <v>0.70851200000000036</v>
          </cell>
          <cell r="J245">
            <v>5.1999999999999998E-3</v>
          </cell>
          <cell r="K245">
            <v>6.6E-3</v>
          </cell>
          <cell r="L245">
            <v>5.6000000000000008E-3</v>
          </cell>
          <cell r="M245">
            <v>4.5999999999999999E-3</v>
          </cell>
          <cell r="N245">
            <v>4.7902731506476517E-3</v>
          </cell>
          <cell r="O245">
            <v>2.76E-2</v>
          </cell>
          <cell r="Q245">
            <v>0.671875</v>
          </cell>
          <cell r="R245">
            <v>441.75400000000002</v>
          </cell>
          <cell r="S245">
            <v>1.5801987665619688E-2</v>
          </cell>
          <cell r="T245">
            <v>447.20600000000002</v>
          </cell>
          <cell r="U245">
            <v>1.4465926697200038E-2</v>
          </cell>
          <cell r="V245">
            <v>347.84399999999999</v>
          </cell>
          <cell r="W245">
            <v>8.1149070843138382E-3</v>
          </cell>
          <cell r="X245">
            <v>451.21499999999997</v>
          </cell>
          <cell r="Y245">
            <v>3.6211011439386542E-3</v>
          </cell>
          <cell r="Z245">
            <v>496.21899999999999</v>
          </cell>
          <cell r="AA245">
            <v>1.8384397684197973E-2</v>
          </cell>
          <cell r="AB245">
            <v>687.06600000000003</v>
          </cell>
          <cell r="AC245">
            <v>5.4332013626738007E-2</v>
          </cell>
          <cell r="AD245">
            <v>428.01299999999998</v>
          </cell>
          <cell r="AE245">
            <v>6.1282633531261066E-3</v>
          </cell>
          <cell r="AG245">
            <v>330.99079999999998</v>
          </cell>
          <cell r="AH245">
            <v>7.150051271752389E-3</v>
          </cell>
          <cell r="AI245">
            <v>3278.0899999999997</v>
          </cell>
          <cell r="AJ245">
            <v>1.029996887202711E-2</v>
          </cell>
          <cell r="AK245">
            <v>4.4999999999999998E-2</v>
          </cell>
          <cell r="AL245">
            <v>1.0536049999999999</v>
          </cell>
          <cell r="CD245">
            <v>40483</v>
          </cell>
          <cell r="CE245">
            <v>5.634847512198693E-2</v>
          </cell>
          <cell r="CF245">
            <v>3.3880330348201371E-2</v>
          </cell>
          <cell r="CG245">
            <v>6.5923269815502339E-2</v>
          </cell>
          <cell r="CH245">
            <v>0.10754982362099708</v>
          </cell>
          <cell r="CI245">
            <v>0.10272026985708238</v>
          </cell>
        </row>
        <row r="246">
          <cell r="A246">
            <v>40513</v>
          </cell>
          <cell r="B246">
            <v>3195.89</v>
          </cell>
          <cell r="C246">
            <v>6.3006158922880307E-3</v>
          </cell>
          <cell r="D246">
            <v>4422.2200519920598</v>
          </cell>
          <cell r="E246">
            <v>2.5999999999999357E-3</v>
          </cell>
          <cell r="F246">
            <v>0.29003800000000002</v>
          </cell>
          <cell r="G246">
            <v>2921.004156726437</v>
          </cell>
          <cell r="H246">
            <v>7.8000000000000291E-3</v>
          </cell>
          <cell r="I246">
            <v>0.70994900000000005</v>
          </cell>
          <cell r="J246">
            <v>6.0000000000000001E-3</v>
          </cell>
          <cell r="K246">
            <v>7.0999999999999995E-3</v>
          </cell>
          <cell r="L246">
            <v>5.1999999999999998E-3</v>
          </cell>
          <cell r="M246">
            <v>5.7999999999999996E-3</v>
          </cell>
          <cell r="N246">
            <v>4.7190094221188535E-3</v>
          </cell>
          <cell r="O246">
            <v>1.03E-2</v>
          </cell>
          <cell r="Q246">
            <v>0.62239583333333337</v>
          </cell>
          <cell r="R246">
            <v>443.42700000000002</v>
          </cell>
          <cell r="S246">
            <v>3.7871756679057622E-3</v>
          </cell>
          <cell r="T246">
            <v>450.30099999999999</v>
          </cell>
          <cell r="U246">
            <v>6.9207479327200172E-3</v>
          </cell>
          <cell r="V246">
            <v>351.03</v>
          </cell>
          <cell r="W246">
            <v>9.1592782971676723E-3</v>
          </cell>
          <cell r="X246">
            <v>453.87599999999998</v>
          </cell>
          <cell r="Y246">
            <v>5.897410325454544E-3</v>
          </cell>
          <cell r="Z246">
            <v>499.34100000000001</v>
          </cell>
          <cell r="AA246">
            <v>6.2915769045521763E-3</v>
          </cell>
          <cell r="AB246">
            <v>694.94100000000003</v>
          </cell>
          <cell r="AC246">
            <v>1.1461780964274082E-2</v>
          </cell>
          <cell r="AD246">
            <v>429.91500000000002</v>
          </cell>
          <cell r="AE246">
            <v>4.4437902587071143E-3</v>
          </cell>
          <cell r="AG246">
            <v>332.77420000000001</v>
          </cell>
          <cell r="AH246">
            <v>5.3880651667661539E-3</v>
          </cell>
          <cell r="AI246">
            <v>3297.7599999999993</v>
          </cell>
          <cell r="AJ246">
            <v>6.0004453813042868E-3</v>
          </cell>
          <cell r="AK246">
            <v>4.4999999999999998E-2</v>
          </cell>
          <cell r="AL246">
            <v>1.0551304347826087</v>
          </cell>
          <cell r="CD246">
            <v>40513</v>
          </cell>
          <cell r="CE246">
            <v>5.9086887217945305E-2</v>
          </cell>
          <cell r="CF246">
            <v>3.130874460959765E-2</v>
          </cell>
          <cell r="CG246">
            <v>7.0917626677363232E-2</v>
          </cell>
          <cell r="CH246">
            <v>0.11300002258996455</v>
          </cell>
          <cell r="CI246">
            <v>0.11323142949673537</v>
          </cell>
        </row>
        <row r="247">
          <cell r="A247">
            <v>40544</v>
          </cell>
          <cell r="B247">
            <v>3222.42</v>
          </cell>
          <cell r="C247">
            <v>8.3012869654464083E-3</v>
          </cell>
          <cell r="D247">
            <v>4463.7889204807852</v>
          </cell>
          <cell r="E247">
            <v>9.400000000000075E-3</v>
          </cell>
          <cell r="F247">
            <v>0.28897599999999996</v>
          </cell>
          <cell r="G247">
            <v>2944.0800895645762</v>
          </cell>
          <cell r="H247">
            <v>7.9000000000000181E-3</v>
          </cell>
          <cell r="I247">
            <v>0.71102499999999991</v>
          </cell>
          <cell r="J247">
            <v>7.6E-3</v>
          </cell>
          <cell r="K247">
            <v>8.0000000000000002E-3</v>
          </cell>
          <cell r="L247">
            <v>5.4000000000000003E-3</v>
          </cell>
          <cell r="M247">
            <v>8.6999999999999994E-3</v>
          </cell>
          <cell r="N247">
            <v>3.5328199313503167E-3</v>
          </cell>
          <cell r="O247">
            <v>1.24E-2</v>
          </cell>
          <cell r="Q247">
            <v>0.69270833333333337</v>
          </cell>
          <cell r="R247">
            <v>447.76400000000001</v>
          </cell>
          <cell r="S247">
            <v>9.7806403308773326E-3</v>
          </cell>
          <cell r="T247">
            <v>453.875</v>
          </cell>
          <cell r="U247">
            <v>7.9369133090976263E-3</v>
          </cell>
          <cell r="V247">
            <v>354.83100000000002</v>
          </cell>
          <cell r="W247">
            <v>1.0828134347491858E-2</v>
          </cell>
          <cell r="X247">
            <v>455.56200000000001</v>
          </cell>
          <cell r="Y247">
            <v>3.7146709674009681E-3</v>
          </cell>
          <cell r="Z247">
            <v>503.11500000000001</v>
          </cell>
          <cell r="AA247">
            <v>7.5579613931160416E-3</v>
          </cell>
          <cell r="AB247">
            <v>703.75300000000004</v>
          </cell>
          <cell r="AC247">
            <v>1.2680213140396024E-2</v>
          </cell>
          <cell r="AD247">
            <v>432.37200000000001</v>
          </cell>
          <cell r="AE247">
            <v>5.7150832141237284E-3</v>
          </cell>
          <cell r="AG247">
            <v>336.5874</v>
          </cell>
          <cell r="AH247">
            <v>1.1458821026389732E-2</v>
          </cell>
          <cell r="AI247">
            <v>3328.7599999999989</v>
          </cell>
          <cell r="AJ247">
            <v>9.4003202173595923E-3</v>
          </cell>
          <cell r="AK247">
            <v>4.4999999999999998E-2</v>
          </cell>
          <cell r="AL247">
            <v>1.0549904761904763</v>
          </cell>
          <cell r="CD247">
            <v>40544</v>
          </cell>
          <cell r="CE247">
            <v>5.9929873495996988E-2</v>
          </cell>
          <cell r="CF247">
            <v>3.2433845888057089E-2</v>
          </cell>
          <cell r="CG247">
            <v>7.1661910174855459E-2</v>
          </cell>
          <cell r="CH247">
            <v>0.11266447164067839</v>
          </cell>
          <cell r="CI247">
            <v>0.1150377472982369</v>
          </cell>
        </row>
        <row r="248">
          <cell r="A248">
            <v>40575</v>
          </cell>
          <cell r="B248">
            <v>3248.2</v>
          </cell>
          <cell r="C248">
            <v>8.0001986084992094E-3</v>
          </cell>
          <cell r="D248">
            <v>4484.7687284070444</v>
          </cell>
          <cell r="E248">
            <v>4.6999999999999265E-3</v>
          </cell>
          <cell r="F248">
            <v>0.28927600000000003</v>
          </cell>
          <cell r="G248">
            <v>2971.4600343975271</v>
          </cell>
          <cell r="H248">
            <v>9.300000000000086E-3</v>
          </cell>
          <cell r="I248">
            <v>0.71071200000000034</v>
          </cell>
          <cell r="J248">
            <v>9.5999999999999992E-3</v>
          </cell>
          <cell r="K248">
            <v>6.9999999999999993E-3</v>
          </cell>
          <cell r="L248">
            <v>4.0000000000000001E-3</v>
          </cell>
          <cell r="M248">
            <v>2.2799999999999997E-2</v>
          </cell>
          <cell r="N248">
            <v>2.4526057527360732E-3</v>
          </cell>
          <cell r="O248">
            <v>-1.5E-3</v>
          </cell>
          <cell r="Q248">
            <v>0.6171875</v>
          </cell>
          <cell r="R248">
            <v>452.04700000000003</v>
          </cell>
          <cell r="S248">
            <v>9.5653067240779599E-3</v>
          </cell>
          <cell r="T248">
            <v>458.39699999999999</v>
          </cell>
          <cell r="U248">
            <v>9.9630955659597564E-3</v>
          </cell>
          <cell r="V248">
            <v>357.21199999999999</v>
          </cell>
          <cell r="W248">
            <v>6.7102367042337629E-3</v>
          </cell>
          <cell r="X248">
            <v>457.33300000000003</v>
          </cell>
          <cell r="Y248">
            <v>3.8875059816227964E-3</v>
          </cell>
          <cell r="Z248">
            <v>509.166</v>
          </cell>
          <cell r="AA248">
            <v>1.2027071345517504E-2</v>
          </cell>
          <cell r="AB248">
            <v>723.07299999999998</v>
          </cell>
          <cell r="AC248">
            <v>2.7452813700261203E-2</v>
          </cell>
          <cell r="AD248">
            <v>435.15600000000001</v>
          </cell>
          <cell r="AE248">
            <v>6.438899836252121E-3</v>
          </cell>
          <cell r="AG248">
            <v>338.59480000000002</v>
          </cell>
          <cell r="AH248">
            <v>5.9639784495795212E-3</v>
          </cell>
          <cell r="AI248">
            <v>3346.739999999998</v>
          </cell>
          <cell r="AJ248">
            <v>5.4014107355289109E-3</v>
          </cell>
          <cell r="AK248">
            <v>4.4999999999999998E-2</v>
          </cell>
          <cell r="AL248">
            <v>1.05558</v>
          </cell>
          <cell r="CD248">
            <v>40575</v>
          </cell>
          <cell r="CE248">
            <v>6.0141713420345688E-2</v>
          </cell>
          <cell r="CF248">
            <v>3.2947903767905684E-2</v>
          </cell>
          <cell r="CG248">
            <v>7.1661910174855459E-2</v>
          </cell>
          <cell r="CH248">
            <v>0.11115562918790833</v>
          </cell>
          <cell r="CI248">
            <v>0.11303822087543058</v>
          </cell>
        </row>
        <row r="249">
          <cell r="A249">
            <v>40603</v>
          </cell>
          <cell r="B249">
            <v>3273.86</v>
          </cell>
          <cell r="C249">
            <v>7.8997598670034197E-3</v>
          </cell>
          <cell r="D249">
            <v>4531.8588000553182</v>
          </cell>
          <cell r="E249">
            <v>1.0499999999999954E-2</v>
          </cell>
          <cell r="F249">
            <v>0.28833000000000009</v>
          </cell>
          <cell r="G249">
            <v>2991.6659626314299</v>
          </cell>
          <cell r="H249">
            <v>6.7999999999999172E-3</v>
          </cell>
          <cell r="I249">
            <v>0.7116610000000001</v>
          </cell>
          <cell r="J249">
            <v>6.9999999999999993E-3</v>
          </cell>
          <cell r="K249">
            <v>6.9999999999999993E-3</v>
          </cell>
          <cell r="L249">
            <v>4.8999999999999998E-3</v>
          </cell>
          <cell r="M249">
            <v>8.5000000000000006E-3</v>
          </cell>
          <cell r="N249">
            <v>4.5899928682861585E-3</v>
          </cell>
          <cell r="O249">
            <v>6.7000000000000002E-3</v>
          </cell>
          <cell r="Q249">
            <v>0.68229166666666663</v>
          </cell>
          <cell r="R249">
            <v>454.80500000000001</v>
          </cell>
          <cell r="S249">
            <v>6.1011355013969037E-3</v>
          </cell>
          <cell r="T249">
            <v>461.24900000000002</v>
          </cell>
          <cell r="U249">
            <v>6.2216812064652682E-3</v>
          </cell>
          <cell r="V249">
            <v>359.44200000000001</v>
          </cell>
          <cell r="W249">
            <v>6.2427913955858116E-3</v>
          </cell>
          <cell r="X249">
            <v>459.36</v>
          </cell>
          <cell r="Y249">
            <v>4.4322189739205431E-3</v>
          </cell>
          <cell r="Z249">
            <v>512.46799999999996</v>
          </cell>
          <cell r="AA249">
            <v>6.4851148741273956E-3</v>
          </cell>
          <cell r="AB249">
            <v>732.95699999999999</v>
          </cell>
          <cell r="AC249">
            <v>1.3669435866088264E-2</v>
          </cell>
          <cell r="AD249">
            <v>436.82100000000003</v>
          </cell>
          <cell r="AE249">
            <v>3.826214047376153E-3</v>
          </cell>
          <cell r="AG249">
            <v>339.77589999999998</v>
          </cell>
          <cell r="AH249">
            <v>3.4882402210547614E-3</v>
          </cell>
          <cell r="AI249">
            <v>3368.8299999999981</v>
          </cell>
          <cell r="AJ249">
            <v>6.6004529781220622E-3</v>
          </cell>
          <cell r="AK249">
            <v>4.4999999999999998E-2</v>
          </cell>
          <cell r="AL249">
            <v>1.0543761904761906</v>
          </cell>
          <cell r="CD249">
            <v>40603</v>
          </cell>
          <cell r="CE249">
            <v>6.2989876163202174E-2</v>
          </cell>
          <cell r="CF249">
            <v>4.525721686107409E-2</v>
          </cell>
          <cell r="CG249">
            <v>7.0386122186551825E-2</v>
          </cell>
          <cell r="CH249">
            <v>0.1109089177061986</v>
          </cell>
          <cell r="CI249">
            <v>0.10948106241009881</v>
          </cell>
        </row>
        <row r="250">
          <cell r="A250">
            <v>40634</v>
          </cell>
          <cell r="B250">
            <v>3299.07</v>
          </cell>
          <cell r="C250">
            <v>7.7003903648904526E-3</v>
          </cell>
          <cell r="D250">
            <v>4590.3197785760312</v>
          </cell>
          <cell r="E250">
            <v>1.2899999999999912E-2</v>
          </cell>
          <cell r="F250">
            <v>0.28907899999999992</v>
          </cell>
          <cell r="G250">
            <v>3008.4192920221662</v>
          </cell>
          <cell r="H250">
            <v>5.6000000000000494E-3</v>
          </cell>
          <cell r="I250">
            <v>0.71092299999999964</v>
          </cell>
          <cell r="J250">
            <v>5.1999999999999998E-3</v>
          </cell>
          <cell r="K250">
            <v>6.8000000000000005E-3</v>
          </cell>
          <cell r="L250">
            <v>6.0000000000000001E-3</v>
          </cell>
          <cell r="M250">
            <v>5.4000000000000003E-3</v>
          </cell>
          <cell r="N250">
            <v>5.9536812683079546E-3</v>
          </cell>
          <cell r="O250">
            <v>4.7999999999999996E-3</v>
          </cell>
          <cell r="Q250">
            <v>0.59375</v>
          </cell>
          <cell r="R250">
            <v>457.05900000000003</v>
          </cell>
          <cell r="S250">
            <v>4.9559701410495371E-3</v>
          </cell>
          <cell r="T250">
            <v>463.31099999999998</v>
          </cell>
          <cell r="U250">
            <v>4.470470396683579E-3</v>
          </cell>
          <cell r="V250">
            <v>362.23700000000002</v>
          </cell>
          <cell r="W250">
            <v>7.7759415983664759E-3</v>
          </cell>
          <cell r="X250">
            <v>462.79300000000001</v>
          </cell>
          <cell r="Y250">
            <v>7.4734413096482211E-3</v>
          </cell>
          <cell r="Z250">
            <v>513.93399999999997</v>
          </cell>
          <cell r="AA250">
            <v>2.860666422098479E-3</v>
          </cell>
          <cell r="AB250">
            <v>731.10599999999999</v>
          </cell>
          <cell r="AC250">
            <v>-2.5253868917276545E-3</v>
          </cell>
          <cell r="AD250">
            <v>438.94900000000001</v>
          </cell>
          <cell r="AE250">
            <v>4.871560662147667E-3</v>
          </cell>
          <cell r="AG250">
            <v>342.15870000000001</v>
          </cell>
          <cell r="AH250">
            <v>7.012857592313182E-3</v>
          </cell>
          <cell r="AI250">
            <v>3393.0899999999983</v>
          </cell>
          <cell r="AJ250">
            <v>7.2013132155674953E-3</v>
          </cell>
          <cell r="AK250">
            <v>4.4999999999999998E-2</v>
          </cell>
          <cell r="AL250">
            <v>1.0554315789473685</v>
          </cell>
          <cell r="CD250">
            <v>40634</v>
          </cell>
          <cell r="CE250">
            <v>6.5102569235040875E-2</v>
          </cell>
          <cell r="CF250">
            <v>5.7260869740944464E-2</v>
          </cell>
          <cell r="CG250">
            <v>6.8367528010716327E-2</v>
          </cell>
          <cell r="CH250">
            <v>0.10845176310811477</v>
          </cell>
          <cell r="CI250">
            <v>0.10597325961944737</v>
          </cell>
        </row>
        <row r="251">
          <cell r="A251">
            <v>40664</v>
          </cell>
          <cell r="B251">
            <v>3314.58</v>
          </cell>
          <cell r="C251">
            <v>4.701324918840788E-3</v>
          </cell>
          <cell r="D251">
            <v>4615.5665373581996</v>
          </cell>
          <cell r="E251">
            <v>5.5000000000000604E-3</v>
          </cell>
          <cell r="F251">
            <v>0.29055699999999995</v>
          </cell>
          <cell r="G251">
            <v>3021.6563369070636</v>
          </cell>
          <cell r="H251">
            <v>4.3999999999999595E-3</v>
          </cell>
          <cell r="I251">
            <v>0.70945000000000003</v>
          </cell>
          <cell r="J251">
            <v>5.4000000000000003E-3</v>
          </cell>
          <cell r="K251">
            <v>5.8999999999999999E-3</v>
          </cell>
          <cell r="L251">
            <v>6.4000000000000003E-3</v>
          </cell>
          <cell r="M251">
            <v>5.8999999999999999E-3</v>
          </cell>
          <cell r="N251">
            <v>9.7741925367049128E-4</v>
          </cell>
          <cell r="O251">
            <v>4.6999999999999993E-3</v>
          </cell>
          <cell r="Q251">
            <v>0.6484375</v>
          </cell>
          <cell r="R251">
            <v>457.09</v>
          </cell>
          <cell r="S251">
            <v>6.782494163770636E-5</v>
          </cell>
          <cell r="T251">
            <v>465.31099999999998</v>
          </cell>
          <cell r="U251">
            <v>4.3167548363842734E-3</v>
          </cell>
          <cell r="V251">
            <v>365.495</v>
          </cell>
          <cell r="W251">
            <v>8.9941115899259128E-3</v>
          </cell>
          <cell r="X251">
            <v>472.20299999999997</v>
          </cell>
          <cell r="Y251">
            <v>2.0333064674703305E-2</v>
          </cell>
          <cell r="Z251">
            <v>514.07100000000003</v>
          </cell>
          <cell r="AA251">
            <v>2.6657119396666928E-4</v>
          </cell>
          <cell r="AB251">
            <v>717.64800000000002</v>
          </cell>
          <cell r="AC251">
            <v>-1.8407727470435176E-2</v>
          </cell>
          <cell r="AD251">
            <v>442.10500000000002</v>
          </cell>
          <cell r="AE251">
            <v>7.1899013325009697E-3</v>
          </cell>
          <cell r="AG251">
            <v>343.23</v>
          </cell>
          <cell r="AH251">
            <v>3.1310032449853864E-3</v>
          </cell>
          <cell r="AI251">
            <v>3412.429999999998</v>
          </cell>
          <cell r="AJ251">
            <v>5.6998193387147733E-3</v>
          </cell>
          <cell r="AK251">
            <v>4.4999999999999998E-2</v>
          </cell>
          <cell r="AL251">
            <v>1.052840909090909</v>
          </cell>
          <cell r="CD251">
            <v>40664</v>
          </cell>
          <cell r="CE251">
            <v>6.5527816532400696E-2</v>
          </cell>
          <cell r="CF251">
            <v>5.9579193187002444E-2</v>
          </cell>
          <cell r="CG251">
            <v>6.8048517103576511E-2</v>
          </cell>
          <cell r="CH251">
            <v>9.13992230385543E-2</v>
          </cell>
          <cell r="CI251">
            <v>9.7729336966394076E-2</v>
          </cell>
        </row>
        <row r="252">
          <cell r="A252">
            <v>40695</v>
          </cell>
          <cell r="B252">
            <v>3319.55</v>
          </cell>
          <cell r="C252">
            <v>1.4994358259570184E-3</v>
          </cell>
          <cell r="D252">
            <v>4610.0278575133698</v>
          </cell>
          <cell r="E252">
            <v>-1.1999999999999789E-3</v>
          </cell>
          <cell r="F252">
            <v>0.29075800000000007</v>
          </cell>
          <cell r="G252">
            <v>3029.5126433830219</v>
          </cell>
          <cell r="H252">
            <v>2.5999999999999357E-3</v>
          </cell>
          <cell r="I252">
            <v>0.7092350000000005</v>
          </cell>
          <cell r="J252">
            <v>5.6000000000000008E-3</v>
          </cell>
          <cell r="K252">
            <v>4.1999999999999997E-3</v>
          </cell>
          <cell r="L252">
            <v>5.4000000000000003E-3</v>
          </cell>
          <cell r="M252">
            <v>6.0000000000000001E-3</v>
          </cell>
          <cell r="N252">
            <v>4.2897714139238262E-3</v>
          </cell>
          <cell r="O252">
            <v>-6.1999999999999998E-3</v>
          </cell>
          <cell r="Q252">
            <v>0.58854166666666663</v>
          </cell>
          <cell r="R252">
            <v>456.49</v>
          </cell>
          <cell r="S252">
            <v>-1.3126517753614397E-3</v>
          </cell>
          <cell r="T252">
            <v>464.46300000000002</v>
          </cell>
          <cell r="U252">
            <v>-1.8224370367344589E-3</v>
          </cell>
          <cell r="V252">
            <v>365.04700000000003</v>
          </cell>
          <cell r="W252">
            <v>-1.2257349621744851E-3</v>
          </cell>
          <cell r="X252">
            <v>478.935</v>
          </cell>
          <cell r="Y252">
            <v>1.4256580326681645E-2</v>
          </cell>
          <cell r="Z252">
            <v>511.75900000000001</v>
          </cell>
          <cell r="AA252">
            <v>-4.4974332339307033E-3</v>
          </cell>
          <cell r="AB252">
            <v>702.58500000000004</v>
          </cell>
          <cell r="AC252">
            <v>-2.0989398702427886E-2</v>
          </cell>
          <cell r="AD252">
            <v>442.75099999999998</v>
          </cell>
          <cell r="AE252">
            <v>1.4611913459472436E-3</v>
          </cell>
          <cell r="AG252">
            <v>343.27190000000002</v>
          </cell>
          <cell r="AH252">
            <v>1.2207557614418718E-4</v>
          </cell>
          <cell r="AI252">
            <v>3419.9399999999982</v>
          </cell>
          <cell r="AJ252">
            <v>2.20077774489158E-3</v>
          </cell>
          <cell r="AK252">
            <v>4.4999999999999998E-2</v>
          </cell>
          <cell r="AL252">
            <v>1.0504476190476191</v>
          </cell>
          <cell r="CD252">
            <v>40695</v>
          </cell>
          <cell r="CE252">
            <v>6.7125507114063065E-2</v>
          </cell>
          <cell r="CF252">
            <v>5.7039251053913276E-2</v>
          </cell>
          <cell r="CG252">
            <v>7.1361123809950744E-2</v>
          </cell>
          <cell r="CH252">
            <v>8.6257647397564696E-2</v>
          </cell>
          <cell r="CI252">
            <v>8.6491114391247681E-2</v>
          </cell>
        </row>
        <row r="253">
          <cell r="A253">
            <v>40725</v>
          </cell>
          <cell r="B253">
            <v>3324.86</v>
          </cell>
          <cell r="C253">
            <v>1.5996144055669959E-3</v>
          </cell>
          <cell r="D253">
            <v>4623.3969383001577</v>
          </cell>
          <cell r="E253">
            <v>2.8999999999999027E-3</v>
          </cell>
          <cell r="F253">
            <v>0.28998500000000005</v>
          </cell>
          <cell r="G253">
            <v>3032.8451072907437</v>
          </cell>
          <cell r="H253">
            <v>1.1000000000001009E-3</v>
          </cell>
          <cell r="I253">
            <v>0.71000500000000033</v>
          </cell>
          <cell r="J253">
            <v>3.3E-3</v>
          </cell>
          <cell r="K253">
            <v>3.8E-3</v>
          </cell>
          <cell r="L253">
            <v>4.0999999999999995E-3</v>
          </cell>
          <cell r="M253">
            <v>4.1999999999999997E-3</v>
          </cell>
          <cell r="N253">
            <v>2.1667620350232075E-3</v>
          </cell>
          <cell r="O253">
            <v>-9.5999999999999992E-3</v>
          </cell>
          <cell r="Q253">
            <v>0.53125</v>
          </cell>
          <cell r="R253">
            <v>456.25799999999998</v>
          </cell>
          <cell r="S253">
            <v>-5.0822580998499678E-4</v>
          </cell>
          <cell r="T253">
            <v>463.92700000000002</v>
          </cell>
          <cell r="U253">
            <v>-1.1540208800270291E-3</v>
          </cell>
          <cell r="V253">
            <v>364.57900000000001</v>
          </cell>
          <cell r="W253">
            <v>-1.2820266979320927E-3</v>
          </cell>
          <cell r="X253">
            <v>481.76799999999997</v>
          </cell>
          <cell r="Y253">
            <v>5.9152077004185344E-3</v>
          </cell>
          <cell r="Z253">
            <v>510.62700000000001</v>
          </cell>
          <cell r="AA253">
            <v>-2.2119786852795587E-3</v>
          </cell>
          <cell r="AB253">
            <v>696.71</v>
          </cell>
          <cell r="AC253">
            <v>-8.3619775543172237E-3</v>
          </cell>
          <cell r="AD253">
            <v>442.73399999999998</v>
          </cell>
          <cell r="AE253">
            <v>-3.8396299500198516E-5</v>
          </cell>
          <cell r="AG253">
            <v>344.31610000000001</v>
          </cell>
          <cell r="AH253">
            <v>3.0419035172992714E-3</v>
          </cell>
          <cell r="AI253">
            <v>3419.9399999999982</v>
          </cell>
          <cell r="AJ253">
            <v>0</v>
          </cell>
          <cell r="AK253">
            <v>4.4999999999999998E-2</v>
          </cell>
          <cell r="AL253">
            <v>1.0525857142857142</v>
          </cell>
          <cell r="CD253">
            <v>40725</v>
          </cell>
          <cell r="CE253">
            <v>6.8725992832002092E-2</v>
          </cell>
          <cell r="CF253">
            <v>5.6723150799411259E-2</v>
          </cell>
          <cell r="CG253">
            <v>7.3828214904026579E-2</v>
          </cell>
          <cell r="CH253">
            <v>8.3351933022124847E-2</v>
          </cell>
          <cell r="CI253">
            <v>8.3561835805208595E-2</v>
          </cell>
        </row>
        <row r="254">
          <cell r="A254">
            <v>40756</v>
          </cell>
          <cell r="B254">
            <v>3337.16</v>
          </cell>
          <cell r="C254">
            <v>3.6994038846747124E-3</v>
          </cell>
          <cell r="D254">
            <v>4624.7839573816473</v>
          </cell>
          <cell r="E254">
            <v>2.9999999999996696E-4</v>
          </cell>
          <cell r="F254">
            <v>0.29034799999999999</v>
          </cell>
          <cell r="G254">
            <v>3048.3126173379269</v>
          </cell>
          <cell r="H254">
            <v>5.1000000000001044E-3</v>
          </cell>
          <cell r="I254">
            <v>0.709646</v>
          </cell>
          <cell r="J254">
            <v>3.2000000000000002E-3</v>
          </cell>
          <cell r="K254">
            <v>3.9000000000000003E-3</v>
          </cell>
          <cell r="L254">
            <v>5.5000000000000005E-3</v>
          </cell>
          <cell r="M254">
            <v>5.0000000000000001E-3</v>
          </cell>
          <cell r="N254">
            <v>2.9578197480290961E-3</v>
          </cell>
          <cell r="O254">
            <v>7.4000000000000003E-3</v>
          </cell>
          <cell r="Q254">
            <v>0.64583333333333337</v>
          </cell>
          <cell r="R254">
            <v>459.05500000000001</v>
          </cell>
          <cell r="S254">
            <v>6.1303034686515101E-3</v>
          </cell>
          <cell r="T254">
            <v>465.96800000000002</v>
          </cell>
          <cell r="U254">
            <v>4.3993990433839336E-3</v>
          </cell>
          <cell r="V254">
            <v>365.34</v>
          </cell>
          <cell r="W254">
            <v>2.0873390952302895E-3</v>
          </cell>
          <cell r="X254">
            <v>482.51799999999997</v>
          </cell>
          <cell r="Y254">
            <v>1.5567659122233124E-3</v>
          </cell>
          <cell r="Z254">
            <v>513.52300000000002</v>
          </cell>
          <cell r="AA254">
            <v>5.6714588143595979E-3</v>
          </cell>
          <cell r="AB254">
            <v>706.97400000000005</v>
          </cell>
          <cell r="AC254">
            <v>1.4732098003473526E-2</v>
          </cell>
          <cell r="AD254">
            <v>443.84100000000001</v>
          </cell>
          <cell r="AE254">
            <v>2.5003726842753871E-3</v>
          </cell>
          <cell r="AG254">
            <v>345.67129999999997</v>
          </cell>
          <cell r="AH254">
            <v>3.9359181868054982E-3</v>
          </cell>
          <cell r="AI254">
            <v>3434.2999999999979</v>
          </cell>
          <cell r="AJ254">
            <v>4.198904074340426E-3</v>
          </cell>
          <cell r="AK254">
            <v>4.4999999999999998E-2</v>
          </cell>
          <cell r="AL254">
            <v>1.0540826086956523</v>
          </cell>
          <cell r="CD254">
            <v>40756</v>
          </cell>
          <cell r="CE254">
            <v>7.2252264409807587E-2</v>
          </cell>
          <cell r="CF254">
            <v>5.7145882332884312E-2</v>
          </cell>
          <cell r="CG254">
            <v>7.8657544273473379E-2</v>
          </cell>
          <cell r="CH254">
            <v>7.8130431106560039E-2</v>
          </cell>
          <cell r="CI254">
            <v>8.0017151664754538E-2</v>
          </cell>
        </row>
        <row r="255">
          <cell r="A255">
            <v>40787</v>
          </cell>
          <cell r="B255">
            <v>3354.85</v>
          </cell>
          <cell r="C255">
            <v>5.3009145500964028E-3</v>
          </cell>
          <cell r="D255">
            <v>4653.4576179174137</v>
          </cell>
          <cell r="E255">
            <v>6.1999999999999833E-3</v>
          </cell>
          <cell r="F255">
            <v>0.28937099999999999</v>
          </cell>
          <cell r="G255">
            <v>3063.2493491628825</v>
          </cell>
          <cell r="H255">
            <v>4.8999999999999044E-3</v>
          </cell>
          <cell r="I255">
            <v>0.71062299999999989</v>
          </cell>
          <cell r="J255">
            <v>4.5000000000000005E-3</v>
          </cell>
          <cell r="K255">
            <v>5.1000000000000004E-3</v>
          </cell>
          <cell r="L255">
            <v>5.7999999999999996E-3</v>
          </cell>
          <cell r="M255">
            <v>5.1000000000000004E-3</v>
          </cell>
          <cell r="N255">
            <v>3.4595816533840424E-3</v>
          </cell>
          <cell r="O255">
            <v>6.8000000000000005E-3</v>
          </cell>
          <cell r="Q255">
            <v>0.61458333333333337</v>
          </cell>
          <cell r="R255">
            <v>462.50900000000001</v>
          </cell>
          <cell r="S255">
            <v>7.5241528792846513E-3</v>
          </cell>
          <cell r="T255">
            <v>468.97500000000002</v>
          </cell>
          <cell r="U255">
            <v>6.4532328400233041E-3</v>
          </cell>
          <cell r="V255">
            <v>367.49599999999998</v>
          </cell>
          <cell r="W255">
            <v>5.9013521651065659E-3</v>
          </cell>
          <cell r="X255">
            <v>483.19900000000001</v>
          </cell>
          <cell r="Y255">
            <v>1.4113463124691972E-3</v>
          </cell>
          <cell r="Z255">
            <v>517.34400000000005</v>
          </cell>
          <cell r="AA255">
            <v>7.4407572786419074E-3</v>
          </cell>
          <cell r="AB255">
            <v>718.1</v>
          </cell>
          <cell r="AC255">
            <v>1.5737495296856752E-2</v>
          </cell>
          <cell r="AD255">
            <v>445.83800000000002</v>
          </cell>
          <cell r="AE255">
            <v>4.4993590046886744E-3</v>
          </cell>
          <cell r="AG255">
            <v>346.53480000000002</v>
          </cell>
          <cell r="AH255">
            <v>2.4980378758665545E-3</v>
          </cell>
          <cell r="AI255">
            <v>3449.7599999999984</v>
          </cell>
          <cell r="AJ255">
            <v>4.5016451678654423E-3</v>
          </cell>
          <cell r="AK255">
            <v>4.4999999999999998E-2</v>
          </cell>
          <cell r="AL255">
            <v>1.0572809523809523</v>
          </cell>
          <cell r="CD255">
            <v>40787</v>
          </cell>
          <cell r="CE255">
            <v>7.3109020596297869E-2</v>
          </cell>
          <cell r="CF255">
            <v>6.168298912401271E-2</v>
          </cell>
          <cell r="CG255">
            <v>7.7906688783227152E-2</v>
          </cell>
          <cell r="CH255">
            <v>7.4470383526192174E-2</v>
          </cell>
          <cell r="CI255">
            <v>7.4588186232164677E-2</v>
          </cell>
        </row>
        <row r="256">
          <cell r="A256">
            <v>40817</v>
          </cell>
          <cell r="B256">
            <v>3369.28</v>
          </cell>
          <cell r="C256">
            <v>4.3012355246883072E-3</v>
          </cell>
          <cell r="D256">
            <v>4674.8635229598331</v>
          </cell>
          <cell r="E256">
            <v>4.5999999999999375E-3</v>
          </cell>
          <cell r="F256">
            <v>0.28962400000000005</v>
          </cell>
          <cell r="G256">
            <v>3076.1149964293663</v>
          </cell>
          <cell r="H256">
            <v>4.1999999999999815E-3</v>
          </cell>
          <cell r="I256">
            <v>0.710368</v>
          </cell>
          <cell r="J256">
            <v>4.6999999999999993E-3</v>
          </cell>
          <cell r="K256">
            <v>5.0000000000000001E-3</v>
          </cell>
          <cell r="L256">
            <v>5.8999999999999999E-3</v>
          </cell>
          <cell r="M256">
            <v>4.0999999999999995E-3</v>
          </cell>
          <cell r="N256">
            <v>2.7438598540670705E-3</v>
          </cell>
          <cell r="O256">
            <v>3.5999999999999999E-3</v>
          </cell>
          <cell r="Q256">
            <v>0.62760416666666663</v>
          </cell>
          <cell r="R256">
            <v>464.34899999999999</v>
          </cell>
          <cell r="S256">
            <v>3.9783009627920585E-3</v>
          </cell>
          <cell r="T256">
            <v>471.46600000000001</v>
          </cell>
          <cell r="U256">
            <v>5.3115837731221305E-3</v>
          </cell>
          <cell r="V256">
            <v>368.459</v>
          </cell>
          <cell r="W256">
            <v>2.620436685025096E-3</v>
          </cell>
          <cell r="X256">
            <v>484.185</v>
          </cell>
          <cell r="Y256">
            <v>2.0405671369352341E-3</v>
          </cell>
          <cell r="Z256">
            <v>520.84900000000005</v>
          </cell>
          <cell r="AA256">
            <v>6.7749891754809166E-3</v>
          </cell>
          <cell r="AB256">
            <v>718.38699999999994</v>
          </cell>
          <cell r="AC256">
            <v>3.9966578470962411E-4</v>
          </cell>
          <cell r="AD256">
            <v>449.87799999999999</v>
          </cell>
          <cell r="AE256">
            <v>9.0615873927299972E-3</v>
          </cell>
          <cell r="AG256">
            <v>347.86930000000001</v>
          </cell>
          <cell r="AH256">
            <v>3.850984085869591E-3</v>
          </cell>
          <cell r="AI256">
            <v>3460.7999999999984</v>
          </cell>
          <cell r="AJ256">
            <v>3.2002226241825138E-3</v>
          </cell>
          <cell r="AK256">
            <v>4.4999999999999998E-2</v>
          </cell>
          <cell r="AL256">
            <v>1.0568850000000001</v>
          </cell>
          <cell r="CD256">
            <v>40817</v>
          </cell>
          <cell r="CE256">
            <v>6.9700991192924056E-2</v>
          </cell>
          <cell r="CF256">
            <v>6.3376601070770588E-2</v>
          </cell>
          <cell r="CG256">
            <v>7.2353771424724211E-2</v>
          </cell>
          <cell r="CH256">
            <v>6.7758610381666751E-2</v>
          </cell>
          <cell r="CI256">
            <v>6.9498603766993572E-2</v>
          </cell>
        </row>
        <row r="257">
          <cell r="A257">
            <v>40848</v>
          </cell>
          <cell r="B257">
            <v>3386.8</v>
          </cell>
          <cell r="C257">
            <v>5.1999240193749685E-3</v>
          </cell>
          <cell r="D257">
            <v>4687.4856544718241</v>
          </cell>
          <cell r="E257">
            <v>2.6999999999999247E-3</v>
          </cell>
          <cell r="F257">
            <v>0.28972600000000004</v>
          </cell>
          <cell r="G257">
            <v>3095.1869094072285</v>
          </cell>
          <cell r="H257">
            <v>6.1999999999999833E-3</v>
          </cell>
          <cell r="I257">
            <v>0.71026600000000006</v>
          </cell>
          <cell r="J257">
            <v>4.6999999999999993E-3</v>
          </cell>
          <cell r="K257">
            <v>5.3E-3</v>
          </cell>
          <cell r="L257">
            <v>5.5000000000000005E-3</v>
          </cell>
          <cell r="M257">
            <v>5.8999999999999999E-3</v>
          </cell>
          <cell r="N257">
            <v>1.7452175556545576E-3</v>
          </cell>
          <cell r="O257">
            <v>1.2500000000000001E-2</v>
          </cell>
          <cell r="Q257">
            <v>0.671875</v>
          </cell>
          <cell r="R257">
            <v>466.33100000000002</v>
          </cell>
          <cell r="S257">
            <v>4.2683412691748579E-3</v>
          </cell>
          <cell r="T257">
            <v>473.80799999999999</v>
          </cell>
          <cell r="U257">
            <v>4.9674843997233875E-3</v>
          </cell>
          <cell r="V257">
            <v>370.036</v>
          </cell>
          <cell r="W257">
            <v>4.2799877326920033E-3</v>
          </cell>
          <cell r="X257">
            <v>486.61</v>
          </cell>
          <cell r="Y257">
            <v>5.008416204549837E-3</v>
          </cell>
          <cell r="Z257">
            <v>523.56100000000004</v>
          </cell>
          <cell r="AA257">
            <v>5.2068833769480793E-3</v>
          </cell>
          <cell r="AB257">
            <v>722.70500000000004</v>
          </cell>
          <cell r="AC257">
            <v>6.0106878326029456E-3</v>
          </cell>
          <cell r="AD257">
            <v>452.09199999999998</v>
          </cell>
          <cell r="AE257">
            <v>4.9213342283906947E-3</v>
          </cell>
          <cell r="AG257">
            <v>349.96319999999997</v>
          </cell>
          <cell r="AH257">
            <v>6.0192146878150776E-3</v>
          </cell>
          <cell r="AI257">
            <v>3480.5199999999982</v>
          </cell>
          <cell r="AJ257">
            <v>5.6981044845121342E-3</v>
          </cell>
          <cell r="AK257">
            <v>4.4999999999999998E-2</v>
          </cell>
          <cell r="AL257">
            <v>1.0561050000000001</v>
          </cell>
          <cell r="CD257">
            <v>40848</v>
          </cell>
          <cell r="CE257">
            <v>6.641308865574258E-2</v>
          </cell>
          <cell r="CF257">
            <v>6.2740673670548697E-2</v>
          </cell>
          <cell r="CG257">
            <v>6.7896243871296225E-2</v>
          </cell>
          <cell r="CH257">
            <v>5.563503669463099E-2</v>
          </cell>
          <cell r="CI257">
            <v>5.9484890632057752E-2</v>
          </cell>
        </row>
        <row r="258">
          <cell r="A258">
            <v>40878</v>
          </cell>
          <cell r="B258">
            <v>3403.73</v>
          </cell>
          <cell r="C258">
            <v>4.9988189441361186E-3</v>
          </cell>
          <cell r="D258">
            <v>4696.3918772153202</v>
          </cell>
          <cell r="E258">
            <v>1.9000000000000128E-3</v>
          </cell>
          <cell r="F258">
            <v>0.28902400000000006</v>
          </cell>
          <cell r="G258">
            <v>3114.6865869364938</v>
          </cell>
          <cell r="H258">
            <v>6.2999999999999723E-3</v>
          </cell>
          <cell r="I258">
            <v>0.71097600000000005</v>
          </cell>
          <cell r="J258">
            <v>4.0999999999999995E-3</v>
          </cell>
          <cell r="K258">
            <v>5.4000000000000003E-3</v>
          </cell>
          <cell r="L258">
            <v>5.7999999999999996E-3</v>
          </cell>
          <cell r="M258">
            <v>5.1000000000000004E-3</v>
          </cell>
          <cell r="N258">
            <v>1.4887800120115776E-3</v>
          </cell>
          <cell r="O258">
            <v>1.15E-2</v>
          </cell>
          <cell r="Q258">
            <v>0.6484375</v>
          </cell>
          <cell r="R258">
            <v>465.58600000000001</v>
          </cell>
          <cell r="S258">
            <v>-1.5975776862358071E-3</v>
          </cell>
          <cell r="T258">
            <v>473.25200000000001</v>
          </cell>
          <cell r="U258">
            <v>-1.1734711106607953E-3</v>
          </cell>
          <cell r="V258">
            <v>372.67</v>
          </cell>
          <cell r="W258">
            <v>7.1182263347351338E-3</v>
          </cell>
          <cell r="X258">
            <v>488.298</v>
          </cell>
          <cell r="Y258">
            <v>3.4688970633567351E-3</v>
          </cell>
          <cell r="Z258">
            <v>521.03499999999997</v>
          </cell>
          <cell r="AA258">
            <v>-4.8246527147745022E-3</v>
          </cell>
          <cell r="AB258">
            <v>716.81200000000001</v>
          </cell>
          <cell r="AC258">
            <v>-8.154087767484719E-3</v>
          </cell>
          <cell r="AD258">
            <v>450.447</v>
          </cell>
          <cell r="AE258">
            <v>-3.6386399228475197E-3</v>
          </cell>
          <cell r="AG258">
            <v>352.0976</v>
          </cell>
          <cell r="AH258">
            <v>6.0989269728932705E-3</v>
          </cell>
          <cell r="AI258">
            <v>3498.2699999999982</v>
          </cell>
          <cell r="AJ258">
            <v>5.0998126716697012E-3</v>
          </cell>
          <cell r="AK258">
            <v>4.4999999999999998E-2</v>
          </cell>
          <cell r="AL258">
            <v>1.054059090909091</v>
          </cell>
          <cell r="CD258">
            <v>40878</v>
          </cell>
          <cell r="CE258">
            <v>6.5033527436801686E-2</v>
          </cell>
          <cell r="CF258">
            <v>6.1998684371157742E-2</v>
          </cell>
          <cell r="CG258">
            <v>6.6306797189606304E-2</v>
          </cell>
          <cell r="CH258">
            <v>4.9972148741506572E-2</v>
          </cell>
          <cell r="CI258">
            <v>5.0968130206239914E-2</v>
          </cell>
        </row>
        <row r="259">
          <cell r="A259">
            <v>40909</v>
          </cell>
          <cell r="B259">
            <v>3422.79</v>
          </cell>
          <cell r="C259">
            <v>5.5997391097413196E-3</v>
          </cell>
          <cell r="D259">
            <v>4718.4649190382315</v>
          </cell>
          <cell r="E259">
            <v>4.6999999999999265E-3</v>
          </cell>
          <cell r="F259">
            <v>0.24506400000000003</v>
          </cell>
          <cell r="G259">
            <v>3133.0632377994193</v>
          </cell>
          <cell r="H259">
            <v>5.9000000000000163E-3</v>
          </cell>
          <cell r="I259">
            <v>0.75492799999999971</v>
          </cell>
          <cell r="J259">
            <v>5.8999999999999999E-3</v>
          </cell>
          <cell r="K259">
            <v>5.8999999999999999E-3</v>
          </cell>
          <cell r="L259">
            <v>4.6999999999999993E-3</v>
          </cell>
          <cell r="M259">
            <v>1.0500000000000001E-2</v>
          </cell>
          <cell r="N259">
            <v>-3.8538027290858381E-4</v>
          </cell>
          <cell r="O259">
            <v>6.8000000000000005E-3</v>
          </cell>
          <cell r="Q259">
            <v>0.64383561643835618</v>
          </cell>
          <cell r="R259">
            <v>466.97899999999998</v>
          </cell>
          <cell r="S259">
            <v>2.9919284514567934E-3</v>
          </cell>
          <cell r="T259">
            <v>474.42899999999997</v>
          </cell>
          <cell r="U259">
            <v>2.4870470700597558E-3</v>
          </cell>
          <cell r="V259">
            <v>376.286</v>
          </cell>
          <cell r="W259">
            <v>9.7029543564011167E-3</v>
          </cell>
          <cell r="X259">
            <v>491.54899999999998</v>
          </cell>
          <cell r="Y259">
            <v>6.6578196101561016E-3</v>
          </cell>
          <cell r="Z259">
            <v>520.64700000000005</v>
          </cell>
          <cell r="AA259">
            <v>-7.4467166313185729E-4</v>
          </cell>
          <cell r="AB259">
            <v>724.70600000000002</v>
          </cell>
          <cell r="AC259">
            <v>1.1012650457860707E-2</v>
          </cell>
          <cell r="AD259">
            <v>448.23500000000001</v>
          </cell>
          <cell r="AE259">
            <v>-4.9106776157905596E-3</v>
          </cell>
          <cell r="AG259">
            <v>354.42</v>
          </cell>
          <cell r="AH259">
            <v>6.5958984099863116E-3</v>
          </cell>
          <cell r="AI259">
            <v>3516.1099999999983</v>
          </cell>
          <cell r="AJ259">
            <v>5.0996635479823027E-3</v>
          </cell>
          <cell r="AK259">
            <v>4.4999999999999998E-2</v>
          </cell>
          <cell r="AL259">
            <v>1.0530272727272727</v>
          </cell>
          <cell r="CD259">
            <v>40909</v>
          </cell>
          <cell r="CE259">
            <v>6.2179976539370907E-2</v>
          </cell>
          <cell r="CF259">
            <v>5.7053772724095397E-2</v>
          </cell>
          <cell r="CG259">
            <v>6.4190899189428441E-2</v>
          </cell>
          <cell r="CH259">
            <v>4.2913231077085223E-2</v>
          </cell>
          <cell r="CI259">
            <v>4.5285596254475369E-2</v>
          </cell>
        </row>
        <row r="260">
          <cell r="A260">
            <v>40940</v>
          </cell>
          <cell r="B260">
            <v>3438.19</v>
          </cell>
          <cell r="C260">
            <v>4.4992535329366756E-3</v>
          </cell>
          <cell r="D260">
            <v>4730.7329278277302</v>
          </cell>
          <cell r="E260">
            <v>2.5999999999999357E-3</v>
          </cell>
          <cell r="F260">
            <v>0.24480200000000008</v>
          </cell>
          <cell r="G260">
            <v>3149.0418603121966</v>
          </cell>
          <cell r="H260">
            <v>5.1000000000001044E-3</v>
          </cell>
          <cell r="I260">
            <v>0.75520600000000004</v>
          </cell>
          <cell r="J260">
            <v>6.0000000000000001E-3</v>
          </cell>
          <cell r="K260">
            <v>4.6999999999999993E-3</v>
          </cell>
          <cell r="L260">
            <v>4.0999999999999995E-3</v>
          </cell>
          <cell r="M260">
            <v>1.2500000000000001E-2</v>
          </cell>
          <cell r="N260">
            <v>-1.2422639599277733E-3</v>
          </cell>
          <cell r="O260">
            <v>-2.9999999999999997E-4</v>
          </cell>
          <cell r="Q260">
            <v>0.59178082191780823</v>
          </cell>
          <cell r="R260">
            <v>467.30799999999999</v>
          </cell>
          <cell r="S260">
            <v>7.0452846916024825E-4</v>
          </cell>
          <cell r="T260">
            <v>474.13799999999998</v>
          </cell>
          <cell r="U260">
            <v>-6.1336891294583307E-4</v>
          </cell>
          <cell r="V260">
            <v>377.30700000000002</v>
          </cell>
          <cell r="W260">
            <v>2.7133616451315845E-3</v>
          </cell>
          <cell r="X260">
            <v>493.608</v>
          </cell>
          <cell r="Y260">
            <v>4.1887990820854704E-3</v>
          </cell>
          <cell r="Z260">
            <v>519.30799999999999</v>
          </cell>
          <cell r="AA260">
            <v>-2.5718000871992608E-3</v>
          </cell>
          <cell r="AB260">
            <v>722.65200000000004</v>
          </cell>
          <cell r="AC260">
            <v>-2.8342527866472844E-3</v>
          </cell>
          <cell r="AD260">
            <v>447.125</v>
          </cell>
          <cell r="AE260">
            <v>-2.4763795776768793E-3</v>
          </cell>
          <cell r="AG260">
            <v>354.18540000000002</v>
          </cell>
          <cell r="AH260">
            <v>-6.6192652784835548E-4</v>
          </cell>
          <cell r="AI260">
            <v>3529.8199999999983</v>
          </cell>
          <cell r="AJ260">
            <v>3.8991954176632593E-3</v>
          </cell>
          <cell r="AK260">
            <v>4.4999999999999998E-2</v>
          </cell>
          <cell r="AL260">
            <v>1.0527315789473684</v>
          </cell>
          <cell r="CD260">
            <v>40940</v>
          </cell>
          <cell r="CE260">
            <v>5.8490856474355146E-2</v>
          </cell>
          <cell r="CF260">
            <v>5.4844344115833721E-2</v>
          </cell>
          <cell r="CG260">
            <v>5.9762481695526004E-2</v>
          </cell>
          <cell r="CH260">
            <v>3.3759763918353558E-2</v>
          </cell>
          <cell r="CI260">
            <v>3.4339229968782581E-2</v>
          </cell>
        </row>
        <row r="261">
          <cell r="A261">
            <v>40969</v>
          </cell>
          <cell r="B261">
            <v>3445.41</v>
          </cell>
          <cell r="C261">
            <v>2.0999421207088531E-3</v>
          </cell>
          <cell r="D261">
            <v>4739.2482470978202</v>
          </cell>
          <cell r="E261">
            <v>1.8000000000000238E-3</v>
          </cell>
          <cell r="F261">
            <v>0.24431699999999995</v>
          </cell>
          <cell r="G261">
            <v>3155.7954127937533</v>
          </cell>
          <cell r="H261">
            <v>2.144637251944026E-3</v>
          </cell>
          <cell r="I261">
            <v>0.75567600000000024</v>
          </cell>
          <cell r="J261">
            <v>2.0999999999999999E-3</v>
          </cell>
          <cell r="K261">
            <v>2.5999999999999999E-3</v>
          </cell>
          <cell r="L261">
            <v>2.8000000000000004E-3</v>
          </cell>
          <cell r="M261">
            <v>5.1999999999999998E-3</v>
          </cell>
          <cell r="N261">
            <v>-1.862507977753465E-3</v>
          </cell>
          <cell r="O261">
            <v>2.0999999999999999E-3</v>
          </cell>
          <cell r="Q261">
            <v>0.57260273972602738</v>
          </cell>
          <cell r="R261">
            <v>469.91</v>
          </cell>
          <cell r="S261">
            <v>5.5680621774076844E-3</v>
          </cell>
          <cell r="T261">
            <v>476.166</v>
          </cell>
          <cell r="U261">
            <v>4.2772357414930795E-3</v>
          </cell>
          <cell r="V261">
            <v>379.12099999999998</v>
          </cell>
          <cell r="W261">
            <v>4.8077560183086288E-3</v>
          </cell>
          <cell r="X261">
            <v>495.43299999999999</v>
          </cell>
          <cell r="Y261">
            <v>3.6972658465825869E-3</v>
          </cell>
          <cell r="Z261">
            <v>521.47799999999995</v>
          </cell>
          <cell r="AA261">
            <v>4.1786377255885743E-3</v>
          </cell>
          <cell r="AB261">
            <v>729.66300000000001</v>
          </cell>
          <cell r="AC261">
            <v>9.7017651649755621E-3</v>
          </cell>
          <cell r="AD261">
            <v>448.10500000000002</v>
          </cell>
          <cell r="AE261">
            <v>2.1917808219178436E-3</v>
          </cell>
          <cell r="AG261">
            <v>354.70499999999998</v>
          </cell>
          <cell r="AH261">
            <v>1.4670282851860783E-3</v>
          </cell>
          <cell r="AI261">
            <v>3536.1699999999983</v>
          </cell>
          <cell r="AJ261">
            <v>1.7989585871234226E-3</v>
          </cell>
          <cell r="AK261">
            <v>4.4999999999999998E-2</v>
          </cell>
          <cell r="AL261">
            <v>1.0535636363636365</v>
          </cell>
          <cell r="CD261">
            <v>40969</v>
          </cell>
          <cell r="CE261">
            <v>5.2399919361243219E-2</v>
          </cell>
          <cell r="CF261">
            <v>4.5762557085840871E-2</v>
          </cell>
          <cell r="CG261">
            <v>5.4862224664266046E-2</v>
          </cell>
          <cell r="CH261">
            <v>3.321203592748545E-2</v>
          </cell>
          <cell r="CI261">
            <v>3.234044951858972E-2</v>
          </cell>
        </row>
        <row r="262">
          <cell r="A262">
            <v>41000</v>
          </cell>
          <cell r="B262">
            <v>3467.46</v>
          </cell>
          <cell r="C262">
            <v>6.3998188894791586E-3</v>
          </cell>
          <cell r="D262">
            <v>4761.5227138591799</v>
          </cell>
          <cell r="E262">
            <v>4.6999999999999265E-3</v>
          </cell>
          <cell r="F262">
            <v>0.24429300000000004</v>
          </cell>
          <cell r="G262">
            <v>3177.6753262249827</v>
          </cell>
          <cell r="H262">
            <v>6.933248379323631E-3</v>
          </cell>
          <cell r="I262">
            <v>0.75570300000000001</v>
          </cell>
          <cell r="J262">
            <v>6.8999999999999999E-3</v>
          </cell>
          <cell r="K262">
            <v>6.0999999999999995E-3</v>
          </cell>
          <cell r="L262">
            <v>5.1000000000000004E-3</v>
          </cell>
          <cell r="M262">
            <v>7.7000000000000002E-3</v>
          </cell>
          <cell r="N262">
            <v>6.4308023266901838E-3</v>
          </cell>
          <cell r="O262">
            <v>6.1999999999999998E-3</v>
          </cell>
          <cell r="Q262">
            <v>0.63561643835616444</v>
          </cell>
          <cell r="R262">
            <v>474.68299999999999</v>
          </cell>
          <cell r="S262">
            <v>1.015726415696605E-2</v>
          </cell>
          <cell r="T262">
            <v>480.22899999999998</v>
          </cell>
          <cell r="U262">
            <v>8.5327385827631552E-3</v>
          </cell>
          <cell r="V262">
            <v>381.21</v>
          </cell>
          <cell r="W262">
            <v>5.5101141851809921E-3</v>
          </cell>
          <cell r="X262">
            <v>499.548</v>
          </cell>
          <cell r="Y262">
            <v>8.3058657780163969E-3</v>
          </cell>
          <cell r="Z262">
            <v>526.51900000000001</v>
          </cell>
          <cell r="AA262">
            <v>9.6667548774829193E-3</v>
          </cell>
          <cell r="AB262">
            <v>738.3</v>
          </cell>
          <cell r="AC262">
            <v>1.1836971314154621E-2</v>
          </cell>
          <cell r="AD262">
            <v>452.08499999999998</v>
          </cell>
          <cell r="AE262">
            <v>8.8818468885640822E-3</v>
          </cell>
          <cell r="AG262">
            <v>356.36079999999998</v>
          </cell>
          <cell r="AH262">
            <v>4.6681044811884842E-3</v>
          </cell>
          <cell r="AI262">
            <v>3558.8099999999981</v>
          </cell>
          <cell r="AJ262">
            <v>6.4024071240917912E-3</v>
          </cell>
          <cell r="AK262">
            <v>4.4999999999999998E-2</v>
          </cell>
          <cell r="AL262">
            <v>1.0548</v>
          </cell>
          <cell r="CD262">
            <v>41000</v>
          </cell>
          <cell r="CE262">
            <v>5.1041657194300205E-2</v>
          </cell>
          <cell r="CF262">
            <v>3.7296516047136352E-2</v>
          </cell>
          <cell r="CG262">
            <v>5.626078607182694E-2</v>
          </cell>
          <cell r="CH262">
            <v>3.8559573271721881E-2</v>
          </cell>
          <cell r="CI262">
            <v>3.6515429160973945E-2</v>
          </cell>
        </row>
        <row r="263">
          <cell r="A263">
            <v>41030</v>
          </cell>
          <cell r="B263">
            <v>3479.94</v>
          </cell>
          <cell r="C263">
            <v>3.5991763423370848E-3</v>
          </cell>
          <cell r="D263">
            <v>4776.9595036450082</v>
          </cell>
          <cell r="E263">
            <v>3.2419859598478151E-3</v>
          </cell>
          <cell r="F263">
            <v>0.24387200000000001</v>
          </cell>
          <cell r="G263">
            <v>3189.4522562904831</v>
          </cell>
          <cell r="H263">
            <v>3.7061464298466795E-3</v>
          </cell>
          <cell r="I263">
            <v>0.7561300000000003</v>
          </cell>
          <cell r="J263">
            <v>3.5999999999999999E-3</v>
          </cell>
          <cell r="K263">
            <v>3.4000000000000002E-3</v>
          </cell>
          <cell r="L263">
            <v>4.5000000000000005E-3</v>
          </cell>
          <cell r="M263">
            <v>2.0999999999999999E-3</v>
          </cell>
          <cell r="N263">
            <v>3.1171055241117338E-3</v>
          </cell>
          <cell r="O263">
            <v>8.3000000000000001E-3</v>
          </cell>
          <cell r="Q263">
            <v>0.64931506849315068</v>
          </cell>
          <cell r="R263">
            <v>479.01900000000001</v>
          </cell>
          <cell r="S263">
            <v>9.1345171409129566E-3</v>
          </cell>
          <cell r="T263">
            <v>485.14</v>
          </cell>
          <cell r="U263">
            <v>1.0226371168754911E-2</v>
          </cell>
          <cell r="V263">
            <v>383.08100000000002</v>
          </cell>
          <cell r="W263">
            <v>4.9080559271792445E-3</v>
          </cell>
          <cell r="X263">
            <v>506.02</v>
          </cell>
          <cell r="Y263">
            <v>1.2955711963615002E-2</v>
          </cell>
          <cell r="Z263">
            <v>532.68899999999996</v>
          </cell>
          <cell r="AA263">
            <v>1.1718475496610647E-2</v>
          </cell>
          <cell r="AB263">
            <v>744.58299999999997</v>
          </cell>
          <cell r="AC263">
            <v>8.5100907490180955E-3</v>
          </cell>
          <cell r="AD263">
            <v>457.91</v>
          </cell>
          <cell r="AE263">
            <v>1.288474512536375E-2</v>
          </cell>
          <cell r="AG263">
            <v>357.59769999999997</v>
          </cell>
          <cell r="AH263">
            <v>3.4709204828364815E-3</v>
          </cell>
          <cell r="AI263">
            <v>3578.3799999999987</v>
          </cell>
          <cell r="AJ263">
            <v>5.4990291698631122E-3</v>
          </cell>
          <cell r="AK263">
            <v>4.4999999999999998E-2</v>
          </cell>
          <cell r="AL263">
            <v>1.0554409090909092</v>
          </cell>
          <cell r="CD263">
            <v>41030</v>
          </cell>
          <cell r="CE263">
            <v>4.9888673678113005E-2</v>
          </cell>
          <cell r="CF263">
            <v>3.4967097750731257E-2</v>
          </cell>
          <cell r="CG263">
            <v>5.5531106345195314E-2</v>
          </cell>
          <cell r="CH263">
            <v>4.7975234636504993E-2</v>
          </cell>
          <cell r="CI263">
            <v>4.2614509435624726E-2</v>
          </cell>
        </row>
        <row r="264">
          <cell r="A264">
            <v>41061</v>
          </cell>
          <cell r="B264">
            <v>3482.72</v>
          </cell>
          <cell r="C264">
            <v>7.9886434823572827E-4</v>
          </cell>
          <cell r="D264">
            <v>4783.91</v>
          </cell>
          <cell r="E264">
            <v>1.455004244789615E-3</v>
          </cell>
          <cell r="F264">
            <v>0.24380899999999997</v>
          </cell>
          <cell r="G264">
            <v>3191.26</v>
          </cell>
          <cell r="H264">
            <v>5.6678813923349836E-4</v>
          </cell>
          <cell r="I264">
            <v>0.7561969999999999</v>
          </cell>
          <cell r="J264">
            <v>5.0000000000000001E-4</v>
          </cell>
          <cell r="K264">
            <v>7.000000000000001E-4</v>
          </cell>
          <cell r="L264">
            <v>3.9000000000000003E-3</v>
          </cell>
          <cell r="M264">
            <v>5.1999999999999998E-3</v>
          </cell>
          <cell r="N264">
            <v>-9.0427652794474022E-3</v>
          </cell>
          <cell r="O264">
            <v>6.7000000000000002E-3</v>
          </cell>
          <cell r="Q264">
            <v>0.61643835616438358</v>
          </cell>
          <cell r="R264">
            <v>482.31099999999998</v>
          </cell>
          <cell r="S264">
            <v>6.8723787574187511E-3</v>
          </cell>
          <cell r="T264">
            <v>488.34199999999998</v>
          </cell>
          <cell r="U264">
            <v>6.6001566558107072E-3</v>
          </cell>
          <cell r="V264">
            <v>383.71899999999999</v>
          </cell>
          <cell r="W264">
            <v>1.665444122783466E-3</v>
          </cell>
          <cell r="X264">
            <v>512.62800000000004</v>
          </cell>
          <cell r="Y264">
            <v>1.305877238053843E-2</v>
          </cell>
          <cell r="Z264">
            <v>536.60599999999999</v>
          </cell>
          <cell r="AA264">
            <v>7.353258655613315E-3</v>
          </cell>
          <cell r="AB264">
            <v>748.88900000000001</v>
          </cell>
          <cell r="AC264">
            <v>5.7831027568451265E-3</v>
          </cell>
          <cell r="AD264">
            <v>461.53699999999998</v>
          </cell>
          <cell r="AE264">
            <v>7.9207704570765092E-3</v>
          </cell>
          <cell r="AG264">
            <v>358.41300000000001</v>
          </cell>
          <cell r="AH264">
            <v>2.2799363642440618E-3</v>
          </cell>
          <cell r="AI264">
            <v>3587.6799999999985</v>
          </cell>
          <cell r="AJ264">
            <v>2.5989414204192762E-3</v>
          </cell>
          <cell r="AK264">
            <v>4.4999999999999998E-2</v>
          </cell>
          <cell r="AL264">
            <v>1.054605</v>
          </cell>
          <cell r="CD264">
            <v>41061</v>
          </cell>
          <cell r="CE264">
            <v>4.9154252835474477E-2</v>
          </cell>
          <cell r="CF264">
            <v>3.7718241160568988E-2</v>
          </cell>
          <cell r="CG264">
            <v>5.3390553417977049E-2</v>
          </cell>
          <cell r="CH264">
            <v>5.6564218274222755E-2</v>
          </cell>
          <cell r="CI264">
            <v>5.1412060810010596E-2</v>
          </cell>
        </row>
        <row r="265">
          <cell r="A265">
            <v>41091</v>
          </cell>
          <cell r="B265">
            <v>3497.7</v>
          </cell>
          <cell r="C265">
            <v>4.3012358156842012E-3</v>
          </cell>
          <cell r="D265">
            <v>4793.2</v>
          </cell>
          <cell r="E265">
            <v>1.9419261649988862E-3</v>
          </cell>
          <cell r="F265">
            <v>0.24396399999999999</v>
          </cell>
          <cell r="G265">
            <v>3207.61</v>
          </cell>
          <cell r="H265">
            <v>5.1233681993945179E-3</v>
          </cell>
          <cell r="I265">
            <v>0.75602800000000003</v>
          </cell>
          <cell r="J265">
            <v>4.5999999999999999E-3</v>
          </cell>
          <cell r="K265">
            <v>5.3E-3</v>
          </cell>
          <cell r="L265">
            <v>4.0000000000000001E-3</v>
          </cell>
          <cell r="M265">
            <v>7.9000000000000008E-3</v>
          </cell>
          <cell r="N265">
            <v>-1.8568593142998064E-4</v>
          </cell>
          <cell r="O265">
            <v>7.9000000000000008E-3</v>
          </cell>
          <cell r="Q265">
            <v>0.61095890410958908</v>
          </cell>
          <cell r="R265">
            <v>489.62099999999998</v>
          </cell>
          <cell r="S265">
            <v>1.5156195898496927E-2</v>
          </cell>
          <cell r="T265">
            <v>494.89100000000002</v>
          </cell>
          <cell r="U265">
            <v>1.3410683496402287E-2</v>
          </cell>
          <cell r="V265">
            <v>384.68599999999998</v>
          </cell>
          <cell r="W265">
            <v>2.5200732827928007E-3</v>
          </cell>
          <cell r="X265">
            <v>516.96299999999997</v>
          </cell>
          <cell r="Y265">
            <v>8.4564245417728667E-3</v>
          </cell>
          <cell r="Z265">
            <v>546.31500000000005</v>
          </cell>
          <cell r="AA265">
            <v>1.8093349683007798E-2</v>
          </cell>
          <cell r="AB265">
            <v>778.13400000000001</v>
          </cell>
          <cell r="AC265">
            <v>3.9051181149676317E-2</v>
          </cell>
          <cell r="AD265">
            <v>466.39400000000001</v>
          </cell>
          <cell r="AE265">
            <v>1.0523533324522161E-2</v>
          </cell>
          <cell r="AG265">
            <v>358.89440000000002</v>
          </cell>
          <cell r="AH265">
            <v>1.3431432453621106E-3</v>
          </cell>
          <cell r="AI265">
            <v>3603.0999999999981</v>
          </cell>
          <cell r="AJ265">
            <v>4.2980421888239029E-3</v>
          </cell>
          <cell r="AK265">
            <v>4.4999999999999998E-2</v>
          </cell>
          <cell r="AL265">
            <v>1.0550454545454546</v>
          </cell>
          <cell r="CD265">
            <v>41091</v>
          </cell>
          <cell r="CE265">
            <v>5.1984143693268203E-2</v>
          </cell>
          <cell r="CF265">
            <v>3.6726905339490967E-2</v>
          </cell>
          <cell r="CG265">
            <v>5.7624074598842556E-2</v>
          </cell>
          <cell r="CH265">
            <v>7.3123101403153479E-2</v>
          </cell>
          <cell r="CI265">
            <v>6.674325917655155E-2</v>
          </cell>
        </row>
        <row r="266">
          <cell r="A266">
            <v>41122</v>
          </cell>
          <cell r="B266">
            <v>3512.04</v>
          </cell>
          <cell r="C266">
            <v>4.0998370357663294E-3</v>
          </cell>
          <cell r="D266">
            <v>4799.54</v>
          </cell>
          <cell r="E266">
            <v>1.3227071684887015E-3</v>
          </cell>
          <cell r="F266">
            <v>0.24336999999999998</v>
          </cell>
          <cell r="G266">
            <v>3223.48</v>
          </cell>
          <cell r="H266">
            <v>4.9476089674242996E-3</v>
          </cell>
          <cell r="I266">
            <v>0.75663100000000072</v>
          </cell>
          <cell r="J266">
            <v>4.0000000000000001E-3</v>
          </cell>
          <cell r="K266">
            <v>4.5000000000000005E-3</v>
          </cell>
          <cell r="L266">
            <v>5.0000000000000001E-3</v>
          </cell>
          <cell r="M266">
            <v>4.8999999999999998E-3</v>
          </cell>
          <cell r="N266">
            <v>2.6870328360057909E-3</v>
          </cell>
          <cell r="O266">
            <v>8.8999999999999999E-3</v>
          </cell>
          <cell r="Q266">
            <v>0.65479452054794518</v>
          </cell>
          <cell r="R266">
            <v>495.94900000000001</v>
          </cell>
          <cell r="S266">
            <v>1.2924282250965646E-2</v>
          </cell>
          <cell r="T266">
            <v>501.95699999999999</v>
          </cell>
          <cell r="U266">
            <v>1.4277891495299011E-2</v>
          </cell>
          <cell r="V266">
            <v>385.95800000000003</v>
          </cell>
          <cell r="W266">
            <v>3.3065929095419389E-3</v>
          </cell>
          <cell r="X266">
            <v>518.61599999999999</v>
          </cell>
          <cell r="Y266">
            <v>3.1975209057515386E-3</v>
          </cell>
          <cell r="Z266">
            <v>557.17999999999995</v>
          </cell>
          <cell r="AA266">
            <v>1.9887793672148657E-2</v>
          </cell>
          <cell r="AB266">
            <v>825.35500000000002</v>
          </cell>
          <cell r="AC266">
            <v>6.0684920592083191E-2</v>
          </cell>
          <cell r="AD266">
            <v>468.60399999999998</v>
          </cell>
          <cell r="AE266">
            <v>4.7384829135881379E-3</v>
          </cell>
          <cell r="AG266">
            <v>359.85509999999999</v>
          </cell>
          <cell r="AH266">
            <v>2.676831959484316E-3</v>
          </cell>
          <cell r="AI266">
            <v>3619.3099999999977</v>
          </cell>
          <cell r="AJ266">
            <v>4.4989037217950667E-3</v>
          </cell>
          <cell r="AK266">
            <v>4.4999999999999998E-2</v>
          </cell>
          <cell r="AL266">
            <v>1.0563391304347827</v>
          </cell>
          <cell r="CD266">
            <v>41122</v>
          </cell>
          <cell r="CE266">
            <v>5.2403840391230805E-2</v>
          </cell>
          <cell r="CF266">
            <v>3.7786855392331065E-2</v>
          </cell>
          <cell r="CG266">
            <v>5.7463719982580264E-2</v>
          </cell>
          <cell r="CH266">
            <v>8.0369454640511595E-2</v>
          </cell>
          <cell r="CI266">
            <v>7.7234917419221949E-2</v>
          </cell>
        </row>
        <row r="267">
          <cell r="A267">
            <v>41153</v>
          </cell>
          <cell r="B267">
            <v>3532.06</v>
          </cell>
          <cell r="C267">
            <v>5.7003906561428064E-3</v>
          </cell>
          <cell r="D267">
            <v>4814.08</v>
          </cell>
          <cell r="E267">
            <v>3.0294569896280876E-3</v>
          </cell>
          <cell r="F267">
            <v>0.24271000000000001</v>
          </cell>
          <cell r="G267">
            <v>3244.65</v>
          </cell>
          <cell r="H267">
            <v>6.5674364351571146E-3</v>
          </cell>
          <cell r="I267">
            <v>0.75729399999999969</v>
          </cell>
          <cell r="J267">
            <v>4.6999999999999993E-3</v>
          </cell>
          <cell r="K267">
            <v>5.1000000000000004E-3</v>
          </cell>
          <cell r="L267">
            <v>4.8999999999999998E-3</v>
          </cell>
          <cell r="M267">
            <v>5.1000000000000004E-3</v>
          </cell>
          <cell r="N267">
            <v>2.2991851228712202E-3</v>
          </cell>
          <cell r="O267">
            <v>1.7000000000000001E-2</v>
          </cell>
          <cell r="Q267">
            <v>0.66301369863013704</v>
          </cell>
          <cell r="R267">
            <v>500.31400000000002</v>
          </cell>
          <cell r="S267">
            <v>8.8013081990285791E-3</v>
          </cell>
          <cell r="T267">
            <v>506.80399999999997</v>
          </cell>
          <cell r="U267">
            <v>9.6562056112374783E-3</v>
          </cell>
          <cell r="V267">
            <v>387.85199999999998</v>
          </cell>
          <cell r="W267">
            <v>4.9072697029208801E-3</v>
          </cell>
          <cell r="X267">
            <v>519.68100000000004</v>
          </cell>
          <cell r="Y267">
            <v>2.0535425054375445E-3</v>
          </cell>
          <cell r="Z267">
            <v>564.13300000000004</v>
          </cell>
          <cell r="AA267">
            <v>1.2478911662299641E-2</v>
          </cell>
          <cell r="AB267">
            <v>848.19</v>
          </cell>
          <cell r="AC267">
            <v>2.7666882735307929E-2</v>
          </cell>
          <cell r="AD267">
            <v>471.661</v>
          </cell>
          <cell r="AE267">
            <v>6.5236318938806104E-3</v>
          </cell>
          <cell r="AG267">
            <v>361.82350000000002</v>
          </cell>
          <cell r="AH267">
            <v>5.4699794445043359E-3</v>
          </cell>
          <cell r="AI267">
            <v>3642.1199999999972</v>
          </cell>
          <cell r="AJ267">
            <v>6.3023062406921682E-3</v>
          </cell>
          <cell r="AK267">
            <v>4.4999999999999998E-2</v>
          </cell>
          <cell r="AL267">
            <v>1.0565526315789473</v>
          </cell>
          <cell r="CD267">
            <v>41153</v>
          </cell>
          <cell r="CE267">
            <v>5.2822033772001786E-2</v>
          </cell>
          <cell r="CF267">
            <v>3.4516781986825285E-2</v>
          </cell>
          <cell r="CG267">
            <v>5.9218375705095694E-2</v>
          </cell>
          <cell r="CH267">
            <v>8.1738949944757833E-2</v>
          </cell>
          <cell r="CI267">
            <v>8.0663148355455849E-2</v>
          </cell>
        </row>
        <row r="268">
          <cell r="A268">
            <v>41183</v>
          </cell>
          <cell r="B268">
            <v>3552.9</v>
          </cell>
          <cell r="C268">
            <v>5.9002395202800706E-3</v>
          </cell>
          <cell r="D268">
            <v>4826.1000000000004</v>
          </cell>
          <cell r="E268">
            <v>2.4968425950546713E-3</v>
          </cell>
          <cell r="F268">
            <v>0.242058</v>
          </cell>
          <cell r="G268">
            <v>3267.53</v>
          </cell>
          <cell r="H268">
            <v>7.0516080316829211E-3</v>
          </cell>
          <cell r="I268">
            <v>0.75794600000000045</v>
          </cell>
          <cell r="J268">
            <v>5.1000000000000004E-3</v>
          </cell>
          <cell r="K268">
            <v>5.5000000000000005E-3</v>
          </cell>
          <cell r="L268">
            <v>5.4000000000000003E-3</v>
          </cell>
          <cell r="M268">
            <v>5.1000000000000004E-3</v>
          </cell>
          <cell r="N268">
            <v>4.5399682600189032E-3</v>
          </cell>
          <cell r="O268">
            <v>1.55E-2</v>
          </cell>
          <cell r="Q268">
            <v>0.68767123287671228</v>
          </cell>
          <cell r="R268">
            <v>498.73899999999998</v>
          </cell>
          <cell r="S268">
            <v>-3.148023041530057E-3</v>
          </cell>
          <cell r="T268">
            <v>506.92599999999999</v>
          </cell>
          <cell r="U268">
            <v>2.4072422474974431E-4</v>
          </cell>
          <cell r="V268">
            <v>390.09300000000002</v>
          </cell>
          <cell r="W268">
            <v>5.7779771665482649E-3</v>
          </cell>
          <cell r="X268">
            <v>520.94000000000005</v>
          </cell>
          <cell r="Y268">
            <v>2.4226400426414774E-3</v>
          </cell>
          <cell r="Z268">
            <v>563.00699999999995</v>
          </cell>
          <cell r="AA268">
            <v>-1.9959832167238956E-3</v>
          </cell>
          <cell r="AB268">
            <v>843.32899999999995</v>
          </cell>
          <cell r="AC268">
            <v>-5.7310272462539613E-3</v>
          </cell>
          <cell r="AD268">
            <v>471.42500000000001</v>
          </cell>
          <cell r="AE268">
            <v>-5.0035936827508287E-4</v>
          </cell>
          <cell r="AG268">
            <v>364.7253</v>
          </cell>
          <cell r="AH268">
            <v>8.0199323703407099E-3</v>
          </cell>
          <cell r="AI268">
            <v>3667.9699999999966</v>
          </cell>
          <cell r="AJ268">
            <v>7.0975146343337236E-3</v>
          </cell>
          <cell r="AK268">
            <v>4.4999999999999998E-2</v>
          </cell>
          <cell r="AL268">
            <v>1.0550863636363637</v>
          </cell>
          <cell r="CD268">
            <v>41183</v>
          </cell>
          <cell r="CE268">
            <v>5.449829043593879E-2</v>
          </cell>
          <cell r="CF268">
            <v>3.2350992985654914E-2</v>
          </cell>
          <cell r="CG268">
            <v>6.2226218393272248E-2</v>
          </cell>
          <cell r="CH268">
            <v>7.4060674191179343E-2</v>
          </cell>
          <cell r="CI268">
            <v>7.5212210424505654E-2</v>
          </cell>
        </row>
        <row r="269">
          <cell r="A269">
            <v>41214</v>
          </cell>
          <cell r="B269">
            <v>3574.22</v>
          </cell>
          <cell r="C269">
            <v>6.0007317965604656E-3</v>
          </cell>
          <cell r="D269">
            <v>4852.28</v>
          </cell>
          <cell r="E269">
            <v>5.4246700234141798E-3</v>
          </cell>
          <cell r="F269">
            <v>0.24124600000000007</v>
          </cell>
          <cell r="G269">
            <v>3287.82</v>
          </cell>
          <cell r="H269">
            <v>6.2095833856155025E-3</v>
          </cell>
          <cell r="I269">
            <v>0.75874799999999998</v>
          </cell>
          <cell r="J269">
            <v>6.3E-3</v>
          </cell>
          <cell r="K269">
            <v>6.1999999999999998E-3</v>
          </cell>
          <cell r="L269">
            <v>4.8999999999999998E-3</v>
          </cell>
          <cell r="M269">
            <v>8.199999999999999E-3</v>
          </cell>
          <cell r="N269">
            <v>4.0976931886350029E-3</v>
          </cell>
          <cell r="O269">
            <v>5.1999999999999998E-3</v>
          </cell>
          <cell r="Q269">
            <v>0.62739726027397258</v>
          </cell>
          <cell r="R269">
            <v>499.98899999999998</v>
          </cell>
          <cell r="S269">
            <v>2.5063209414142307E-3</v>
          </cell>
          <cell r="T269">
            <v>506.79500000000002</v>
          </cell>
          <cell r="U269">
            <v>-2.5842036115719669E-4</v>
          </cell>
          <cell r="V269">
            <v>391.39299999999997</v>
          </cell>
          <cell r="W269">
            <v>3.3325386510394406E-3</v>
          </cell>
          <cell r="X269">
            <v>522.13599999999997</v>
          </cell>
          <cell r="Y269">
            <v>2.2958498099587832E-3</v>
          </cell>
          <cell r="Z269">
            <v>561.93899999999996</v>
          </cell>
          <cell r="AA269">
            <v>-1.8969568762021716E-3</v>
          </cell>
          <cell r="AB269">
            <v>839.84199999999998</v>
          </cell>
          <cell r="AC269">
            <v>-4.1348038547233124E-3</v>
          </cell>
          <cell r="AD269">
            <v>470.95</v>
          </cell>
          <cell r="AE269">
            <v>-1.0075833907833287E-3</v>
          </cell>
          <cell r="AG269">
            <v>367.19229999999999</v>
          </cell>
          <cell r="AH269">
            <v>6.763994710539567E-3</v>
          </cell>
          <cell r="AI269">
            <v>3687.779999999997</v>
          </cell>
          <cell r="AJ269">
            <v>5.4008075311413606E-3</v>
          </cell>
          <cell r="AK269">
            <v>4.4999999999999998E-2</v>
          </cell>
          <cell r="AL269">
            <v>1.05355</v>
          </cell>
          <cell r="CD269">
            <v>41214</v>
          </cell>
          <cell r="CE269">
            <v>5.5338372505019384E-2</v>
          </cell>
          <cell r="CF269">
            <v>3.515623463742501E-2</v>
          </cell>
          <cell r="CG269">
            <v>6.2236335391345987E-2</v>
          </cell>
          <cell r="CH269">
            <v>7.21762010245941E-2</v>
          </cell>
          <cell r="CI269">
            <v>6.962102792692404E-2</v>
          </cell>
        </row>
        <row r="270">
          <cell r="A270">
            <v>41244</v>
          </cell>
          <cell r="B270">
            <v>3602.46</v>
          </cell>
          <cell r="C270">
            <v>7.9010245592046058E-3</v>
          </cell>
          <cell r="D270">
            <v>4868.3599999999997</v>
          </cell>
          <cell r="E270">
            <v>3.3139060400471099E-3</v>
          </cell>
          <cell r="F270">
            <v>0.24112600000000006</v>
          </cell>
          <cell r="G270">
            <v>3318.7</v>
          </cell>
          <cell r="H270">
            <v>9.392241667731005E-3</v>
          </cell>
          <cell r="I270">
            <v>0.75886399999999965</v>
          </cell>
          <cell r="J270">
            <v>7.5727470906819501E-3</v>
          </cell>
          <cell r="K270">
            <v>6.7288363430532813E-3</v>
          </cell>
          <cell r="L270">
            <v>5.5999999999999999E-3</v>
          </cell>
          <cell r="M270">
            <v>9.7999999999999997E-3</v>
          </cell>
          <cell r="N270">
            <v>7.4635164989578359E-3</v>
          </cell>
          <cell r="O270">
            <v>1.1699999999999999E-2</v>
          </cell>
          <cell r="Q270">
            <v>0.70684931506849313</v>
          </cell>
          <cell r="R270">
            <v>503.28300000000002</v>
          </cell>
          <cell r="S270">
            <v>6.5881449391886893E-3</v>
          </cell>
          <cell r="T270">
            <v>510.25200000000001</v>
          </cell>
          <cell r="U270">
            <v>6.8212985526692194E-3</v>
          </cell>
          <cell r="V270">
            <v>394.26299999999998</v>
          </cell>
          <cell r="W270">
            <v>7.3327831616813999E-3</v>
          </cell>
          <cell r="X270">
            <v>523.62400000000002</v>
          </cell>
          <cell r="Y270">
            <v>2.8498322276189203E-3</v>
          </cell>
          <cell r="Z270">
            <v>566.01800000000003</v>
          </cell>
          <cell r="AA270">
            <v>7.2587949937628071E-3</v>
          </cell>
          <cell r="AB270">
            <v>851.58799999999997</v>
          </cell>
          <cell r="AC270">
            <v>1.3985964026566933E-2</v>
          </cell>
          <cell r="AD270">
            <v>473.11099999999999</v>
          </cell>
          <cell r="AE270">
            <v>4.5885975156598757E-3</v>
          </cell>
          <cell r="AG270">
            <v>370.05059999999997</v>
          </cell>
          <cell r="AH270">
            <v>7.7842046252059038E-3</v>
          </cell>
          <cell r="AI270">
            <v>3715.069999999997</v>
          </cell>
          <cell r="AJ270">
            <v>7.400116058984052E-3</v>
          </cell>
          <cell r="AK270">
            <v>4.4999999999999998E-2</v>
          </cell>
          <cell r="AL270">
            <v>1.0550550000000001</v>
          </cell>
          <cell r="CD270">
            <v>41244</v>
          </cell>
          <cell r="CE270">
            <v>5.8385947181474496E-2</v>
          </cell>
          <cell r="CF270">
            <v>3.6617072697657127E-2</v>
          </cell>
          <cell r="CG270">
            <v>6.5500462845659024E-2</v>
          </cell>
          <cell r="CH270">
            <v>8.0966781647214381E-2</v>
          </cell>
          <cell r="CI270">
            <v>7.818244825167131E-2</v>
          </cell>
        </row>
        <row r="271">
          <cell r="A271">
            <v>41275</v>
          </cell>
          <cell r="B271">
            <v>3633.44</v>
          </cell>
          <cell r="C271">
            <v>8.5996791081650592E-3</v>
          </cell>
          <cell r="D271">
            <v>4857.43</v>
          </cell>
          <cell r="E271">
            <v>-2.2451092359643265E-3</v>
          </cell>
          <cell r="F271">
            <v>0.24000600000000005</v>
          </cell>
          <cell r="G271">
            <v>3358.68</v>
          </cell>
          <cell r="H271">
            <v>1.2046885828788323E-2</v>
          </cell>
          <cell r="I271">
            <v>0.75999299999999981</v>
          </cell>
          <cell r="J271">
            <v>6.3557073030992067E-3</v>
          </cell>
          <cell r="K271">
            <v>6.4766503159444993E-3</v>
          </cell>
          <cell r="L271">
            <v>7.3000000000000001E-3</v>
          </cell>
          <cell r="M271">
            <v>9.2010261974708654E-3</v>
          </cell>
          <cell r="N271">
            <v>7.9807672184913307E-3</v>
          </cell>
          <cell r="O271">
            <v>2.4900000000000002E-2</v>
          </cell>
          <cell r="Q271">
            <v>0.75068493150684934</v>
          </cell>
          <cell r="R271">
            <v>504.83</v>
          </cell>
          <cell r="S271">
            <v>3.0738173155062665E-3</v>
          </cell>
          <cell r="T271">
            <v>511.97699999999998</v>
          </cell>
          <cell r="U271">
            <v>3.3806824863007456E-3</v>
          </cell>
          <cell r="V271">
            <v>398.13</v>
          </cell>
          <cell r="W271">
            <v>9.8081737317476936E-3</v>
          </cell>
          <cell r="X271">
            <v>525.65099999999984</v>
          </cell>
          <cell r="Y271">
            <v>3.8710983453773551E-3</v>
          </cell>
          <cell r="Z271">
            <v>566.62199999999996</v>
          </cell>
          <cell r="AA271">
            <v>1.0671038730216686E-3</v>
          </cell>
          <cell r="AB271">
            <v>846.32799999999997</v>
          </cell>
          <cell r="AC271">
            <v>-6.1766957730733374E-3</v>
          </cell>
          <cell r="AD271">
            <v>475.01500402443401</v>
          </cell>
          <cell r="AE271">
            <v>4.0244340639596921E-3</v>
          </cell>
          <cell r="AG271">
            <v>374.3</v>
          </cell>
          <cell r="AH271">
            <v>1.1483294446759551E-2</v>
          </cell>
          <cell r="AI271">
            <v>3749.2499999999973</v>
          </cell>
          <cell r="AJ271">
            <v>9.2003649998519954E-3</v>
          </cell>
          <cell r="AK271">
            <v>4.4999999999999998E-2</v>
          </cell>
          <cell r="AL271">
            <v>1.0564363636363636</v>
          </cell>
          <cell r="CD271">
            <v>41275</v>
          </cell>
          <cell r="CE271">
            <v>6.1543360825525362E-2</v>
          </cell>
          <cell r="CF271">
            <v>2.9451332869100622E-2</v>
          </cell>
          <cell r="CG271">
            <v>7.2011557085278621E-2</v>
          </cell>
          <cell r="CH271">
            <v>8.105503673612735E-2</v>
          </cell>
          <cell r="CI271">
            <v>7.9143559942583597E-2</v>
          </cell>
        </row>
        <row r="272">
          <cell r="A272">
            <v>41306</v>
          </cell>
          <cell r="B272">
            <v>3655.24</v>
          </cell>
          <cell r="C272">
            <v>5.9998238583820473E-3</v>
          </cell>
          <cell r="D272">
            <v>4803.5200000000004</v>
          </cell>
          <cell r="E272">
            <v>-1.1098461532127013E-2</v>
          </cell>
          <cell r="F272">
            <v>0.23742700000000005</v>
          </cell>
          <cell r="G272">
            <v>3396.55</v>
          </cell>
          <cell r="H272">
            <v>1.1275262900901639E-2</v>
          </cell>
          <cell r="I272">
            <v>0.76257500000000034</v>
          </cell>
          <cell r="J272">
            <v>2.7635527121693529E-3</v>
          </cell>
          <cell r="K272">
            <v>5.5041722974372128E-3</v>
          </cell>
          <cell r="L272">
            <v>5.3E-3</v>
          </cell>
          <cell r="M272">
            <v>1.298673224837993E-2</v>
          </cell>
          <cell r="N272">
            <v>5.8303686194838937E-3</v>
          </cell>
          <cell r="O272">
            <v>1.6299999999999999E-2</v>
          </cell>
          <cell r="Q272">
            <v>0.72328767123287674</v>
          </cell>
          <cell r="R272">
            <v>505.83199999999999</v>
          </cell>
          <cell r="S272">
            <v>1.984826575282872E-3</v>
          </cell>
          <cell r="T272">
            <v>513.46699999999998</v>
          </cell>
          <cell r="U272">
            <v>2.9102869855481828E-3</v>
          </cell>
          <cell r="V272">
            <v>399.31400000000002</v>
          </cell>
          <cell r="W272">
            <v>2.9739029965087926E-3</v>
          </cell>
          <cell r="X272">
            <v>529.87899999999991</v>
          </cell>
          <cell r="Y272">
            <v>8.0433595674698211E-3</v>
          </cell>
          <cell r="Z272">
            <v>567.80799999999999</v>
          </cell>
          <cell r="AA272">
            <v>2.0931061624858138E-3</v>
          </cell>
          <cell r="AB272">
            <v>835.27800000000002</v>
          </cell>
          <cell r="AC272">
            <v>-1.3056403663827654E-2</v>
          </cell>
          <cell r="AD272">
            <v>478.91501226776012</v>
          </cell>
          <cell r="AE272">
            <v>8.2102843284619365E-3</v>
          </cell>
          <cell r="AG272">
            <v>375.12860000000001</v>
          </cell>
          <cell r="AH272">
            <v>2.2137323002937581E-3</v>
          </cell>
          <cell r="AI272">
            <v>3768.7499999999973</v>
          </cell>
          <cell r="AJ272">
            <v>5.2010402080415741E-3</v>
          </cell>
          <cell r="AK272">
            <v>4.4999999999999998E-2</v>
          </cell>
          <cell r="AL272">
            <v>1.0549722222222222</v>
          </cell>
          <cell r="CD272">
            <v>41306</v>
          </cell>
          <cell r="CE272">
            <v>6.3129146440423556E-2</v>
          </cell>
          <cell r="CF272">
            <v>1.5386003243622604E-2</v>
          </cell>
          <cell r="CG272">
            <v>7.8597919833071295E-2</v>
          </cell>
          <cell r="CH272">
            <v>8.2438135020157954E-2</v>
          </cell>
          <cell r="CI272">
            <v>8.2948424298411094E-2</v>
          </cell>
        </row>
        <row r="273">
          <cell r="A273">
            <v>41334</v>
          </cell>
          <cell r="B273">
            <v>3672.42</v>
          </cell>
          <cell r="C273">
            <v>4.7001017717032134E-3</v>
          </cell>
          <cell r="D273">
            <v>4815.8599999999997</v>
          </cell>
          <cell r="E273">
            <v>2.5689494370793042E-3</v>
          </cell>
          <cell r="F273">
            <v>0.23342500000000005</v>
          </cell>
          <cell r="G273">
            <v>3414.84</v>
          </cell>
          <cell r="H273">
            <v>5.3848758298862265E-3</v>
          </cell>
          <cell r="I273">
            <v>0.76657600000000004</v>
          </cell>
          <cell r="J273">
            <v>3.5032147271658125E-3</v>
          </cell>
          <cell r="K273">
            <v>4.620015172677276E-3</v>
          </cell>
          <cell r="L273">
            <v>4.7000000000000002E-3</v>
          </cell>
          <cell r="M273">
            <v>2.5614709613859033E-3</v>
          </cell>
          <cell r="N273">
            <v>4.0617091117980128E-3</v>
          </cell>
          <cell r="O273">
            <v>1.3600000000000001E-2</v>
          </cell>
          <cell r="Q273">
            <v>0.69041095890410964</v>
          </cell>
          <cell r="R273">
            <v>507.375</v>
          </cell>
          <cell r="S273">
            <v>3.0504199022600709E-3</v>
          </cell>
          <cell r="T273">
            <v>514.52599999999995</v>
          </cell>
          <cell r="U273">
            <v>2.0624499724422041E-3</v>
          </cell>
          <cell r="V273">
            <v>402.19</v>
          </cell>
          <cell r="W273">
            <v>7.2023520337378688E-3</v>
          </cell>
          <cell r="X273">
            <v>531.33899999999994</v>
          </cell>
          <cell r="Y273">
            <v>2.7553460318299194E-3</v>
          </cell>
          <cell r="Z273">
            <v>567.89200000000005</v>
          </cell>
          <cell r="AA273">
            <v>1.4793733092877126E-4</v>
          </cell>
          <cell r="AB273">
            <v>829.39800000000002</v>
          </cell>
          <cell r="AC273">
            <v>-7.0395724537219984E-3</v>
          </cell>
          <cell r="AD273">
            <v>480.34701529454037</v>
          </cell>
          <cell r="AE273">
            <v>2.9900984310335943E-3</v>
          </cell>
          <cell r="AG273">
            <v>374.47320000000002</v>
          </cell>
          <cell r="AH273">
            <v>-1.7471341827841602E-3</v>
          </cell>
          <cell r="AI273">
            <v>3791.3599999999974</v>
          </cell>
          <cell r="AJ273">
            <v>5.9993366500830092E-3</v>
          </cell>
          <cell r="AK273">
            <v>4.4999999999999998E-2</v>
          </cell>
          <cell r="AL273">
            <v>1.0544899999999999</v>
          </cell>
          <cell r="CD273">
            <v>41334</v>
          </cell>
          <cell r="CE273">
            <v>6.588765923358908E-2</v>
          </cell>
          <cell r="CF273">
            <v>1.6165380859526568E-2</v>
          </cell>
          <cell r="CG273">
            <v>8.2085355139331018E-2</v>
          </cell>
          <cell r="CH273">
            <v>7.9728033027600897E-2</v>
          </cell>
          <cell r="CI273">
            <v>8.0560140791236634E-2</v>
          </cell>
        </row>
        <row r="274">
          <cell r="A274">
            <v>41365</v>
          </cell>
          <cell r="B274">
            <v>3692.62</v>
          </cell>
          <cell r="C274">
            <v>5.5004601870156655E-3</v>
          </cell>
          <cell r="D274">
            <v>4835.7700000000004</v>
          </cell>
          <cell r="E274">
            <v>4.1342563944966049E-3</v>
          </cell>
          <cell r="F274">
            <v>0.23293799999999998</v>
          </cell>
          <cell r="G274">
            <v>3435.15</v>
          </cell>
          <cell r="H274">
            <v>5.9475700179216773E-3</v>
          </cell>
          <cell r="I274">
            <v>0.76705600000000029</v>
          </cell>
          <cell r="J274">
            <v>5.278205020377561E-3</v>
          </cell>
          <cell r="K274">
            <v>5.338364586325515E-3</v>
          </cell>
          <cell r="L274">
            <v>5.3E-3</v>
          </cell>
          <cell r="M274">
            <v>5.4034731250376701E-3</v>
          </cell>
          <cell r="N274">
            <v>3.4799134185590887E-3</v>
          </cell>
          <cell r="O274">
            <v>1.1000000000000001E-2</v>
          </cell>
          <cell r="Q274">
            <v>0.65753424657534243</v>
          </cell>
          <cell r="R274">
            <v>507.08699999999999</v>
          </cell>
          <cell r="S274">
            <v>-5.6762749445682381E-4</v>
          </cell>
          <cell r="T274">
            <v>515.27599999999995</v>
          </cell>
          <cell r="U274">
            <v>1.4576522857931984E-3</v>
          </cell>
          <cell r="V274">
            <v>404.58600000000007</v>
          </cell>
          <cell r="W274">
            <v>5.957383326288701E-3</v>
          </cell>
          <cell r="X274">
            <v>535.77699999999993</v>
          </cell>
          <cell r="Y274">
            <v>8.3524830663663785E-3</v>
          </cell>
          <cell r="Z274">
            <v>567.20399999999995</v>
          </cell>
          <cell r="AA274">
            <v>-1.211497960880048E-3</v>
          </cell>
          <cell r="AB274">
            <v>814.279</v>
          </cell>
          <cell r="AC274">
            <v>-1.8228884082189811E-2</v>
          </cell>
          <cell r="AD274">
            <v>482.96302082390986</v>
          </cell>
          <cell r="AE274">
            <v>5.4460742881172752E-3</v>
          </cell>
          <cell r="AG274">
            <v>375.50450000000001</v>
          </cell>
          <cell r="AH274">
            <v>2.7540021555614302E-3</v>
          </cell>
          <cell r="AI274">
            <v>3813.7299999999973</v>
          </cell>
          <cell r="AJ274">
            <v>5.9002574274138464E-3</v>
          </cell>
          <cell r="AK274">
            <v>4.4999999999999998E-2</v>
          </cell>
          <cell r="AL274">
            <v>1.0546136363636363</v>
          </cell>
          <cell r="CD274">
            <v>41365</v>
          </cell>
          <cell r="CE274">
            <v>6.4935139842997369E-2</v>
          </cell>
          <cell r="CF274">
            <v>1.5593181131891232E-2</v>
          </cell>
          <cell r="CG274">
            <v>8.102611102213908E-2</v>
          </cell>
          <cell r="CH274">
            <v>6.8264504943299054E-2</v>
          </cell>
          <cell r="CI274">
            <v>7.2979765903350202E-2</v>
          </cell>
        </row>
        <row r="275">
          <cell r="A275">
            <v>41395</v>
          </cell>
          <cell r="B275">
            <v>3706.28</v>
          </cell>
          <cell r="C275">
            <v>3.6992704367089235E-3</v>
          </cell>
          <cell r="D275">
            <v>4850.78</v>
          </cell>
          <cell r="E275">
            <v>3.1039524212275182E-3</v>
          </cell>
          <cell r="F275">
            <v>0.23262099999999999</v>
          </cell>
          <cell r="G275">
            <v>3448.26</v>
          </cell>
          <cell r="H275">
            <v>3.8164272302518842E-3</v>
          </cell>
          <cell r="I275">
            <v>0.76738899999999999</v>
          </cell>
          <cell r="J275">
            <v>4.861534948562638E-3</v>
          </cell>
          <cell r="K275">
            <v>5.0325544984242254E-3</v>
          </cell>
          <cell r="L275">
            <v>5.1999999999999998E-3</v>
          </cell>
          <cell r="M275">
            <v>5.5735298422857817E-3</v>
          </cell>
          <cell r="N275">
            <v>3.5241404578477565E-3</v>
          </cell>
          <cell r="O275">
            <v>5.0000000000000001E-4</v>
          </cell>
          <cell r="Q275">
            <v>0.63013698630136983</v>
          </cell>
          <cell r="R275">
            <v>508.71499999999997</v>
          </cell>
          <cell r="S275">
            <v>3.2104944516424538E-3</v>
          </cell>
          <cell r="T275">
            <v>515.29899999999998</v>
          </cell>
          <cell r="U275">
            <v>4.4636272599651861E-5</v>
          </cell>
          <cell r="V275">
            <v>405.90700000000004</v>
          </cell>
          <cell r="W275">
            <v>3.2650660181023916E-3</v>
          </cell>
          <cell r="X275">
            <v>542.40199999999993</v>
          </cell>
          <cell r="Y275">
            <v>1.2365219111682757E-2</v>
          </cell>
          <cell r="Z275">
            <v>565.47799999999995</v>
          </cell>
          <cell r="AA275">
            <v>-3.0429968759035919E-3</v>
          </cell>
          <cell r="AB275">
            <v>798.16200000000003</v>
          </cell>
          <cell r="AC275">
            <v>-1.979297022273685E-2</v>
          </cell>
          <cell r="AD275">
            <v>484.58502425228801</v>
          </cell>
          <cell r="AE275">
            <v>3.3584422791026469E-3</v>
          </cell>
          <cell r="AG275">
            <v>375.87029999999999</v>
          </cell>
          <cell r="AH275">
            <v>9.7415610199069746E-4</v>
          </cell>
          <cell r="AI275">
            <v>3827.0799999999977</v>
          </cell>
          <cell r="AJ275">
            <v>3.5005099993969946E-3</v>
          </cell>
          <cell r="AK275">
            <v>4.4999999999999998E-2</v>
          </cell>
          <cell r="AL275">
            <v>1.0558857142857143</v>
          </cell>
          <cell r="CD275">
            <v>41395</v>
          </cell>
          <cell r="CE275">
            <v>6.5041351287665972E-2</v>
          </cell>
          <cell r="CF275">
            <v>1.5453448223428312E-2</v>
          </cell>
          <cell r="CG275">
            <v>8.1144887244847919E-2</v>
          </cell>
          <cell r="CH275">
            <v>6.1993365607627249E-2</v>
          </cell>
          <cell r="CI275">
            <v>6.2165560456775459E-2</v>
          </cell>
        </row>
        <row r="276">
          <cell r="A276">
            <v>41426</v>
          </cell>
          <cell r="B276">
            <v>3715.92</v>
          </cell>
          <cell r="C276">
            <v>2.6009907508337538E-3</v>
          </cell>
          <cell r="D276">
            <v>4868.96</v>
          </cell>
          <cell r="E276">
            <v>3.7478508610986339E-3</v>
          </cell>
          <cell r="F276">
            <v>0.23247900000000002</v>
          </cell>
          <cell r="G276">
            <v>3455.81</v>
          </cell>
          <cell r="H276">
            <v>2.1895100717461702E-3</v>
          </cell>
          <cell r="I276">
            <v>0.76752800000000054</v>
          </cell>
          <cell r="J276">
            <v>4.5452958426813886E-3</v>
          </cell>
          <cell r="K276">
            <v>4.3380273672212755E-3</v>
          </cell>
          <cell r="L276">
            <v>3.5999999999999999E-3</v>
          </cell>
          <cell r="M276">
            <v>6.3814029840484074E-3</v>
          </cell>
          <cell r="N276">
            <v>1.6882487332520808E-4</v>
          </cell>
          <cell r="O276">
            <v>-3.5999999999999999E-3</v>
          </cell>
          <cell r="Q276">
            <v>0.5534</v>
          </cell>
          <cell r="R276">
            <v>512.59799999999996</v>
          </cell>
          <cell r="S276">
            <v>7.6329575499050062E-3</v>
          </cell>
          <cell r="T276">
            <v>519.15300000000002</v>
          </cell>
          <cell r="U276">
            <v>7.4791528801725349E-3</v>
          </cell>
          <cell r="V276">
            <v>407.48400000000004</v>
          </cell>
          <cell r="W276">
            <v>3.8851263959478466E-3</v>
          </cell>
          <cell r="X276">
            <v>553.00699999999983</v>
          </cell>
          <cell r="Y276">
            <v>1.9551919056345568E-2</v>
          </cell>
          <cell r="Z276">
            <v>569.34499999999991</v>
          </cell>
          <cell r="AA276">
            <v>6.8384623274468925E-3</v>
          </cell>
          <cell r="AB276">
            <v>806.23899999999992</v>
          </cell>
          <cell r="AC276">
            <v>1.0119499550216515E-2</v>
          </cell>
          <cell r="AD276">
            <v>487.30503000147945</v>
          </cell>
          <cell r="AE276">
            <v>5.6130619252801051E-3</v>
          </cell>
          <cell r="AG276">
            <v>377.06099999999998</v>
          </cell>
          <cell r="AH276">
            <v>3.1678480582264523E-3</v>
          </cell>
          <cell r="AI276">
            <v>3837.7999999999979</v>
          </cell>
          <cell r="AJ276">
            <v>2.8010911713369779E-3</v>
          </cell>
          <cell r="AK276">
            <v>4.4999999999999998E-2</v>
          </cell>
          <cell r="AL276">
            <v>1.056945</v>
          </cell>
          <cell r="CD276">
            <v>41426</v>
          </cell>
          <cell r="CE276">
            <v>6.6959158358983917E-2</v>
          </cell>
          <cell r="CF276">
            <v>1.7778344492266784E-2</v>
          </cell>
          <cell r="CG276">
            <v>8.2898290957176712E-2</v>
          </cell>
          <cell r="CH276">
            <v>6.2795582103663428E-2</v>
          </cell>
          <cell r="CI276">
            <v>6.3093078211581277E-2</v>
          </cell>
        </row>
        <row r="277">
          <cell r="A277">
            <v>41456</v>
          </cell>
          <cell r="B277">
            <v>3717.03</v>
          </cell>
          <cell r="C277">
            <v>2.9871471936959715E-4</v>
          </cell>
          <cell r="D277">
            <v>4855.8100000000004</v>
          </cell>
          <cell r="E277">
            <v>-2.7007820972034802E-3</v>
          </cell>
          <cell r="F277">
            <v>0.23272600000000004</v>
          </cell>
          <cell r="G277">
            <v>3460.09</v>
          </cell>
          <cell r="H277">
            <v>1.2384940144278822E-3</v>
          </cell>
          <cell r="I277">
            <v>0.76727600000000051</v>
          </cell>
          <cell r="J277">
            <v>2.0583107200663241E-3</v>
          </cell>
          <cell r="K277">
            <v>3.4033695196995953E-3</v>
          </cell>
          <cell r="L277">
            <v>2.8999999999999998E-3</v>
          </cell>
          <cell r="M277">
            <v>6.3701800806638068E-3</v>
          </cell>
          <cell r="N277">
            <v>-3.9320705216069603E-4</v>
          </cell>
          <cell r="O277">
            <v>-7.3000000000000001E-3</v>
          </cell>
          <cell r="Q277">
            <v>0.55069999999999997</v>
          </cell>
          <cell r="R277">
            <v>513.31299999999999</v>
          </cell>
          <cell r="S277">
            <v>1.3948552276834558E-3</v>
          </cell>
          <cell r="T277">
            <v>520.50800000000004</v>
          </cell>
          <cell r="U277">
            <v>2.6100205527079812E-3</v>
          </cell>
          <cell r="V277">
            <v>407.21600000000007</v>
          </cell>
          <cell r="W277">
            <v>-6.5769453524544552E-4</v>
          </cell>
          <cell r="X277">
            <v>557.04</v>
          </cell>
          <cell r="Y277">
            <v>7.2928552441471339E-3</v>
          </cell>
          <cell r="Z277">
            <v>571.06599999999992</v>
          </cell>
          <cell r="AA277">
            <v>3.0227717816087019E-3</v>
          </cell>
          <cell r="AB277">
            <v>809.89499999999998</v>
          </cell>
          <cell r="AC277">
            <v>4.5346355113062842E-3</v>
          </cell>
          <cell r="AD277">
            <v>488.50203253154643</v>
          </cell>
          <cell r="AE277">
            <v>2.4563722029780077E-3</v>
          </cell>
          <cell r="AG277">
            <v>376.56630000000001</v>
          </cell>
          <cell r="AH277">
            <v>-1.3119893067699007E-3</v>
          </cell>
          <cell r="AI277">
            <v>3832.8099999999977</v>
          </cell>
          <cell r="AJ277">
            <v>-1.3002240867163728E-3</v>
          </cell>
          <cell r="AK277">
            <v>4.4999999999999998E-2</v>
          </cell>
          <cell r="AL277">
            <v>1.0564826086956522</v>
          </cell>
          <cell r="CD277">
            <v>41456</v>
          </cell>
          <cell r="CE277">
            <v>6.2706921691397355E-2</v>
          </cell>
          <cell r="CF277">
            <v>1.306225486105328E-2</v>
          </cell>
          <cell r="CG277">
            <v>7.8712811096112167E-2</v>
          </cell>
          <cell r="CH277">
            <v>4.838844739094128E-2</v>
          </cell>
          <cell r="CI277">
            <v>5.1762913449628245E-2</v>
          </cell>
        </row>
        <row r="278">
          <cell r="A278">
            <v>41487</v>
          </cell>
          <cell r="B278">
            <v>3725.95</v>
          </cell>
          <cell r="C278">
            <v>2.3997654040994743E-3</v>
          </cell>
          <cell r="D278">
            <v>4860</v>
          </cell>
          <cell r="E278">
            <v>8.6288384430188714E-4</v>
          </cell>
          <cell r="F278">
            <v>0.23203500000000002</v>
          </cell>
          <cell r="G278">
            <v>3470.04</v>
          </cell>
          <cell r="H278">
            <v>2.8756477432667626E-3</v>
          </cell>
          <cell r="I278">
            <v>0.76796299999999962</v>
          </cell>
          <cell r="J278">
            <v>4.1093811928849342E-3</v>
          </cell>
          <cell r="K278">
            <v>4.2054233650955083E-3</v>
          </cell>
          <cell r="L278">
            <v>4.1999999999999997E-3</v>
          </cell>
          <cell r="M278">
            <v>6.0006482600530016E-3</v>
          </cell>
          <cell r="N278">
            <v>2.5090800102199251E-3</v>
          </cell>
          <cell r="O278">
            <v>-3.4000000000000002E-3</v>
          </cell>
          <cell r="Q278">
            <v>0.58630000000000004</v>
          </cell>
          <cell r="R278">
            <v>515.68799999999999</v>
          </cell>
          <cell r="S278">
            <v>4.6268066462373802E-3</v>
          </cell>
          <cell r="T278">
            <v>521.27</v>
          </cell>
          <cell r="U278">
            <v>1.4639544445040897E-3</v>
          </cell>
          <cell r="V278">
            <v>407.59</v>
          </cell>
          <cell r="W278">
            <v>9.1843149581527506E-4</v>
          </cell>
          <cell r="X278">
            <v>558.77700000000004</v>
          </cell>
          <cell r="Y278">
            <v>3.1182679879364628E-3</v>
          </cell>
          <cell r="Z278">
            <v>571.85799999999995</v>
          </cell>
          <cell r="AA278">
            <v>1.3868799753444794E-3</v>
          </cell>
          <cell r="AB278">
            <v>805.072</v>
          </cell>
          <cell r="AC278">
            <v>-5.955092944147089E-3</v>
          </cell>
          <cell r="AD278">
            <v>490.52600000000001</v>
          </cell>
          <cell r="AE278">
            <v>4.1432119697943914E-3</v>
          </cell>
          <cell r="AG278">
            <v>377.4117</v>
          </cell>
          <cell r="AH278">
            <v>2.2450229879837913E-3</v>
          </cell>
          <cell r="AI278">
            <v>3838.9399999999978</v>
          </cell>
          <cell r="AJ278">
            <v>1.599348780659593E-3</v>
          </cell>
          <cell r="AK278">
            <v>4.4999999999999998E-2</v>
          </cell>
          <cell r="AL278">
            <v>1.0593136363636364</v>
          </cell>
          <cell r="CD278">
            <v>41487</v>
          </cell>
          <cell r="CE278">
            <v>6.0907620642133953E-2</v>
          </cell>
          <cell r="CF278">
            <v>1.2597040549719329E-2</v>
          </cell>
          <cell r="CG278">
            <v>7.6488763696377804E-2</v>
          </cell>
          <cell r="CH278">
            <v>3.9800463354094928E-2</v>
          </cell>
          <cell r="CI278">
            <v>3.8475407256000071E-2</v>
          </cell>
        </row>
        <row r="279">
          <cell r="A279">
            <v>41518</v>
          </cell>
          <cell r="B279">
            <v>3738.99</v>
          </cell>
          <cell r="C279">
            <v>3.4997785799595338E-3</v>
          </cell>
          <cell r="D279">
            <v>4867.83</v>
          </cell>
          <cell r="E279">
            <v>1.6111111111110077E-3</v>
          </cell>
          <cell r="F279">
            <v>0.23168199999999992</v>
          </cell>
          <cell r="G279">
            <v>3484.31</v>
          </cell>
          <cell r="H279">
            <v>4.1123445262878366E-3</v>
          </cell>
          <cell r="I279">
            <v>0.76831900000000031</v>
          </cell>
          <cell r="J279">
            <v>4.8643988227779324E-3</v>
          </cell>
          <cell r="K279">
            <v>4.5658708327599431E-3</v>
          </cell>
          <cell r="L279">
            <v>4.3E-3</v>
          </cell>
          <cell r="M279">
            <v>6.289832338748658E-3</v>
          </cell>
          <cell r="N279">
            <v>3.8668115680001234E-3</v>
          </cell>
          <cell r="O279">
            <v>-2.9999999999999997E-4</v>
          </cell>
          <cell r="Q279">
            <v>0.57809999999999995</v>
          </cell>
          <cell r="R279">
            <v>522.69000000000005</v>
          </cell>
          <cell r="S279">
            <v>1.3577977381672879E-2</v>
          </cell>
          <cell r="T279">
            <v>529.08500000000004</v>
          </cell>
          <cell r="U279">
            <v>1.4992230513937166E-2</v>
          </cell>
          <cell r="V279">
            <v>408.69600000000003</v>
          </cell>
          <cell r="W279">
            <v>2.7135111263771883E-3</v>
          </cell>
          <cell r="X279">
            <v>561.20299999999997</v>
          </cell>
          <cell r="Y279">
            <v>4.3416246552738791E-3</v>
          </cell>
          <cell r="Z279">
            <v>583.92600000000004</v>
          </cell>
          <cell r="AA279">
            <v>2.1103140989546576E-2</v>
          </cell>
          <cell r="AB279">
            <v>828.99800000000005</v>
          </cell>
          <cell r="AC279">
            <v>2.9719081026293281E-2</v>
          </cell>
          <cell r="AD279">
            <v>499.30599999999998</v>
          </cell>
          <cell r="AE279">
            <v>1.7899153153961178E-2</v>
          </cell>
          <cell r="AG279">
            <v>378.3537</v>
          </cell>
          <cell r="AH279">
            <v>2.4959480588440108E-3</v>
          </cell>
          <cell r="AI279">
            <v>3849.3099999999981</v>
          </cell>
          <cell r="AJ279">
            <v>2.7012664954388921E-3</v>
          </cell>
          <cell r="AK279">
            <v>4.4999999999999998E-2</v>
          </cell>
          <cell r="AL279">
            <v>1.0618000000000001</v>
          </cell>
          <cell r="CD279">
            <v>41518</v>
          </cell>
          <cell r="CE279">
            <v>5.858620748231913E-2</v>
          </cell>
          <cell r="CF279">
            <v>1.1165165514490871E-2</v>
          </cell>
          <cell r="CG279">
            <v>7.3863128534664702E-2</v>
          </cell>
          <cell r="CH279">
            <v>4.4723913382396008E-2</v>
          </cell>
          <cell r="CI279">
            <v>4.3963741406934487E-2</v>
          </cell>
        </row>
        <row r="280">
          <cell r="A280">
            <v>41548</v>
          </cell>
          <cell r="B280">
            <v>3760.3</v>
          </cell>
          <cell r="C280">
            <v>5.6994001053760623E-3</v>
          </cell>
          <cell r="D280">
            <v>4874.87</v>
          </cell>
          <cell r="E280">
            <v>1.4462296341490877E-3</v>
          </cell>
          <cell r="F280">
            <v>0.23123100000000002</v>
          </cell>
          <cell r="G280">
            <v>3508.76</v>
          </cell>
          <cell r="H280">
            <v>7.0171712620290538E-3</v>
          </cell>
          <cell r="I280">
            <v>0.76877300000000015</v>
          </cell>
          <cell r="J280">
            <v>5.1667677408431057E-3</v>
          </cell>
          <cell r="K280">
            <v>6.0808413217840881E-3</v>
          </cell>
          <cell r="L280">
            <v>5.7000000000000002E-3</v>
          </cell>
          <cell r="M280">
            <v>5.1945671480205504E-3</v>
          </cell>
          <cell r="N280">
            <v>7.2221338236507417E-3</v>
          </cell>
          <cell r="O280">
            <v>1.0700000000000001E-2</v>
          </cell>
          <cell r="Q280">
            <v>0.67669999999999997</v>
          </cell>
          <cell r="R280">
            <v>525.96600000000001</v>
          </cell>
          <cell r="S280">
            <v>6.267577340297148E-3</v>
          </cell>
          <cell r="T280">
            <v>533.62099999999998</v>
          </cell>
          <cell r="U280">
            <v>8.5732916261092029E-3</v>
          </cell>
          <cell r="V280">
            <v>410.43900000000002</v>
          </cell>
          <cell r="W280">
            <v>4.2647836044393816E-3</v>
          </cell>
          <cell r="X280">
            <v>563.03399999999999</v>
          </cell>
          <cell r="Y280">
            <v>3.2626340201318271E-3</v>
          </cell>
          <cell r="Z280">
            <v>590.30899999999997</v>
          </cell>
          <cell r="AA280">
            <v>1.0931179635775612E-2</v>
          </cell>
          <cell r="AB280">
            <v>833.05</v>
          </cell>
          <cell r="AC280">
            <v>4.8878284386693061E-3</v>
          </cell>
          <cell r="AD280">
            <v>505.9</v>
          </cell>
          <cell r="AE280">
            <v>1.3206330386576592E-2</v>
          </cell>
          <cell r="AG280">
            <v>380.17779999999999</v>
          </cell>
          <cell r="AH280">
            <v>4.8211501565862402E-3</v>
          </cell>
          <cell r="AI280">
            <v>3872.7899999999986</v>
          </cell>
          <cell r="AJ280">
            <v>6.0997945086262995E-3</v>
          </cell>
          <cell r="AK280">
            <v>4.4999999999999998E-2</v>
          </cell>
          <cell r="AL280">
            <v>1.0624826086956523</v>
          </cell>
          <cell r="CD280">
            <v>41548</v>
          </cell>
          <cell r="CE280">
            <v>5.8374848715134098E-2</v>
          </cell>
          <cell r="CF280">
            <v>1.0105468183419175E-2</v>
          </cell>
          <cell r="CG280">
            <v>7.3826407102612679E-2</v>
          </cell>
          <cell r="CH280">
            <v>5.4591680217508598E-2</v>
          </cell>
          <cell r="CI280">
            <v>5.2660546115212092E-2</v>
          </cell>
        </row>
        <row r="281">
          <cell r="A281">
            <v>41579</v>
          </cell>
          <cell r="B281">
            <v>3780.61</v>
          </cell>
          <cell r="C281">
            <v>5.4011648006808688E-3</v>
          </cell>
          <cell r="D281">
            <v>4898.0600000000004</v>
          </cell>
          <cell r="E281">
            <v>4.7570499315880976E-3</v>
          </cell>
          <cell r="F281">
            <v>0.23023699999999997</v>
          </cell>
          <cell r="G281">
            <v>3528.27</v>
          </cell>
          <cell r="H281">
            <v>5.5603689052541316E-3</v>
          </cell>
          <cell r="I281">
            <v>0.76976300000000042</v>
          </cell>
          <cell r="J281">
            <v>5.7012376668774392E-3</v>
          </cell>
          <cell r="K281">
            <v>5.1926035415409645E-3</v>
          </cell>
          <cell r="L281">
            <v>4.4999999999999997E-3</v>
          </cell>
          <cell r="M281">
            <v>6.4498860340994977E-3</v>
          </cell>
          <cell r="N281">
            <v>5.2690864939507562E-3</v>
          </cell>
          <cell r="O281">
            <v>4.0999999999999995E-3</v>
          </cell>
          <cell r="Q281">
            <v>0.68220000000000003</v>
          </cell>
          <cell r="R281">
            <v>527.42200000000003</v>
          </cell>
          <cell r="S281">
            <v>2.7682397721526808E-3</v>
          </cell>
          <cell r="T281">
            <v>535.16800000000001</v>
          </cell>
          <cell r="U281">
            <v>2.8990613188011327E-3</v>
          </cell>
          <cell r="V281">
            <v>413.125</v>
          </cell>
          <cell r="W281">
            <v>6.5442124164614146E-3</v>
          </cell>
          <cell r="X281">
            <v>564.55799999999999</v>
          </cell>
          <cell r="Y281">
            <v>2.7067637123157073E-3</v>
          </cell>
          <cell r="Z281">
            <v>591.29100000000005</v>
          </cell>
          <cell r="AA281">
            <v>1.6635355381673378E-3</v>
          </cell>
          <cell r="AB281">
            <v>832.58199999999999</v>
          </cell>
          <cell r="AC281">
            <v>-5.6179100894304668E-4</v>
          </cell>
          <cell r="AD281">
            <v>507.161</v>
          </cell>
          <cell r="AE281">
            <v>2.4925874678791704E-3</v>
          </cell>
          <cell r="AG281">
            <v>381.93040000000002</v>
          </cell>
          <cell r="AH281">
            <v>4.6099482926147406E-3</v>
          </cell>
          <cell r="AI281">
            <v>3893.6999999999989</v>
          </cell>
          <cell r="AJ281">
            <v>5.3992083226821475E-3</v>
          </cell>
          <cell r="AK281">
            <v>4.4999999999999998E-2</v>
          </cell>
          <cell r="AL281">
            <v>1.061995</v>
          </cell>
          <cell r="CD281">
            <v>41579</v>
          </cell>
          <cell r="CE281">
            <v>5.7744067237047725E-2</v>
          </cell>
          <cell r="CF281">
            <v>9.434739957298488E-3</v>
          </cell>
          <cell r="CG281">
            <v>7.3133565706151815E-2</v>
          </cell>
          <cell r="CH281">
            <v>5.4867207078555857E-2</v>
          </cell>
          <cell r="CI281">
            <v>5.5985161653133941E-2</v>
          </cell>
        </row>
        <row r="282">
          <cell r="A282">
            <v>41609</v>
          </cell>
          <cell r="B282">
            <v>3815.39</v>
          </cell>
          <cell r="C282">
            <v>9.1995736137817641E-3</v>
          </cell>
          <cell r="D282">
            <v>4942.47</v>
          </cell>
          <cell r="E282">
            <v>9.0668550405670345E-3</v>
          </cell>
          <cell r="F282">
            <v>0.23011510892463671</v>
          </cell>
          <cell r="G282">
            <v>3561.1</v>
          </cell>
          <cell r="H282">
            <v>9.3048434501894484E-3</v>
          </cell>
          <cell r="I282">
            <v>0.76988489107536329</v>
          </cell>
          <cell r="J282">
            <v>7.4841957724674788E-3</v>
          </cell>
          <cell r="K282">
            <v>7.9329328730778879E-3</v>
          </cell>
          <cell r="L282">
            <v>5.7000000000000002E-3</v>
          </cell>
          <cell r="M282">
            <v>1.1596490254150122E-2</v>
          </cell>
          <cell r="N282">
            <v>7.0086601909753543E-3</v>
          </cell>
          <cell r="O282">
            <v>7.9000000000000008E-3</v>
          </cell>
          <cell r="Q282">
            <v>0.69320000000000004</v>
          </cell>
          <cell r="R282">
            <v>531.05600000000004</v>
          </cell>
          <cell r="S282">
            <v>6.8901183492535711E-3</v>
          </cell>
          <cell r="T282">
            <v>538.37</v>
          </cell>
          <cell r="U282">
            <v>5.9831679024155981E-3</v>
          </cell>
          <cell r="V282">
            <v>415.97</v>
          </cell>
          <cell r="W282">
            <v>6.8865355521936511E-3</v>
          </cell>
          <cell r="X282">
            <v>565.78599999999994</v>
          </cell>
          <cell r="Y282">
            <v>2.1751529515123824E-3</v>
          </cell>
          <cell r="Z282">
            <v>595</v>
          </cell>
          <cell r="AA282">
            <v>6.2727151267309988E-3</v>
          </cell>
          <cell r="AB282">
            <v>838.85900000000004</v>
          </cell>
          <cell r="AC282">
            <v>7.5391973403220458E-3</v>
          </cell>
          <cell r="AD282">
            <v>510.10300000000001</v>
          </cell>
          <cell r="AE282">
            <v>5.8009192347203697E-3</v>
          </cell>
          <cell r="AG282">
            <v>384.40679999999998</v>
          </cell>
          <cell r="AH282">
            <v>6.4839038735853283E-3</v>
          </cell>
          <cell r="AI282">
            <v>3921.7299999999991</v>
          </cell>
          <cell r="AJ282">
            <v>7.1988083314071805E-3</v>
          </cell>
          <cell r="AK282">
            <v>4.4999999999999998E-2</v>
          </cell>
          <cell r="AL282">
            <v>1.0604</v>
          </cell>
          <cell r="CD282">
            <v>41609</v>
          </cell>
          <cell r="CE282">
            <v>5.910683255331084E-2</v>
          </cell>
          <cell r="CF282">
            <v>1.5222785496553426E-2</v>
          </cell>
          <cell r="CG282">
            <v>7.3040648446681011E-2</v>
          </cell>
          <cell r="CH282">
            <v>5.5183664061770443E-2</v>
          </cell>
          <cell r="CI282">
            <v>5.5106104434671455E-2</v>
          </cell>
        </row>
        <row r="283">
          <cell r="A283">
            <v>41640</v>
          </cell>
          <cell r="B283">
            <v>3836.37</v>
          </cell>
          <cell r="C283">
            <v>5.4987825622019315E-3</v>
          </cell>
          <cell r="D283">
            <v>4961.08</v>
          </cell>
          <cell r="E283">
            <v>3.7653238158248392E-3</v>
          </cell>
          <cell r="F283">
            <v>0.23003480205704063</v>
          </cell>
          <cell r="G283">
            <v>3582.71</v>
          </cell>
          <cell r="H283">
            <v>6.0683496672377935E-3</v>
          </cell>
          <cell r="I283">
            <v>0.76996519794295937</v>
          </cell>
          <cell r="J283">
            <v>5.0641026223343655E-3</v>
          </cell>
          <cell r="K283">
            <v>5.4583739409447673E-3</v>
          </cell>
          <cell r="L283">
            <v>5.4999999999999997E-3</v>
          </cell>
          <cell r="M283">
            <v>4.6838196151707508E-3</v>
          </cell>
          <cell r="N283">
            <v>6.1449621425884084E-3</v>
          </cell>
          <cell r="O283">
            <v>9.0000000000000011E-3</v>
          </cell>
          <cell r="Q283">
            <v>0.71579999999999999</v>
          </cell>
          <cell r="R283">
            <v>533.197</v>
          </cell>
          <cell r="S283">
            <v>4.0315898888252377E-3</v>
          </cell>
          <cell r="T283">
            <v>540.95899999999995</v>
          </cell>
          <cell r="U283">
            <v>4.8089603804073455E-3</v>
          </cell>
          <cell r="V283">
            <v>419.58</v>
          </cell>
          <cell r="W283">
            <v>8.6785104695048521E-3</v>
          </cell>
          <cell r="X283">
            <v>569.745</v>
          </cell>
          <cell r="Y283">
            <v>6.9973452860270235E-3</v>
          </cell>
          <cell r="Z283">
            <v>596.851</v>
          </cell>
          <cell r="AA283">
            <v>3.1109243697478028E-3</v>
          </cell>
          <cell r="AB283">
            <v>831.40800000000002</v>
          </cell>
          <cell r="AC283">
            <v>-8.8823032237838051E-3</v>
          </cell>
          <cell r="AD283">
            <v>513.96900000000005</v>
          </cell>
          <cell r="AE283">
            <v>7.5788615240452994E-3</v>
          </cell>
          <cell r="AG283">
            <v>388.01600000000002</v>
          </cell>
          <cell r="AH283">
            <v>9.3890118489059482E-3</v>
          </cell>
          <cell r="AI283">
            <v>3946.4399999999987</v>
          </cell>
          <cell r="AJ283">
            <v>6.3007907224617021E-3</v>
          </cell>
          <cell r="AK283">
            <v>4.4999999999999998E-2</v>
          </cell>
          <cell r="AL283">
            <v>1.0599136363636363</v>
          </cell>
          <cell r="CD283">
            <v>41640</v>
          </cell>
          <cell r="CE283">
            <v>5.5850653925756166E-2</v>
          </cell>
          <cell r="CF283">
            <v>2.1338444403727896E-2</v>
          </cell>
          <cell r="CG283">
            <v>6.6701799516476701E-2</v>
          </cell>
          <cell r="CH283">
            <v>5.6191193074896617E-2</v>
          </cell>
          <cell r="CI283">
            <v>5.6608011688024984E-2</v>
          </cell>
        </row>
        <row r="284">
          <cell r="A284">
            <v>41671</v>
          </cell>
          <cell r="B284">
            <v>3862.84</v>
          </cell>
          <cell r="C284">
            <v>6.8997515880897531E-3</v>
          </cell>
          <cell r="D284">
            <v>4981.0600000000004</v>
          </cell>
          <cell r="E284">
            <v>4.0273488837108129E-3</v>
          </cell>
          <cell r="F284">
            <v>0.22959865349438069</v>
          </cell>
          <cell r="G284">
            <v>3610.6</v>
          </cell>
          <cell r="H284">
            <v>7.7846099740139785E-3</v>
          </cell>
          <cell r="I284">
            <v>0.77040134650561931</v>
          </cell>
          <cell r="J284">
            <v>7.9460308387007267E-3</v>
          </cell>
          <cell r="K284">
            <v>6.9347296404451263E-3</v>
          </cell>
          <cell r="L284">
            <v>5.1000000000000004E-3</v>
          </cell>
          <cell r="M284">
            <v>1.2419545824340966E-2</v>
          </cell>
          <cell r="N284">
            <v>4.9020285381912746E-3</v>
          </cell>
          <cell r="O284">
            <v>2.2000000000000001E-3</v>
          </cell>
          <cell r="Q284">
            <v>0.64339999999999997</v>
          </cell>
          <cell r="R284">
            <v>537.70299999999997</v>
          </cell>
          <cell r="S284">
            <v>8.4509102639360734E-3</v>
          </cell>
          <cell r="T284">
            <v>543.03800000000001</v>
          </cell>
          <cell r="U284">
            <v>3.8431748062239812E-3</v>
          </cell>
          <cell r="V284">
            <v>422.49700000000001</v>
          </cell>
          <cell r="W284">
            <v>6.9521902855236295E-3</v>
          </cell>
          <cell r="X284">
            <v>572.25400000000002</v>
          </cell>
          <cell r="Y284">
            <v>4.4037244732293424E-3</v>
          </cell>
          <cell r="Z284">
            <v>598.43899999999996</v>
          </cell>
          <cell r="AA284">
            <v>2.6606305426311039E-3</v>
          </cell>
          <cell r="AB284">
            <v>826.33600000000001</v>
          </cell>
          <cell r="AC284">
            <v>-6.100494582683802E-3</v>
          </cell>
          <cell r="AD284">
            <v>516.98699999999997</v>
          </cell>
          <cell r="AE284">
            <v>5.8719494755519186E-3</v>
          </cell>
          <cell r="AG284">
            <v>390.03519999999997</v>
          </cell>
          <cell r="AH284">
            <v>5.2039091171496299E-3</v>
          </cell>
          <cell r="AI284">
            <v>3971.699999999998</v>
          </cell>
          <cell r="AJ284">
            <v>6.4007054459207513E-3</v>
          </cell>
          <cell r="AK284">
            <v>4.4999999999999998E-2</v>
          </cell>
          <cell r="AL284">
            <v>1.0606150000000001</v>
          </cell>
          <cell r="CD284">
            <v>41671</v>
          </cell>
          <cell r="CE284">
            <v>5.6795176240137524E-2</v>
          </cell>
          <cell r="CF284">
            <v>3.6960395709812799E-2</v>
          </cell>
          <cell r="CG284">
            <v>6.301982894407554E-2</v>
          </cell>
          <cell r="CH284">
            <v>6.300708535640287E-2</v>
          </cell>
          <cell r="CI284">
            <v>5.7590848097346159E-2</v>
          </cell>
        </row>
        <row r="285">
          <cell r="A285">
            <v>41699</v>
          </cell>
          <cell r="B285">
            <v>3898.38</v>
          </cell>
          <cell r="C285">
            <v>9.2004846175353094E-3</v>
          </cell>
          <cell r="D285">
            <v>4979.95</v>
          </cell>
          <cell r="E285">
            <v>-2.2284413357809285E-4</v>
          </cell>
          <cell r="F285">
            <v>0.22892162870526178</v>
          </cell>
          <cell r="G285">
            <v>3653.82</v>
          </cell>
          <cell r="H285">
            <v>1.1970309643826615E-2</v>
          </cell>
          <cell r="I285">
            <v>0.77107837129473822</v>
          </cell>
          <cell r="J285">
            <v>5.7718803201307475E-3</v>
          </cell>
          <cell r="K285">
            <v>5.881601155648568E-3</v>
          </cell>
          <cell r="L285">
            <v>5.8999999999999999E-3</v>
          </cell>
          <cell r="M285">
            <v>1.0875251141552507E-2</v>
          </cell>
          <cell r="N285">
            <v>5.7644452205031227E-3</v>
          </cell>
          <cell r="O285">
            <v>2.4300000000000002E-2</v>
          </cell>
          <cell r="Q285">
            <v>0.71040000000000003</v>
          </cell>
          <cell r="R285">
            <v>545.68399999999997</v>
          </cell>
          <cell r="S285">
            <v>1.4842766359867809E-2</v>
          </cell>
          <cell r="T285">
            <v>552.08699999999999</v>
          </cell>
          <cell r="U285">
            <v>1.6663658896798994E-2</v>
          </cell>
          <cell r="V285">
            <v>425.95499999999998</v>
          </cell>
          <cell r="W285">
            <v>8.1846735006401161E-3</v>
          </cell>
          <cell r="X285">
            <v>573.505</v>
          </cell>
          <cell r="Y285">
            <v>2.1860921898317898E-3</v>
          </cell>
          <cell r="Z285">
            <v>611.58299999999997</v>
          </cell>
          <cell r="AA285">
            <v>2.1963809176875237E-2</v>
          </cell>
          <cell r="AB285">
            <v>877.25400000000002</v>
          </cell>
          <cell r="AC285">
            <v>6.1619002439685655E-2</v>
          </cell>
          <cell r="AD285">
            <v>520.91600000000005</v>
          </cell>
          <cell r="AE285">
            <v>7.5998042503970797E-3</v>
          </cell>
          <cell r="AG285">
            <v>392.9196</v>
          </cell>
          <cell r="AH285">
            <v>7.395229968987449E-3</v>
          </cell>
          <cell r="AI285">
            <v>4004.2699999999977</v>
          </cell>
          <cell r="AJ285">
            <v>8.2005186695872645E-3</v>
          </cell>
          <cell r="AK285">
            <v>4.4999999999999998E-2</v>
          </cell>
          <cell r="AL285">
            <v>1.0613947368421053</v>
          </cell>
          <cell r="CD285">
            <v>41699</v>
          </cell>
          <cell r="CE285">
            <v>6.1528910091982913E-2</v>
          </cell>
          <cell r="CF285">
            <v>3.4072834343191083E-2</v>
          </cell>
          <cell r="CG285">
            <v>6.9982781038057329E-2</v>
          </cell>
          <cell r="CH285">
            <v>7.5504311406750402E-2</v>
          </cell>
          <cell r="CI285">
            <v>7.3001170008901495E-2</v>
          </cell>
        </row>
        <row r="286">
          <cell r="A286">
            <v>41730</v>
          </cell>
          <cell r="B286">
            <v>3924.5</v>
          </cell>
          <cell r="C286">
            <v>6.7002190653553395E-3</v>
          </cell>
          <cell r="D286">
            <v>5018.17</v>
          </cell>
          <cell r="E286">
            <v>7.6747758511632735E-3</v>
          </cell>
          <cell r="F286">
            <v>0.22680534734927982</v>
          </cell>
          <cell r="G286">
            <v>3677.17</v>
          </cell>
          <cell r="H286">
            <v>6.390572058831534E-3</v>
          </cell>
          <cell r="I286">
            <v>0.77319465265072018</v>
          </cell>
          <cell r="J286">
            <v>5.1279109075870015E-3</v>
          </cell>
          <cell r="K286">
            <v>5.5584693612749092E-3</v>
          </cell>
          <cell r="L286">
            <v>5.5999999999999999E-3</v>
          </cell>
          <cell r="M286">
            <v>4.4243091349350869E-3</v>
          </cell>
          <cell r="N286">
            <v>3.4966384536650645E-3</v>
          </cell>
          <cell r="O286">
            <v>1.52E-2</v>
          </cell>
          <cell r="Q286">
            <v>0.69969999999999999</v>
          </cell>
          <cell r="R286">
            <v>548.14499999999998</v>
          </cell>
          <cell r="S286">
            <v>4.5099361535247962E-3</v>
          </cell>
          <cell r="T286">
            <v>556.41999999999996</v>
          </cell>
          <cell r="U286">
            <v>7.8484007049612892E-3</v>
          </cell>
          <cell r="V286">
            <v>429.43900000000002</v>
          </cell>
          <cell r="W286">
            <v>8.1792677630267985E-3</v>
          </cell>
          <cell r="X286">
            <v>577.322</v>
          </cell>
          <cell r="Y286">
            <v>6.6555653394477776E-3</v>
          </cell>
          <cell r="Z286">
            <v>616.42600000000004</v>
          </cell>
          <cell r="AA286">
            <v>7.9187943418965734E-3</v>
          </cell>
          <cell r="AB286">
            <v>894.78200000000004</v>
          </cell>
          <cell r="AC286">
            <v>1.9980530154322551E-2</v>
          </cell>
          <cell r="AD286">
            <v>522.64300000000003</v>
          </cell>
          <cell r="AE286">
            <v>3.3153137933945587E-3</v>
          </cell>
          <cell r="AG286">
            <v>395.01850000000002</v>
          </cell>
          <cell r="AH286">
            <v>5.3418052955362949E-3</v>
          </cell>
          <cell r="AI286">
            <v>4035.4999999999977</v>
          </cell>
          <cell r="AJ286">
            <v>7.7991743813479175E-3</v>
          </cell>
          <cell r="AK286">
            <v>4.4999999999999998E-2</v>
          </cell>
          <cell r="AL286">
            <v>1.060395</v>
          </cell>
          <cell r="CD286">
            <v>41730</v>
          </cell>
          <cell r="CE286">
            <v>6.2795521878774352E-2</v>
          </cell>
          <cell r="CF286">
            <v>3.7718915498462513E-2</v>
          </cell>
          <cell r="CG286">
            <v>7.0453983086619099E-2</v>
          </cell>
          <cell r="CH286">
            <v>8.0968354542711563E-2</v>
          </cell>
          <cell r="CI286">
            <v>7.984846955806213E-2</v>
          </cell>
        </row>
        <row r="287">
          <cell r="A287">
            <v>41760</v>
          </cell>
          <cell r="B287">
            <v>3942.55</v>
          </cell>
          <cell r="C287">
            <v>4.59931201426933E-3</v>
          </cell>
          <cell r="D287">
            <v>5047.8599999999997</v>
          </cell>
          <cell r="E287">
            <v>5.916499441031231E-3</v>
          </cell>
          <cell r="F287">
            <v>0.22704317128645524</v>
          </cell>
          <cell r="G287">
            <v>3692.43</v>
          </cell>
          <cell r="H287">
            <v>4.1499305172183476E-3</v>
          </cell>
          <cell r="I287">
            <v>0.77295682871354476</v>
          </cell>
          <cell r="J287">
            <v>5.3142661105588457E-3</v>
          </cell>
          <cell r="K287">
            <v>5.0209476631025204E-3</v>
          </cell>
          <cell r="L287">
            <v>6.4000000000000003E-3</v>
          </cell>
          <cell r="M287">
            <v>2.9544641175097801E-3</v>
          </cell>
          <cell r="N287">
            <v>5.8727628549198043E-3</v>
          </cell>
          <cell r="O287">
            <v>4.0999999999999995E-3</v>
          </cell>
          <cell r="Q287">
            <v>0.66759999999999997</v>
          </cell>
          <cell r="R287">
            <v>545.65200000000004</v>
          </cell>
          <cell r="S287">
            <v>-4.5480666611935616E-3</v>
          </cell>
          <cell r="T287">
            <v>555.67899999999997</v>
          </cell>
          <cell r="U287">
            <v>-1.3317278314941561E-3</v>
          </cell>
          <cell r="V287">
            <v>432.36900000000003</v>
          </cell>
          <cell r="W287">
            <v>6.8228549339952593E-3</v>
          </cell>
          <cell r="X287">
            <v>585.20699999999999</v>
          </cell>
          <cell r="Y287">
            <v>1.3657889358105191E-2</v>
          </cell>
          <cell r="Z287">
            <v>612.41300000000001</v>
          </cell>
          <cell r="AA287">
            <v>-6.5101082692813339E-3</v>
          </cell>
          <cell r="AB287">
            <v>888.68600000000004</v>
          </cell>
          <cell r="AC287">
            <v>-6.8128326229182079E-3</v>
          </cell>
          <cell r="AD287">
            <v>519.30200000000002</v>
          </cell>
          <cell r="AE287">
            <v>-6.3925088444694023E-3</v>
          </cell>
          <cell r="AG287">
            <v>396.00880000000001</v>
          </cell>
          <cell r="AH287">
            <v>2.5069711924883276E-3</v>
          </cell>
          <cell r="AI287">
            <v>4059.7099999999973</v>
          </cell>
          <cell r="AJ287">
            <v>5.9992565976954015E-3</v>
          </cell>
          <cell r="AK287">
            <v>4.4999999999999998E-2</v>
          </cell>
          <cell r="AL287">
            <v>1.0592904761904762</v>
          </cell>
          <cell r="CD287">
            <v>41760</v>
          </cell>
          <cell r="CE287">
            <v>6.3748556504095832E-2</v>
          </cell>
          <cell r="CF287">
            <v>4.0628517475540082E-2</v>
          </cell>
          <cell r="CG287">
            <v>7.0809625724278291E-2</v>
          </cell>
          <cell r="CH287">
            <v>7.2608434978327807E-2</v>
          </cell>
          <cell r="CI287">
            <v>7.8362271225055791E-2</v>
          </cell>
        </row>
        <row r="288">
          <cell r="A288">
            <v>41791</v>
          </cell>
          <cell r="B288">
            <v>3958.32</v>
          </cell>
          <cell r="C288">
            <v>3.9999492714106744E-3</v>
          </cell>
          <cell r="D288">
            <v>5060.42</v>
          </cell>
          <cell r="E288">
            <v>2.4881831112590902E-3</v>
          </cell>
          <cell r="F288">
            <v>0.22738684109593332</v>
          </cell>
          <cell r="G288">
            <v>3709.06</v>
          </cell>
          <cell r="H288">
            <v>4.5010887109877551E-3</v>
          </cell>
          <cell r="I288">
            <v>0.77261315890406668</v>
          </cell>
          <cell r="J288">
            <v>7.121584692898272E-3</v>
          </cell>
          <cell r="K288">
            <v>6.0688085559195181E-3</v>
          </cell>
          <cell r="L288">
            <v>5.5999999999999999E-3</v>
          </cell>
          <cell r="M288">
            <v>1.0953000022524801E-2</v>
          </cell>
          <cell r="N288">
            <v>2.2718785994919289E-3</v>
          </cell>
          <cell r="O288">
            <v>-6.0000000000000001E-3</v>
          </cell>
          <cell r="Q288">
            <v>0.6139</v>
          </cell>
          <cell r="R288">
            <v>542.19399999999996</v>
          </cell>
          <cell r="S288">
            <v>-6.3373725378080836E-3</v>
          </cell>
          <cell r="T288">
            <v>551.55399999999997</v>
          </cell>
          <cell r="U288">
            <v>-7.4233505315118853E-3</v>
          </cell>
          <cell r="V288">
            <v>433.82299999999998</v>
          </cell>
          <cell r="W288">
            <v>3.3628682907422824E-3</v>
          </cell>
          <cell r="X288">
            <v>592.51</v>
          </cell>
          <cell r="Y288">
            <v>1.2479344915559798E-2</v>
          </cell>
          <cell r="Z288">
            <v>603.59400000000005</v>
          </cell>
          <cell r="AA288">
            <v>-1.4400412793327266E-2</v>
          </cell>
          <cell r="AB288">
            <v>855.57600000000002</v>
          </cell>
          <cell r="AC288">
            <v>-3.7257253968218218E-2</v>
          </cell>
          <cell r="AD288">
            <v>516.42700000000002</v>
          </cell>
          <cell r="AE288">
            <v>-5.5362775417772125E-3</v>
          </cell>
          <cell r="AG288">
            <v>396.16719999999998</v>
          </cell>
          <cell r="AH288">
            <v>3.9999111130861742E-4</v>
          </cell>
          <cell r="AI288">
            <v>4070.2699999999968</v>
          </cell>
          <cell r="AJ288">
            <v>2.6011710196047755E-3</v>
          </cell>
          <cell r="AK288">
            <v>4.4999999999999998E-2</v>
          </cell>
          <cell r="AL288">
            <v>1.0593049999999999</v>
          </cell>
          <cell r="CD288">
            <v>41791</v>
          </cell>
          <cell r="CE288">
            <v>6.5232836013692452E-2</v>
          </cell>
          <cell r="CF288">
            <v>3.9322565804607246E-2</v>
          </cell>
          <cell r="CG288">
            <v>7.3282385316322474E-2</v>
          </cell>
          <cell r="CH288">
            <v>5.773725219372694E-2</v>
          </cell>
          <cell r="CI288">
            <v>6.2411273747815965E-2</v>
          </cell>
        </row>
        <row r="289">
          <cell r="A289">
            <v>41821</v>
          </cell>
          <cell r="B289">
            <v>3958.72</v>
          </cell>
          <cell r="C289">
            <v>1.0105297196782992E-4</v>
          </cell>
          <cell r="D289">
            <v>5080.09</v>
          </cell>
          <cell r="E289">
            <v>3.887029139873821E-3</v>
          </cell>
          <cell r="F289">
            <v>0.22700119672837726</v>
          </cell>
          <cell r="G289">
            <v>3705.49</v>
          </cell>
          <cell r="H289">
            <v>-9.6250802090025456E-4</v>
          </cell>
          <cell r="I289">
            <v>0.77299880327162274</v>
          </cell>
          <cell r="J289">
            <v>1.9547317297193218E-3</v>
          </cell>
          <cell r="K289">
            <v>2.0889718381092567E-3</v>
          </cell>
          <cell r="L289">
            <v>3.3E-3</v>
          </cell>
          <cell r="M289">
            <v>-5.1573704845051319E-4</v>
          </cell>
          <cell r="N289">
            <v>1.0536819476880878E-3</v>
          </cell>
          <cell r="O289">
            <v>-5.1000000000000004E-3</v>
          </cell>
          <cell r="Q289">
            <v>0.59</v>
          </cell>
          <cell r="R289">
            <v>539.21</v>
          </cell>
          <cell r="S289">
            <v>-5.503565144579059E-3</v>
          </cell>
          <cell r="T289">
            <v>548.202</v>
          </cell>
          <cell r="U289">
            <v>-6.0773741102412293E-3</v>
          </cell>
          <cell r="V289">
            <v>434.47</v>
          </cell>
          <cell r="W289">
            <v>1.4913916505119307E-3</v>
          </cell>
          <cell r="X289">
            <v>597.25099999999998</v>
          </cell>
          <cell r="Y289">
            <v>8.0015527164098987E-3</v>
          </cell>
          <cell r="Z289">
            <v>596.89300000000003</v>
          </cell>
          <cell r="AA289">
            <v>-1.1101833351557566E-2</v>
          </cell>
          <cell r="AB289">
            <v>832.79</v>
          </cell>
          <cell r="AC289">
            <v>-2.6632350603570054E-2</v>
          </cell>
          <cell r="AD289">
            <v>513.70600000000002</v>
          </cell>
          <cell r="AE289">
            <v>-5.2688957006508108E-3</v>
          </cell>
          <cell r="AG289">
            <v>396.80779999999999</v>
          </cell>
          <cell r="AH289">
            <v>1.61699403686133E-3</v>
          </cell>
          <cell r="AI289">
            <v>4075.5599999999963</v>
          </cell>
          <cell r="AJ289">
            <v>1.2996680809871375E-3</v>
          </cell>
          <cell r="AK289">
            <v>4.4999999999999998E-2</v>
          </cell>
          <cell r="AL289">
            <v>1.0593999999999999</v>
          </cell>
          <cell r="CD289">
            <v>41821</v>
          </cell>
          <cell r="CE289">
            <v>6.5022343107265623E-2</v>
          </cell>
          <cell r="CF289">
            <v>4.6187968639629595E-2</v>
          </cell>
          <cell r="CG289">
            <v>7.0923010673132669E-2</v>
          </cell>
          <cell r="CH289">
            <v>5.0450699670571364E-2</v>
          </cell>
          <cell r="CI289">
            <v>5.3205714417453587E-2</v>
          </cell>
        </row>
        <row r="290">
          <cell r="A290">
            <v>41852</v>
          </cell>
          <cell r="B290">
            <v>3968.62</v>
          </cell>
          <cell r="C290">
            <v>2.5008083420903215E-3</v>
          </cell>
          <cell r="D290">
            <v>5105.8100000000004</v>
          </cell>
          <cell r="E290">
            <v>5.0629024288939561E-3</v>
          </cell>
          <cell r="F290">
            <v>0.22782324503264639</v>
          </cell>
          <cell r="G290">
            <v>3712.15</v>
          </cell>
          <cell r="H290">
            <v>1.7973331462237674E-3</v>
          </cell>
          <cell r="I290">
            <v>0.77217675496735361</v>
          </cell>
          <cell r="J290">
            <v>4.1926840507459451E-3</v>
          </cell>
          <cell r="K290">
            <v>4.4450248721423667E-3</v>
          </cell>
          <cell r="L290">
            <v>4.0000000000000001E-3</v>
          </cell>
          <cell r="M290">
            <v>5.8644939581689263E-3</v>
          </cell>
          <cell r="N290">
            <v>1.0727330511820343E-3</v>
          </cell>
          <cell r="O290">
            <v>-6.0999999999999995E-3</v>
          </cell>
          <cell r="Q290">
            <v>0.54959999999999998</v>
          </cell>
          <cell r="R290">
            <v>539.54999999999995</v>
          </cell>
          <cell r="S290">
            <v>6.305521040037565E-4</v>
          </cell>
          <cell r="T290">
            <v>546.745</v>
          </cell>
          <cell r="U290">
            <v>-2.6577794316693382E-3</v>
          </cell>
          <cell r="V290">
            <v>434.57400000000001</v>
          </cell>
          <cell r="W290">
            <v>2.3937210854607649E-4</v>
          </cell>
          <cell r="X290">
            <v>598.38699999999994</v>
          </cell>
          <cell r="Y290">
            <v>1.9020478827158627E-3</v>
          </cell>
          <cell r="Z290">
            <v>594.22299999999996</v>
          </cell>
          <cell r="AA290">
            <v>-4.4731635318223661E-3</v>
          </cell>
          <cell r="AB290">
            <v>825.053</v>
          </cell>
          <cell r="AC290">
            <v>-9.2904573782105482E-3</v>
          </cell>
          <cell r="AD290">
            <v>512.31799999999998</v>
          </cell>
          <cell r="AE290">
            <v>-2.70193456957879E-3</v>
          </cell>
          <cell r="AG290">
            <v>398.14710000000002</v>
          </cell>
          <cell r="AH290">
            <v>3.3751856692334492E-3</v>
          </cell>
          <cell r="AI290">
            <v>4082.8999999999969</v>
          </cell>
          <cell r="AJ290">
            <v>1.8009794972961846E-3</v>
          </cell>
          <cell r="AK290">
            <v>4.4999999999999998E-2</v>
          </cell>
          <cell r="AL290">
            <v>1.0618809523809523</v>
          </cell>
          <cell r="CD290">
            <v>41852</v>
          </cell>
          <cell r="CE290">
            <v>6.5129698466163122E-2</v>
          </cell>
          <cell r="CF290">
            <v>5.057818930041158E-2</v>
          </cell>
          <cell r="CG290">
            <v>6.9771530011181415E-2</v>
          </cell>
          <cell r="CH290">
            <v>4.6272164564620466E-2</v>
          </cell>
          <cell r="CI290">
            <v>4.887102653135611E-2</v>
          </cell>
        </row>
        <row r="291">
          <cell r="A291">
            <v>41883</v>
          </cell>
          <cell r="B291">
            <v>3991.24</v>
          </cell>
          <cell r="C291">
            <v>5.6997142583568028E-3</v>
          </cell>
          <cell r="D291">
            <v>5126.42</v>
          </cell>
          <cell r="E291">
            <v>4.0365779376827504E-3</v>
          </cell>
          <cell r="F291">
            <v>0.22836509715827469</v>
          </cell>
          <cell r="G291">
            <v>3734.92</v>
          </cell>
          <cell r="H291">
            <v>6.1339116145628925E-3</v>
          </cell>
          <cell r="I291">
            <v>0.77163490284172531</v>
          </cell>
          <cell r="J291">
            <v>5.4894808915755119E-3</v>
          </cell>
          <cell r="K291">
            <v>5.7265590061015966E-3</v>
          </cell>
          <cell r="L291">
            <v>5.4000000000000003E-3</v>
          </cell>
          <cell r="M291">
            <v>7.7332019701685708E-3</v>
          </cell>
          <cell r="N291">
            <v>2.9416470634748078E-3</v>
          </cell>
          <cell r="O291">
            <v>7.6E-3</v>
          </cell>
          <cell r="Q291">
            <v>0.61129999999999995</v>
          </cell>
          <cell r="R291">
            <v>539.649</v>
          </cell>
          <cell r="S291">
            <v>1.8348623853214896E-4</v>
          </cell>
          <cell r="T291">
            <v>547.83900000000006</v>
          </cell>
          <cell r="U291">
            <v>2.0009327931669318E-3</v>
          </cell>
          <cell r="V291">
            <v>436.41300000000001</v>
          </cell>
          <cell r="W291">
            <v>4.2317303842382969E-3</v>
          </cell>
          <cell r="X291">
            <v>599.33299999999997</v>
          </cell>
          <cell r="Y291">
            <v>1.5809166977223121E-3</v>
          </cell>
          <cell r="Z291">
            <v>594.97</v>
          </cell>
          <cell r="AA291">
            <v>1.2571038145612334E-3</v>
          </cell>
          <cell r="AB291">
            <v>825.86800000000005</v>
          </cell>
          <cell r="AC291">
            <v>9.8781532822744822E-4</v>
          </cell>
          <cell r="AD291">
            <v>513.01199999999994</v>
          </cell>
          <cell r="AE291">
            <v>1.3546273993885194E-3</v>
          </cell>
          <cell r="AG291">
            <v>398.96570000000003</v>
          </cell>
          <cell r="AH291">
            <v>2.0560240172540212E-3</v>
          </cell>
          <cell r="AI291">
            <v>4102.8999999999969</v>
          </cell>
          <cell r="AJ291">
            <v>4.89847902226348E-3</v>
          </cell>
          <cell r="AK291">
            <v>4.4999999999999998E-2</v>
          </cell>
          <cell r="AL291">
            <v>1.0629181818181819</v>
          </cell>
          <cell r="CD291">
            <v>41883</v>
          </cell>
          <cell r="CE291">
            <v>6.7464743152562567E-2</v>
          </cell>
          <cell r="CF291">
            <v>5.3122233110030503E-2</v>
          </cell>
          <cell r="CG291">
            <v>7.1925287933622517E-2</v>
          </cell>
          <cell r="CH291">
            <v>3.2445617861447396E-2</v>
          </cell>
          <cell r="CI291">
            <v>3.5446100343045073E-2</v>
          </cell>
        </row>
        <row r="292">
          <cell r="A292">
            <v>41913</v>
          </cell>
          <cell r="B292">
            <v>4008</v>
          </cell>
          <cell r="C292">
            <v>4.1991962397651683E-3</v>
          </cell>
          <cell r="D292">
            <v>5145.87</v>
          </cell>
          <cell r="E292">
            <v>3.794070716016229E-3</v>
          </cell>
          <cell r="F292">
            <v>0.22803195414349586</v>
          </cell>
          <cell r="G292">
            <v>3751.11</v>
          </cell>
          <cell r="H292">
            <v>4.3347648677882766E-3</v>
          </cell>
          <cell r="I292">
            <v>0.77196804585650414</v>
          </cell>
          <cell r="J292">
            <v>4.1232777415536534E-3</v>
          </cell>
          <cell r="K292">
            <v>4.3626590415800437E-3</v>
          </cell>
          <cell r="L292">
            <v>5.1000000000000004E-3</v>
          </cell>
          <cell r="M292">
            <v>4.2908965912664956E-3</v>
          </cell>
          <cell r="N292">
            <v>4.0821180500491619E-3</v>
          </cell>
          <cell r="O292">
            <v>4.7999999999999996E-3</v>
          </cell>
          <cell r="Q292">
            <v>0.64880000000000004</v>
          </cell>
          <cell r="R292">
            <v>542.85299999999995</v>
          </cell>
          <cell r="S292">
            <v>5.9371925084636956E-3</v>
          </cell>
          <cell r="T292">
            <v>549.39599999999996</v>
          </cell>
          <cell r="U292">
            <v>2.8420758653544542E-3</v>
          </cell>
          <cell r="V292">
            <v>438.41199999999998</v>
          </cell>
          <cell r="W292">
            <v>4.5805234949463092E-3</v>
          </cell>
          <cell r="X292">
            <v>600.54899999999998</v>
          </cell>
          <cell r="Y292">
            <v>2.0289221517921785E-3</v>
          </cell>
          <cell r="Z292">
            <v>596.36199999999997</v>
          </cell>
          <cell r="AA292">
            <v>2.339613762038395E-3</v>
          </cell>
          <cell r="AB292">
            <v>833.26900000000001</v>
          </cell>
          <cell r="AC292">
            <v>8.9614805271545084E-3</v>
          </cell>
          <cell r="AD292">
            <v>512.97299999999996</v>
          </cell>
          <cell r="AE292">
            <v>-7.6021613529486665E-5</v>
          </cell>
          <cell r="AG292">
            <v>400.4486</v>
          </cell>
          <cell r="AH292">
            <v>3.7168608730022701E-3</v>
          </cell>
          <cell r="AI292">
            <v>4118.4899999999971</v>
          </cell>
          <cell r="AJ292">
            <v>3.7997513953544892E-3</v>
          </cell>
          <cell r="AK292">
            <v>4.4999999999999998E-2</v>
          </cell>
          <cell r="AL292">
            <v>1.0637391304347825</v>
          </cell>
          <cell r="CD292">
            <v>41913</v>
          </cell>
          <cell r="CE292">
            <v>6.5872403797569312E-2</v>
          </cell>
          <cell r="CF292">
            <v>5.5591226022437601E-2</v>
          </cell>
          <cell r="CG292">
            <v>6.9069984837948351E-2</v>
          </cell>
          <cell r="CH292">
            <v>3.2106638071662363E-2</v>
          </cell>
          <cell r="CI292">
            <v>2.9562179899216723E-2</v>
          </cell>
        </row>
        <row r="293">
          <cell r="A293">
            <v>41944</v>
          </cell>
          <cell r="B293">
            <v>4028.44</v>
          </cell>
          <cell r="C293">
            <v>5.0998003992015484E-3</v>
          </cell>
          <cell r="D293">
            <v>5182.67</v>
          </cell>
          <cell r="E293">
            <v>7.1513660469464391E-3</v>
          </cell>
          <cell r="F293">
            <v>0.22792773712236469</v>
          </cell>
          <cell r="G293">
            <v>3767.82</v>
          </cell>
          <cell r="H293">
            <v>4.4546814143013869E-3</v>
          </cell>
          <cell r="I293">
            <v>0.77207226287763531</v>
          </cell>
          <cell r="J293">
            <v>3.230151711673907E-3</v>
          </cell>
          <cell r="K293">
            <v>3.8450182710723355E-3</v>
          </cell>
          <cell r="L293">
            <v>3.8E-3</v>
          </cell>
          <cell r="M293">
            <v>4.6462863281880595E-3</v>
          </cell>
          <cell r="N293">
            <v>8.3892543207527001E-4</v>
          </cell>
          <cell r="O293">
            <v>9.7000000000000003E-3</v>
          </cell>
          <cell r="Q293">
            <v>0.61399999999999999</v>
          </cell>
          <cell r="R293">
            <v>549.04</v>
          </cell>
          <cell r="S293">
            <v>1.1397192241730192E-2</v>
          </cell>
          <cell r="T293">
            <v>554.76900000000001</v>
          </cell>
          <cell r="U293">
            <v>9.7798309416159412E-3</v>
          </cell>
          <cell r="V293">
            <v>440.74400000000003</v>
          </cell>
          <cell r="W293">
            <v>5.3191974672226472E-3</v>
          </cell>
          <cell r="X293">
            <v>602.36</v>
          </cell>
          <cell r="Y293">
            <v>3.0155740830473121E-3</v>
          </cell>
          <cell r="Z293">
            <v>603.84900000000005</v>
          </cell>
          <cell r="AA293">
            <v>1.255445517990772E-2</v>
          </cell>
          <cell r="AB293">
            <v>858.125</v>
          </cell>
          <cell r="AC293">
            <v>2.9829502837618982E-2</v>
          </cell>
          <cell r="AD293">
            <v>516.15099999999995</v>
          </cell>
          <cell r="AE293">
            <v>6.1952578400812364E-3</v>
          </cell>
          <cell r="AG293">
            <v>403.21809999999999</v>
          </cell>
          <cell r="AH293">
            <v>6.9159937130507387E-3</v>
          </cell>
          <cell r="AI293">
            <v>4140.319999999997</v>
          </cell>
          <cell r="AJ293">
            <v>5.3004863432957183E-3</v>
          </cell>
          <cell r="AK293">
            <v>4.4999999999999998E-2</v>
          </cell>
          <cell r="AL293">
            <v>1.0647599999999999</v>
          </cell>
          <cell r="CD293">
            <v>41944</v>
          </cell>
          <cell r="CE293">
            <v>6.5552913418734038E-2</v>
          </cell>
          <cell r="CF293">
            <v>5.810667897085775E-2</v>
          </cell>
          <cell r="CG293">
            <v>6.7894463859058396E-2</v>
          </cell>
          <cell r="CH293">
            <v>4.0988051313748608E-2</v>
          </cell>
          <cell r="CI293">
            <v>3.6625881966036777E-2</v>
          </cell>
        </row>
        <row r="294">
          <cell r="A294">
            <v>41974</v>
          </cell>
          <cell r="B294">
            <v>4059.86</v>
          </cell>
          <cell r="C294">
            <v>7.7995452333905479E-3</v>
          </cell>
          <cell r="D294">
            <v>5204.76</v>
          </cell>
          <cell r="E294">
            <v>4.2622817968345217E-3</v>
          </cell>
          <cell r="F294">
            <v>0.22842328838433823</v>
          </cell>
          <cell r="G294">
            <v>3801.35</v>
          </cell>
          <cell r="H294">
            <v>8.8990450711552427E-3</v>
          </cell>
          <cell r="I294">
            <v>0.77157671161566177</v>
          </cell>
          <cell r="J294">
            <v>7.3279308125099273E-3</v>
          </cell>
          <cell r="K294">
            <v>6.7732148379741749E-3</v>
          </cell>
          <cell r="L294">
            <v>4.8999999999999998E-3</v>
          </cell>
          <cell r="M294">
            <v>1.1979139601123736E-2</v>
          </cell>
          <cell r="N294">
            <v>4.0696796079009098E-3</v>
          </cell>
          <cell r="O294">
            <v>9.5999999999999992E-3</v>
          </cell>
          <cell r="Q294">
            <v>0.68400000000000005</v>
          </cell>
          <cell r="R294">
            <v>551.149</v>
          </cell>
          <cell r="S294">
            <v>3.8412501821361023E-3</v>
          </cell>
          <cell r="T294">
            <v>558.21299999999997</v>
          </cell>
          <cell r="U294">
            <v>6.2079892712101348E-3</v>
          </cell>
          <cell r="V294">
            <v>444.09800000000001</v>
          </cell>
          <cell r="W294">
            <v>7.6098596917939521E-3</v>
          </cell>
          <cell r="X294">
            <v>603.89499999999998</v>
          </cell>
          <cell r="Y294">
            <v>2.5483099807424026E-3</v>
          </cell>
          <cell r="Z294">
            <v>607.65599999999995</v>
          </cell>
          <cell r="AA294">
            <v>6.304556271518047E-3</v>
          </cell>
          <cell r="AB294">
            <v>868.69500000000005</v>
          </cell>
          <cell r="AC294">
            <v>1.2317552804078646E-2</v>
          </cell>
          <cell r="AD294">
            <v>518.23599999999999</v>
          </cell>
          <cell r="AE294">
            <v>4.0395155681187678E-3</v>
          </cell>
          <cell r="AG294">
            <v>404.40879999999999</v>
          </cell>
          <cell r="AH294">
            <v>2.9529924375915062E-3</v>
          </cell>
          <cell r="AI294">
            <v>4165.9899999999971</v>
          </cell>
          <cell r="AJ294">
            <v>6.2000038644356437E-3</v>
          </cell>
          <cell r="AK294">
            <v>4.4999999999999998E-2</v>
          </cell>
          <cell r="AL294">
            <v>1.0661318181818182</v>
          </cell>
          <cell r="CD294">
            <v>41974</v>
          </cell>
          <cell r="CE294">
            <v>6.4074707959081545E-2</v>
          </cell>
          <cell r="CF294">
            <v>5.3068607396706602E-2</v>
          </cell>
          <cell r="CG294">
            <v>6.7465109095504294E-2</v>
          </cell>
          <cell r="CH294">
            <v>3.7835934440058949E-2</v>
          </cell>
          <cell r="CI294">
            <v>3.6857551498040264E-2</v>
          </cell>
        </row>
        <row r="295">
          <cell r="A295">
            <v>42005</v>
          </cell>
          <cell r="B295">
            <v>4110.2</v>
          </cell>
          <cell r="C295">
            <v>1.2399442345302436E-2</v>
          </cell>
          <cell r="D295">
            <v>5334.79</v>
          </cell>
          <cell r="E295">
            <v>2.4982900268216035E-2</v>
          </cell>
          <cell r="F295">
            <v>0.22758150543925071</v>
          </cell>
          <cell r="G295">
            <v>3834.6</v>
          </cell>
          <cell r="H295">
            <v>8.7468925513305429E-3</v>
          </cell>
          <cell r="I295">
            <v>0.77241849456074929</v>
          </cell>
          <cell r="J295">
            <v>1.1678635237155236E-2</v>
          </cell>
          <cell r="K295">
            <v>8.2867073026456888E-3</v>
          </cell>
          <cell r="L295">
            <v>7.4000000000000003E-3</v>
          </cell>
          <cell r="M295">
            <v>8.7285656843523914E-3</v>
          </cell>
          <cell r="N295">
            <v>3.1745872424760657E-3</v>
          </cell>
          <cell r="O295">
            <v>1.7399999999999999E-2</v>
          </cell>
          <cell r="Q295">
            <v>0.68899999999999995</v>
          </cell>
          <cell r="R295">
            <v>554.83500000000004</v>
          </cell>
          <cell r="S295">
            <v>6.6878466621549393E-3</v>
          </cell>
          <cell r="T295">
            <v>562.48199999999997</v>
          </cell>
          <cell r="U295">
            <v>7.6476183822304922E-3</v>
          </cell>
          <cell r="V295">
            <v>450.08199999999999</v>
          </cell>
          <cell r="W295">
            <v>1.3474503375381142E-2</v>
          </cell>
          <cell r="X295">
            <v>608.13099999999997</v>
          </cell>
          <cell r="Y295">
            <v>7.0144644350425001E-3</v>
          </cell>
          <cell r="Z295">
            <v>611.07399999999996</v>
          </cell>
          <cell r="AA295">
            <v>5.6248930315836443E-3</v>
          </cell>
          <cell r="AB295">
            <v>880.46199999999999</v>
          </cell>
          <cell r="AC295">
            <v>1.3545605764969215E-2</v>
          </cell>
          <cell r="AD295">
            <v>519.59100000000001</v>
          </cell>
          <cell r="AE295">
            <v>2.6146388903898199E-3</v>
          </cell>
          <cell r="AG295">
            <v>410.96629999999999</v>
          </cell>
          <cell r="AH295">
            <v>1.6215027961804962E-2</v>
          </cell>
          <cell r="AI295">
            <v>4227.6399999999976</v>
          </cell>
          <cell r="AJ295">
            <v>1.4798403260689597E-2</v>
          </cell>
          <cell r="AK295">
            <v>4.4999999999999998E-2</v>
          </cell>
          <cell r="AL295">
            <v>1.0662809523809524</v>
          </cell>
          <cell r="CD295">
            <v>42005</v>
          </cell>
          <cell r="CE295">
            <v>7.1377369753178099E-2</v>
          </cell>
          <cell r="CF295">
            <v>7.5328355922500645E-2</v>
          </cell>
          <cell r="CG295">
            <v>7.0307113888648409E-2</v>
          </cell>
          <cell r="CH295">
            <v>4.0581623677552692E-2</v>
          </cell>
          <cell r="CI295">
            <v>3.9786749088193352E-2</v>
          </cell>
        </row>
        <row r="296">
          <cell r="A296">
            <v>42036</v>
          </cell>
          <cell r="B296">
            <v>4160.3440000000001</v>
          </cell>
          <cell r="C296">
            <v>1.219989294924817E-2</v>
          </cell>
          <cell r="D296">
            <v>5461.24</v>
          </cell>
          <cell r="E296">
            <v>2.3702901145124633E-2</v>
          </cell>
          <cell r="F296">
            <v>0.23036824839382231</v>
          </cell>
          <cell r="G296">
            <v>3868.21</v>
          </cell>
          <cell r="H296">
            <v>8.7649298492671335E-3</v>
          </cell>
          <cell r="I296">
            <v>0.76963175160617769</v>
          </cell>
          <cell r="J296">
            <v>9.0566839912364638E-3</v>
          </cell>
          <cell r="K296">
            <v>8.300233038186609E-3</v>
          </cell>
          <cell r="L296">
            <v>7.7000000000000002E-3</v>
          </cell>
          <cell r="M296">
            <v>1.0698498357249082E-2</v>
          </cell>
          <cell r="N296">
            <v>6.8735154552308272E-3</v>
          </cell>
          <cell r="O296">
            <v>7.4000000000000003E-3</v>
          </cell>
          <cell r="Q296">
            <v>0.68100000000000005</v>
          </cell>
          <cell r="R296">
            <v>557.803</v>
          </cell>
          <cell r="S296">
            <v>5.3493380915046185E-3</v>
          </cell>
          <cell r="T296">
            <v>564.00400000000002</v>
          </cell>
          <cell r="U296">
            <v>2.7058643654376269E-3</v>
          </cell>
          <cell r="V296">
            <v>455.21</v>
          </cell>
          <cell r="W296">
            <v>1.1393479410418461E-2</v>
          </cell>
          <cell r="X296">
            <v>611.18799999999999</v>
          </cell>
          <cell r="Y296">
            <v>5.0268774326585053E-3</v>
          </cell>
          <cell r="Z296">
            <v>610.53700000000003</v>
          </cell>
          <cell r="AA296">
            <v>-8.7878063867863343E-4</v>
          </cell>
          <cell r="AB296">
            <v>879.95500000000004</v>
          </cell>
          <cell r="AC296">
            <v>-5.7583405075967153E-4</v>
          </cell>
          <cell r="AD296">
            <v>519.07399999999996</v>
          </cell>
          <cell r="AE296">
            <v>-9.9501338552832053E-4</v>
          </cell>
          <cell r="AG296">
            <v>415.98090000000002</v>
          </cell>
          <cell r="AH296">
            <v>1.220197373847931E-2</v>
          </cell>
          <cell r="AI296">
            <v>4276.6899999999969</v>
          </cell>
          <cell r="AJ296">
            <v>1.1602217785809499E-2</v>
          </cell>
          <cell r="AK296">
            <v>4.4999999999999998E-2</v>
          </cell>
          <cell r="AL296">
            <v>1.0655555555555556</v>
          </cell>
          <cell r="CD296">
            <v>42036</v>
          </cell>
          <cell r="CE296">
            <v>7.7016909838357295E-2</v>
          </cell>
          <cell r="CF296">
            <v>9.6401167622955697E-2</v>
          </cell>
          <cell r="CG296">
            <v>7.1348252368027554E-2</v>
          </cell>
          <cell r="CH296">
            <v>3.7381230902561402E-2</v>
          </cell>
          <cell r="CI296">
            <v>3.8608716148777811E-2</v>
          </cell>
        </row>
        <row r="297">
          <cell r="A297">
            <v>42064</v>
          </cell>
          <cell r="B297">
            <v>4215.26</v>
          </cell>
          <cell r="C297">
            <v>1.3200844161775249E-2</v>
          </cell>
          <cell r="D297">
            <v>5644.99</v>
          </cell>
          <cell r="E297">
            <v>3.3644312199587967E-2</v>
          </cell>
          <cell r="F297">
            <v>0.23297930400636802</v>
          </cell>
          <cell r="G297">
            <v>3895.31</v>
          </cell>
          <cell r="H297">
            <v>7.0058243993991187E-3</v>
          </cell>
          <cell r="I297">
            <v>0.76702069599363198</v>
          </cell>
          <cell r="J297">
            <v>1.3419568492904184E-2</v>
          </cell>
          <cell r="K297">
            <v>7.8113182616812767E-3</v>
          </cell>
          <cell r="L297">
            <v>7.6E-3</v>
          </cell>
          <cell r="M297">
            <v>5.8320107833543834E-3</v>
          </cell>
          <cell r="N297">
            <v>5.6642781580963251E-3</v>
          </cell>
          <cell r="O297">
            <v>1.1699999999999999E-2</v>
          </cell>
          <cell r="Q297">
            <v>0.73460000000000003</v>
          </cell>
          <cell r="R297">
            <v>564.56799999999998</v>
          </cell>
          <cell r="S297">
            <v>1.2127937641066788E-2</v>
          </cell>
          <cell r="T297">
            <v>569.53599999999994</v>
          </cell>
          <cell r="U297">
            <v>9.8084410748857653E-3</v>
          </cell>
          <cell r="V297">
            <v>461.68200000000002</v>
          </cell>
          <cell r="W297">
            <v>1.4217613848553468E-2</v>
          </cell>
          <cell r="X297">
            <v>613.37400000000002</v>
          </cell>
          <cell r="Y297">
            <v>3.5766409026356527E-3</v>
          </cell>
          <cell r="Z297">
            <v>616.15700000000004</v>
          </cell>
          <cell r="AA297">
            <v>9.2050113260948585E-3</v>
          </cell>
          <cell r="AB297">
            <v>901.69600000000003</v>
          </cell>
          <cell r="AC297">
            <v>2.4706945241518063E-2</v>
          </cell>
          <cell r="AD297">
            <v>520.76099999999997</v>
          </cell>
          <cell r="AE297">
            <v>3.250018301822033E-3</v>
          </cell>
          <cell r="AG297">
            <v>418.87779999999998</v>
          </cell>
          <cell r="AH297">
            <v>6.9640216654176523E-3</v>
          </cell>
          <cell r="AI297">
            <v>4341.2599999999975</v>
          </cell>
          <cell r="AJ297">
            <v>1.509812495177365E-2</v>
          </cell>
          <cell r="AK297">
            <v>4.4999999999999998E-2</v>
          </cell>
          <cell r="AL297">
            <v>1.0644363636363636</v>
          </cell>
          <cell r="CD297">
            <v>42064</v>
          </cell>
          <cell r="CE297">
            <v>8.1285046609104405E-2</v>
          </cell>
          <cell r="CF297">
            <v>0.13354350947298665</v>
          </cell>
          <cell r="CG297">
            <v>6.6092473082965064E-2</v>
          </cell>
          <cell r="CH297">
            <v>3.4606109030134613E-2</v>
          </cell>
          <cell r="CI297">
            <v>3.1605525940657797E-2</v>
          </cell>
        </row>
        <row r="298">
          <cell r="A298">
            <v>42095</v>
          </cell>
          <cell r="B298">
            <v>4245.1899999999996</v>
          </cell>
          <cell r="C298">
            <v>7.1003923838623972E-3</v>
          </cell>
          <cell r="D298">
            <v>5688.78</v>
          </cell>
          <cell r="E298">
            <v>7.7573210935715231E-3</v>
          </cell>
          <cell r="F298">
            <v>0.23766910306961608</v>
          </cell>
          <cell r="G298">
            <v>3922.34</v>
          </cell>
          <cell r="H298">
            <v>6.9391139601213681E-3</v>
          </cell>
          <cell r="I298">
            <v>0.76233089693038392</v>
          </cell>
          <cell r="J298">
            <v>7.5686166633682963E-3</v>
          </cell>
          <cell r="K298">
            <v>7.3971001809153497E-3</v>
          </cell>
          <cell r="L298">
            <v>7.1999999999999998E-3</v>
          </cell>
          <cell r="M298">
            <v>7.2488316378976174E-3</v>
          </cell>
          <cell r="N298">
            <v>4.6588226406465028E-3</v>
          </cell>
          <cell r="O298">
            <v>9.7000000000000003E-3</v>
          </cell>
          <cell r="Q298">
            <v>0.71050000000000002</v>
          </cell>
          <cell r="R298">
            <v>569.73800000000006</v>
          </cell>
          <cell r="S298">
            <v>9.1574442759774222E-3</v>
          </cell>
          <cell r="T298">
            <v>576.17499999999995</v>
          </cell>
          <cell r="U298">
            <v>1.1656857512080121E-2</v>
          </cell>
          <cell r="V298">
            <v>465.13200000000001</v>
          </cell>
          <cell r="W298">
            <v>7.4726759977645774E-3</v>
          </cell>
          <cell r="X298">
            <v>617.36</v>
          </cell>
          <cell r="Y298">
            <v>6.4984821658564673E-3</v>
          </cell>
          <cell r="Z298">
            <v>624.83299999999997</v>
          </cell>
          <cell r="AA298">
            <v>1.4080826802259638E-2</v>
          </cell>
          <cell r="AB298">
            <v>913.15</v>
          </cell>
          <cell r="AC298">
            <v>1.2702729079423714E-2</v>
          </cell>
          <cell r="AD298">
            <v>528.37599999999998</v>
          </cell>
          <cell r="AE298">
            <v>1.4622830818744159E-2</v>
          </cell>
          <cell r="AG298">
            <v>423.49430000000001</v>
          </cell>
          <cell r="AH298">
            <v>1.1021114033735069E-2</v>
          </cell>
          <cell r="AI298">
            <v>4372.0799999999972</v>
          </cell>
          <cell r="AJ298">
            <v>7.0993213951708878E-3</v>
          </cell>
          <cell r="AK298">
            <v>4.4999999999999998E-2</v>
          </cell>
          <cell r="AL298">
            <v>1.060095</v>
          </cell>
          <cell r="CD298">
            <v>42095</v>
          </cell>
          <cell r="CE298">
            <v>8.1714868136068208E-2</v>
          </cell>
          <cell r="CF298">
            <v>0.13363636544796198</v>
          </cell>
          <cell r="CG298">
            <v>6.6673556022702307E-2</v>
          </cell>
          <cell r="CH298">
            <v>3.9392861377920196E-2</v>
          </cell>
          <cell r="CI298">
            <v>3.5503756155422117E-2</v>
          </cell>
        </row>
        <row r="299">
          <cell r="A299">
            <v>42125</v>
          </cell>
          <cell r="B299">
            <v>4276.6000000000004</v>
          </cell>
          <cell r="C299">
            <v>7.3989621194812116E-3</v>
          </cell>
          <cell r="D299">
            <v>5758.43</v>
          </cell>
          <cell r="E299">
            <v>1.2243398408797734E-2</v>
          </cell>
          <cell r="F299">
            <v>0.23779118377413744</v>
          </cell>
          <cell r="G299">
            <v>3945.55</v>
          </cell>
          <cell r="H299">
            <v>5.9173860501640085E-3</v>
          </cell>
          <cell r="I299">
            <v>0.76220881622586256</v>
          </cell>
          <cell r="J299">
            <v>6.2181655458991127E-3</v>
          </cell>
          <cell r="K299">
            <v>6.6220621615575848E-3</v>
          </cell>
          <cell r="L299">
            <v>7.4999999999999997E-3</v>
          </cell>
          <cell r="M299">
            <v>1.9933076115438726E-3</v>
          </cell>
          <cell r="N299">
            <v>4.9100030293602309E-3</v>
          </cell>
          <cell r="O299">
            <v>1.61E-2</v>
          </cell>
          <cell r="Q299">
            <v>0.70240000000000002</v>
          </cell>
          <cell r="R299">
            <v>572.03399999999999</v>
          </cell>
          <cell r="S299">
            <v>4.0299225257924842E-3</v>
          </cell>
          <cell r="T299">
            <v>578.51599999999996</v>
          </cell>
          <cell r="U299">
            <v>4.0630016921943124E-3</v>
          </cell>
          <cell r="V299">
            <v>468.28300000000002</v>
          </cell>
          <cell r="W299">
            <v>6.774421024569488E-3</v>
          </cell>
          <cell r="X299">
            <v>620.12099999999998</v>
          </cell>
          <cell r="Y299">
            <v>4.4722690164571421E-3</v>
          </cell>
          <cell r="Z299">
            <v>626.69899999999996</v>
          </cell>
          <cell r="AA299">
            <v>2.9863979655364581E-3</v>
          </cell>
          <cell r="AB299">
            <v>899.322</v>
          </cell>
          <cell r="AC299">
            <v>-1.514318567595685E-2</v>
          </cell>
          <cell r="AD299">
            <v>533.70600000000002</v>
          </cell>
          <cell r="AE299">
            <v>1.0087513437400775E-2</v>
          </cell>
          <cell r="AG299">
            <v>426.0992</v>
          </cell>
          <cell r="AH299">
            <v>6.1509682656886167E-3</v>
          </cell>
          <cell r="AI299">
            <v>4415.3699999999972</v>
          </cell>
          <cell r="AJ299">
            <v>9.9014656639402343E-3</v>
          </cell>
          <cell r="AK299">
            <v>4.4999999999999998E-2</v>
          </cell>
          <cell r="AL299">
            <v>1.0595699999999999</v>
          </cell>
          <cell r="CD299">
            <v>42125</v>
          </cell>
          <cell r="CE299">
            <v>8.4729426386475737E-2</v>
          </cell>
          <cell r="CF299">
            <v>0.14076658227446881</v>
          </cell>
          <cell r="CG299">
            <v>6.855106257938548E-2</v>
          </cell>
          <cell r="CH299">
            <v>4.8349497481911419E-2</v>
          </cell>
          <cell r="CI299">
            <v>4.1097468142578641E-2</v>
          </cell>
        </row>
        <row r="300">
          <cell r="A300">
            <v>42156</v>
          </cell>
          <cell r="B300">
            <v>4310.3900000000003</v>
          </cell>
          <cell r="C300">
            <v>7.9011364167795861E-3</v>
          </cell>
          <cell r="D300">
            <v>5822.79</v>
          </cell>
          <cell r="E300">
            <v>1.1178413523153852E-2</v>
          </cell>
          <cell r="F300">
            <v>0.23891216005504101</v>
          </cell>
          <cell r="G300">
            <v>3972.51</v>
          </cell>
          <cell r="H300">
            <v>6.8330144086374833E-3</v>
          </cell>
          <cell r="I300">
            <v>0.76108783994495899</v>
          </cell>
          <cell r="J300">
            <v>8.8429314576869283E-3</v>
          </cell>
          <cell r="K300">
            <v>7.6902402075380129E-3</v>
          </cell>
          <cell r="L300">
            <v>7.1999999999999998E-3</v>
          </cell>
          <cell r="M300">
            <v>7.9336832745236421E-3</v>
          </cell>
          <cell r="N300">
            <v>5.0800076347471326E-3</v>
          </cell>
          <cell r="O300">
            <v>6.9999999999999993E-3</v>
          </cell>
          <cell r="Q300">
            <v>0.67830000000000001</v>
          </cell>
          <cell r="R300">
            <v>575.93799999999999</v>
          </cell>
          <cell r="S300">
            <v>6.82476915707797E-3</v>
          </cell>
          <cell r="T300">
            <v>582.40099999999995</v>
          </cell>
          <cell r="U300">
            <v>6.7154581722890239E-3</v>
          </cell>
          <cell r="V300">
            <v>472.16699999999997</v>
          </cell>
          <cell r="W300">
            <v>8.2941298317469325E-3</v>
          </cell>
          <cell r="X300">
            <v>631.74699999999996</v>
          </cell>
          <cell r="Y300">
            <v>1.874795402832663E-2</v>
          </cell>
          <cell r="Z300">
            <v>629.29399999999998</v>
          </cell>
          <cell r="AA300">
            <v>4.140743802048652E-3</v>
          </cell>
          <cell r="AB300">
            <v>897.29200000000003</v>
          </cell>
          <cell r="AC300">
            <v>-2.2572560217586357E-3</v>
          </cell>
          <cell r="AD300">
            <v>537.22</v>
          </cell>
          <cell r="AE300">
            <v>6.5841493256586503E-3</v>
          </cell>
          <cell r="AG300">
            <v>428.0831</v>
          </cell>
          <cell r="AH300">
            <v>4.6559580492053776E-3</v>
          </cell>
          <cell r="AI300">
            <v>4449.359999999996</v>
          </cell>
          <cell r="AJ300">
            <v>7.6981091052390482E-3</v>
          </cell>
          <cell r="AK300">
            <v>4.4999999999999998E-2</v>
          </cell>
          <cell r="AL300">
            <v>1.060242857142857</v>
          </cell>
          <cell r="CD300">
            <v>42156</v>
          </cell>
          <cell r="CE300">
            <v>8.894429960185124E-2</v>
          </cell>
          <cell r="CF300">
            <v>0.15065350306891512</v>
          </cell>
          <cell r="CG300">
            <v>7.1028778180994623E-2</v>
          </cell>
          <cell r="CH300">
            <v>6.22360262193975E-2</v>
          </cell>
          <cell r="CI300">
            <v>5.5927434122497566E-2</v>
          </cell>
        </row>
        <row r="301">
          <cell r="A301">
            <v>42186</v>
          </cell>
          <cell r="B301">
            <v>4337.1099999999997</v>
          </cell>
          <cell r="C301">
            <v>6.1989750347415384E-3</v>
          </cell>
          <cell r="D301">
            <v>5891.02</v>
          </cell>
          <cell r="E301">
            <v>1.1717750425483509E-2</v>
          </cell>
          <cell r="F301">
            <v>0.23971872197128674</v>
          </cell>
          <cell r="G301">
            <v>3990.08</v>
          </cell>
          <cell r="H301">
            <v>4.4228963552011002E-3</v>
          </cell>
          <cell r="I301">
            <v>0.76028127802871326</v>
          </cell>
          <cell r="J301">
            <v>7.111684181747539E-3</v>
          </cell>
          <cell r="K301">
            <v>6.2801254901056177E-3</v>
          </cell>
          <cell r="L301">
            <v>6.7000000000000002E-3</v>
          </cell>
          <cell r="M301">
            <v>5.4282443760760978E-3</v>
          </cell>
          <cell r="N301">
            <v>1.9292109347021599E-3</v>
          </cell>
          <cell r="O301">
            <v>5.8999999999999999E-3</v>
          </cell>
          <cell r="Q301">
            <v>0.65680000000000005</v>
          </cell>
          <cell r="R301">
            <v>579.29300000000001</v>
          </cell>
          <cell r="S301">
            <v>5.8252798044233778E-3</v>
          </cell>
          <cell r="T301">
            <v>586.42600000000004</v>
          </cell>
          <cell r="U301">
            <v>6.9110458258143659E-3</v>
          </cell>
          <cell r="V301">
            <v>475.02199999999999</v>
          </cell>
          <cell r="W301">
            <v>6.0465894482248927E-3</v>
          </cell>
          <cell r="X301">
            <v>635.93499999999995</v>
          </cell>
          <cell r="Y301">
            <v>6.6292360707689291E-3</v>
          </cell>
          <cell r="Z301">
            <v>633.87599999999998</v>
          </cell>
          <cell r="AA301">
            <v>7.2811754124462169E-3</v>
          </cell>
          <cell r="AB301">
            <v>908.73099999999999</v>
          </cell>
          <cell r="AC301">
            <v>1.2748358393922965E-2</v>
          </cell>
          <cell r="AD301">
            <v>540.02</v>
          </cell>
          <cell r="AE301">
            <v>5.2120174230296801E-3</v>
          </cell>
          <cell r="AG301">
            <v>431.7047</v>
          </cell>
          <cell r="AH301">
            <v>8.4600396511798071E-3</v>
          </cell>
          <cell r="AI301">
            <v>4475.1699999999964</v>
          </cell>
          <cell r="AJ301">
            <v>5.8008342772895016E-3</v>
          </cell>
          <cell r="AK301">
            <v>4.4999999999999998E-2</v>
          </cell>
          <cell r="AL301">
            <v>1.0580173913043478</v>
          </cell>
          <cell r="CD301">
            <v>42186</v>
          </cell>
          <cell r="CE301">
            <v>9.5583926117532858E-2</v>
          </cell>
          <cell r="CF301">
            <v>0.15962906168985191</v>
          </cell>
          <cell r="CG301">
            <v>7.6802258270836088E-2</v>
          </cell>
          <cell r="CH301">
            <v>7.433652936703683E-2</v>
          </cell>
          <cell r="CI301">
            <v>6.9726122852525219E-2</v>
          </cell>
        </row>
        <row r="302">
          <cell r="A302">
            <v>42217</v>
          </cell>
          <cell r="B302">
            <v>4346.6499999999996</v>
          </cell>
          <cell r="C302">
            <v>2.1996214068815689E-3</v>
          </cell>
          <cell r="D302">
            <v>5910.01</v>
          </cell>
          <cell r="E302">
            <v>3.2235504208100174E-3</v>
          </cell>
          <cell r="F302">
            <v>0.24106072231303222</v>
          </cell>
          <cell r="G302">
            <v>3997.36</v>
          </cell>
          <cell r="H302">
            <v>1.8245248215575938E-3</v>
          </cell>
          <cell r="I302">
            <v>0.75893927768696778</v>
          </cell>
          <cell r="J302">
            <v>3.1363667294838716E-3</v>
          </cell>
          <cell r="K302">
            <v>4.3484598226479617E-3</v>
          </cell>
          <cell r="L302">
            <v>5.5999999999999999E-3</v>
          </cell>
          <cell r="M302">
            <v>3.2484747355610638E-3</v>
          </cell>
          <cell r="N302">
            <v>3.0935372124940054E-3</v>
          </cell>
          <cell r="O302">
            <v>-3.2000000000000002E-3</v>
          </cell>
          <cell r="Q302">
            <v>0.65100000000000002</v>
          </cell>
          <cell r="R302">
            <v>581.61800000000005</v>
          </cell>
          <cell r="S302">
            <v>4.0135130236340633E-3</v>
          </cell>
          <cell r="T302">
            <v>588.04200000000003</v>
          </cell>
          <cell r="U302">
            <v>2.7556759079576665E-3</v>
          </cell>
          <cell r="V302">
            <v>476.17899999999997</v>
          </cell>
          <cell r="W302">
            <v>2.4356766633966132E-3</v>
          </cell>
          <cell r="X302">
            <v>641.01900000000001</v>
          </cell>
          <cell r="Y302">
            <v>7.9945277426152206E-3</v>
          </cell>
          <cell r="Z302">
            <v>635.14400000000001</v>
          </cell>
          <cell r="AA302">
            <v>2.0003912437134286E-3</v>
          </cell>
          <cell r="AB302">
            <v>908.75900000000001</v>
          </cell>
          <cell r="AC302">
            <v>3.0812198549501346E-5</v>
          </cell>
          <cell r="AD302">
            <v>541.50599999999997</v>
          </cell>
          <cell r="AE302">
            <v>2.7517499351876751E-3</v>
          </cell>
          <cell r="AG302">
            <v>434.13819999999998</v>
          </cell>
          <cell r="AH302">
            <v>5.6369550760044795E-3</v>
          </cell>
          <cell r="AI302">
            <v>4486.359999999996</v>
          </cell>
          <cell r="AJ302">
            <v>2.5004636695364901E-3</v>
          </cell>
          <cell r="AK302">
            <v>4.4999999999999998E-2</v>
          </cell>
          <cell r="AL302">
            <v>1.0563142857142858</v>
          </cell>
          <cell r="CD302">
            <v>42217</v>
          </cell>
          <cell r="CE302">
            <v>9.5254773699673834E-2</v>
          </cell>
          <cell r="CF302">
            <v>0.15750684024669925</v>
          </cell>
          <cell r="CG302">
            <v>7.6831485796640786E-2</v>
          </cell>
          <cell r="CH302">
            <v>7.7968677601705227E-2</v>
          </cell>
          <cell r="CI302">
            <v>7.5532469432733729E-2</v>
          </cell>
        </row>
        <row r="303">
          <cell r="A303">
            <v>42248</v>
          </cell>
          <cell r="B303">
            <v>4370.12</v>
          </cell>
          <cell r="C303">
            <v>5.3995605811372194E-3</v>
          </cell>
          <cell r="D303">
            <v>5964.1</v>
          </cell>
          <cell r="E303">
            <v>9.1539763113368533E-3</v>
          </cell>
          <cell r="F303">
            <v>0.24134667093117534</v>
          </cell>
          <cell r="G303">
            <v>4014.24</v>
          </cell>
          <cell r="H303">
            <v>4.2252992607603179E-3</v>
          </cell>
          <cell r="I303">
            <v>0.75865332906882466</v>
          </cell>
          <cell r="J303">
            <v>5.4865138874094751E-3</v>
          </cell>
          <cell r="K303">
            <v>6.9116874177237077E-3</v>
          </cell>
          <cell r="L303">
            <v>6.4000000000000003E-3</v>
          </cell>
          <cell r="M303">
            <v>6.667892755765987E-3</v>
          </cell>
          <cell r="N303">
            <v>3.7995819978191192E-3</v>
          </cell>
          <cell r="O303">
            <v>-5.0000000000000001E-4</v>
          </cell>
          <cell r="Q303">
            <v>0.66490000000000005</v>
          </cell>
          <cell r="R303">
            <v>589.89700000000005</v>
          </cell>
          <cell r="S303">
            <v>1.4234428783153286E-2</v>
          </cell>
          <cell r="T303">
            <v>593.60599999999999</v>
          </cell>
          <cell r="U303">
            <v>9.461909183357653E-3</v>
          </cell>
          <cell r="V303">
            <v>477.71300000000002</v>
          </cell>
          <cell r="W303">
            <v>3.2214776376111587E-3</v>
          </cell>
          <cell r="X303">
            <v>642.40700000000004</v>
          </cell>
          <cell r="Y303">
            <v>2.1653024325332115E-3</v>
          </cell>
          <cell r="Z303">
            <v>643.41899999999998</v>
          </cell>
          <cell r="AA303">
            <v>1.3028541559079398E-2</v>
          </cell>
          <cell r="AB303">
            <v>927.62599999999998</v>
          </cell>
          <cell r="AC303">
            <v>2.0761279943307231E-2</v>
          </cell>
          <cell r="AD303">
            <v>546.96900000000005</v>
          </cell>
          <cell r="AE303">
            <v>1.0088530875004276E-2</v>
          </cell>
          <cell r="AG303">
            <v>437.02440000000001</v>
          </cell>
          <cell r="AH303">
            <v>6.6481134348463922E-3</v>
          </cell>
          <cell r="AI303">
            <v>4509.2399999999961</v>
          </cell>
          <cell r="AJ303">
            <v>5.0999028165372717E-3</v>
          </cell>
          <cell r="AK303">
            <v>4.4999999999999998E-2</v>
          </cell>
          <cell r="AL303">
            <v>1.0584333333333333</v>
          </cell>
          <cell r="CD303">
            <v>42248</v>
          </cell>
          <cell r="CE303">
            <v>9.4927892083663146E-2</v>
          </cell>
          <cell r="CF303">
            <v>0.16340448109987094</v>
          </cell>
          <cell r="CG303">
            <v>7.4786073061805736E-2</v>
          </cell>
          <cell r="CH303">
            <v>9.3112374895534034E-2</v>
          </cell>
          <cell r="CI303">
            <v>8.3540967327992322E-2</v>
          </cell>
        </row>
        <row r="304">
          <cell r="A304">
            <v>42278</v>
          </cell>
          <cell r="B304">
            <v>4405.95</v>
          </cell>
          <cell r="C304">
            <v>8.1988595278847942E-3</v>
          </cell>
          <cell r="D304">
            <v>6046.86</v>
          </cell>
          <cell r="E304">
            <v>1.3876360221994899E-2</v>
          </cell>
          <cell r="F304">
            <v>0.24223274378701165</v>
          </cell>
          <cell r="G304">
            <v>4040.04</v>
          </cell>
          <cell r="H304">
            <v>6.4271194547411703E-3</v>
          </cell>
          <cell r="I304">
            <v>0.75776725621298835</v>
          </cell>
          <cell r="J304">
            <v>5.3656495977002557E-3</v>
          </cell>
          <cell r="K304">
            <v>7.2552117859705344E-3</v>
          </cell>
          <cell r="L304">
            <v>6.6E-3</v>
          </cell>
          <cell r="M304">
            <v>6.2483062145395818E-3</v>
          </cell>
          <cell r="N304">
            <v>6.4676902520146269E-3</v>
          </cell>
          <cell r="O304">
            <v>6.8000000000000005E-3</v>
          </cell>
          <cell r="Q304">
            <v>0.67024128686327078</v>
          </cell>
          <cell r="R304">
            <v>600.26900000000001</v>
          </cell>
          <cell r="S304">
            <v>1.7582730544484892E-2</v>
          </cell>
          <cell r="T304">
            <v>604.83199999999999</v>
          </cell>
          <cell r="U304">
            <v>1.8911533913066991E-2</v>
          </cell>
          <cell r="V304">
            <v>480.77600000000001</v>
          </cell>
          <cell r="W304">
            <v>6.4117995532881888E-3</v>
          </cell>
          <cell r="X304">
            <v>644.12300000000005</v>
          </cell>
          <cell r="Y304">
            <v>2.6712037695728608E-3</v>
          </cell>
          <cell r="Z304">
            <v>660.31200000000001</v>
          </cell>
          <cell r="AA304">
            <v>2.6255053083604984E-2</v>
          </cell>
          <cell r="AB304">
            <v>963.12800000000004</v>
          </cell>
          <cell r="AC304">
            <v>3.827188974867024E-2</v>
          </cell>
          <cell r="AD304">
            <v>558.80399999999997</v>
          </cell>
          <cell r="AE304">
            <v>2.1637423693115831E-2</v>
          </cell>
          <cell r="AG304">
            <v>440.86450000000002</v>
          </cell>
          <cell r="AH304">
            <v>8.7869235676543145E-3</v>
          </cell>
          <cell r="AI304">
            <v>4543.9599999999964</v>
          </cell>
          <cell r="AJ304">
            <v>7.6997454116436437E-3</v>
          </cell>
          <cell r="AK304">
            <v>4.4999999999999998E-2</v>
          </cell>
          <cell r="AL304">
            <v>1.0632285714285714</v>
          </cell>
          <cell r="CD304">
            <v>42278</v>
          </cell>
          <cell r="CE304">
            <v>9.9288922155688519E-2</v>
          </cell>
          <cell r="CF304">
            <v>0.17508992648473432</v>
          </cell>
          <cell r="CG304">
            <v>7.7025200540639993E-2</v>
          </cell>
          <cell r="CH304">
            <v>0.10576712295962265</v>
          </cell>
          <cell r="CI304">
            <v>0.10090353770322325</v>
          </cell>
        </row>
        <row r="305">
          <cell r="A305">
            <v>42309</v>
          </cell>
          <cell r="B305">
            <v>4450.45</v>
          </cell>
          <cell r="C305">
            <v>1.009997843824828E-2</v>
          </cell>
          <cell r="D305">
            <v>6112.47</v>
          </cell>
          <cell r="E305">
            <v>1.0850259473512036E-2</v>
          </cell>
          <cell r="F305">
            <v>0.24356439240103345</v>
          </cell>
          <cell r="G305">
            <v>4080.14</v>
          </cell>
          <cell r="H305">
            <v>9.9256443005515393E-3</v>
          </cell>
          <cell r="I305">
            <v>0.75643560759896655</v>
          </cell>
          <cell r="J305">
            <v>5.3618188124539418E-3</v>
          </cell>
          <cell r="K305">
            <v>7.131145613464107E-3</v>
          </cell>
          <cell r="L305">
            <v>7.4999999999999997E-3</v>
          </cell>
          <cell r="M305">
            <v>4.6456271745515341E-3</v>
          </cell>
          <cell r="N305">
            <v>7.9129081452933014E-3</v>
          </cell>
          <cell r="O305">
            <v>2.46E-2</v>
          </cell>
          <cell r="Q305">
            <v>0.78016085790884715</v>
          </cell>
          <cell r="R305">
            <v>607.44100000000003</v>
          </cell>
          <cell r="S305">
            <v>1.1947976657131987E-2</v>
          </cell>
          <cell r="T305">
            <v>614.05100000000004</v>
          </cell>
          <cell r="U305">
            <v>1.5242249087350057E-2</v>
          </cell>
          <cell r="V305">
            <v>485.09399999999999</v>
          </cell>
          <cell r="W305">
            <v>8.9813135431053848E-3</v>
          </cell>
          <cell r="X305">
            <v>646.721</v>
          </cell>
          <cell r="Y305">
            <v>4.0333911380279197E-3</v>
          </cell>
          <cell r="Z305">
            <v>673.08500000000004</v>
          </cell>
          <cell r="AA305">
            <v>1.9343885920595216E-2</v>
          </cell>
          <cell r="AB305">
            <v>988.13699999999994</v>
          </cell>
          <cell r="AC305">
            <v>2.5966434368017488E-2</v>
          </cell>
          <cell r="AD305">
            <v>568.16700000000003</v>
          </cell>
          <cell r="AE305">
            <v>1.6755427663366795E-2</v>
          </cell>
          <cell r="AG305">
            <v>445.52749999999997</v>
          </cell>
          <cell r="AH305">
            <v>1.0576945977732288E-2</v>
          </cell>
          <cell r="AI305">
            <v>4594.399999999996</v>
          </cell>
          <cell r="AJ305">
            <v>1.1100449827903258E-2</v>
          </cell>
          <cell r="AK305">
            <v>4.4999999999999998E-2</v>
          </cell>
          <cell r="AL305">
            <v>1.068805</v>
          </cell>
          <cell r="CD305">
            <v>42309</v>
          </cell>
          <cell r="CE305">
            <v>0.10475767294535854</v>
          </cell>
          <cell r="CF305">
            <v>0.17940559595729622</v>
          </cell>
          <cell r="CG305">
            <v>8.2891433242564538E-2</v>
          </cell>
          <cell r="CH305">
            <v>0.10636929914031779</v>
          </cell>
          <cell r="CI305">
            <v>0.10685889081761957</v>
          </cell>
        </row>
        <row r="306">
          <cell r="A306">
            <v>42339</v>
          </cell>
          <cell r="B306">
            <v>4493.17</v>
          </cell>
          <cell r="C306">
            <v>9.5990293116428038E-3</v>
          </cell>
          <cell r="D306">
            <v>6144.64</v>
          </cell>
          <cell r="E306">
            <v>5.2630115158029955E-3</v>
          </cell>
          <cell r="F306">
            <v>0.24369494635825428</v>
          </cell>
          <cell r="G306">
            <v>4125.03</v>
          </cell>
          <cell r="H306">
            <v>1.100207345826365E-2</v>
          </cell>
          <cell r="I306">
            <v>0.75630505364174572</v>
          </cell>
          <cell r="J306">
            <v>7.5607936745280867E-3</v>
          </cell>
          <cell r="K306">
            <v>7.2653004802520956E-3</v>
          </cell>
          <cell r="L306">
            <v>7.9000000000000008E-3</v>
          </cell>
          <cell r="M306">
            <v>9.7146299732317563E-3</v>
          </cell>
          <cell r="N306">
            <v>7.0456148584386522E-3</v>
          </cell>
          <cell r="O306">
            <v>1.9599999999999999E-2</v>
          </cell>
          <cell r="Q306">
            <v>0.74798927613941024</v>
          </cell>
          <cell r="R306">
            <v>610.12800000000004</v>
          </cell>
          <cell r="S306">
            <v>4.4234748724567563E-3</v>
          </cell>
          <cell r="T306">
            <v>617.04399999999998</v>
          </cell>
          <cell r="U306">
            <v>4.8741879746143635E-3</v>
          </cell>
          <cell r="V306">
            <v>489.55900000000003</v>
          </cell>
          <cell r="W306">
            <v>9.2044016211292323E-3</v>
          </cell>
          <cell r="X306">
            <v>647.49199999999996</v>
          </cell>
          <cell r="Y306">
            <v>1.1921678745547837E-3</v>
          </cell>
          <cell r="Z306">
            <v>675.71199999999999</v>
          </cell>
          <cell r="AA306">
            <v>3.9029245934762979E-3</v>
          </cell>
          <cell r="AB306">
            <v>1002.866</v>
          </cell>
          <cell r="AC306">
            <v>1.4905827835614005E-2</v>
          </cell>
          <cell r="AD306">
            <v>567.91999999999996</v>
          </cell>
          <cell r="AE306">
            <v>-4.3473133779337036E-4</v>
          </cell>
          <cell r="AG306">
            <v>449.17910000000001</v>
          </cell>
          <cell r="AH306">
            <v>8.1961270628636562E-3</v>
          </cell>
          <cell r="AI306">
            <v>4635.7499999999964</v>
          </cell>
          <cell r="AJ306">
            <v>9.0000870625108753E-3</v>
          </cell>
          <cell r="AK306">
            <v>4.4999999999999998E-2</v>
          </cell>
          <cell r="AL306">
            <v>1.0698727272727273</v>
          </cell>
          <cell r="CD306">
            <v>42339</v>
          </cell>
          <cell r="CE306">
            <v>0.1067302813397506</v>
          </cell>
          <cell r="CF306">
            <v>0.18058085291156556</v>
          </cell>
          <cell r="CG306">
            <v>8.5148697173372589E-2</v>
          </cell>
          <cell r="CH306">
            <v>0.10701098976864709</v>
          </cell>
          <cell r="CI306">
            <v>0.10539166948817025</v>
          </cell>
        </row>
        <row r="307">
          <cell r="A307">
            <v>42370</v>
          </cell>
          <cell r="B307">
            <v>4550.2299999999996</v>
          </cell>
          <cell r="C307">
            <v>1.2699274676898353E-2</v>
          </cell>
          <cell r="D307">
            <v>6252.34</v>
          </cell>
          <cell r="E307">
            <v>1.7527471096760783E-2</v>
          </cell>
          <cell r="F307">
            <v>0.24264390594739405</v>
          </cell>
          <cell r="G307">
            <v>4171.21</v>
          </cell>
          <cell r="H307">
            <v>1.1195070096460036E-2</v>
          </cell>
          <cell r="I307">
            <v>0.75735609405260595</v>
          </cell>
          <cell r="J307">
            <v>9.3646160352337735E-3</v>
          </cell>
          <cell r="K307">
            <v>8.6146155879402563E-3</v>
          </cell>
          <cell r="L307">
            <v>8.3999999999999995E-3</v>
          </cell>
          <cell r="M307">
            <v>6.6535803205155508E-3</v>
          </cell>
          <cell r="N307">
            <v>5.697843338079653E-3</v>
          </cell>
          <cell r="O307">
            <v>2.8900000000000002E-2</v>
          </cell>
          <cell r="Q307">
            <v>0.77479892761394098</v>
          </cell>
          <cell r="R307">
            <v>619.476</v>
          </cell>
          <cell r="S307">
            <v>1.5321375186845954E-2</v>
          </cell>
          <cell r="T307">
            <v>624.05999999999995</v>
          </cell>
          <cell r="U307">
            <v>1.1370339878517433E-2</v>
          </cell>
          <cell r="V307">
            <v>496.798</v>
          </cell>
          <cell r="W307">
            <v>1.4786777487493907E-2</v>
          </cell>
          <cell r="X307">
            <v>649.59199999999998</v>
          </cell>
          <cell r="Y307">
            <v>3.243283314697365E-3</v>
          </cell>
          <cell r="Z307">
            <v>683.43600000000004</v>
          </cell>
          <cell r="AA307">
            <v>1.1430905474521857E-2</v>
          </cell>
          <cell r="AB307">
            <v>1024.6289999999999</v>
          </cell>
          <cell r="AC307">
            <v>2.1700805491461361E-2</v>
          </cell>
          <cell r="AD307">
            <v>572.077</v>
          </cell>
          <cell r="AE307">
            <v>7.3196929144949685E-3</v>
          </cell>
          <cell r="AG307">
            <v>455.31439999999998</v>
          </cell>
          <cell r="AH307">
            <v>1.3658916899739859E-2</v>
          </cell>
          <cell r="AI307">
            <v>4705.7499999999955</v>
          </cell>
          <cell r="AJ307">
            <v>1.5100037750094275E-2</v>
          </cell>
          <cell r="AK307">
            <v>4.4999999999999998E-2</v>
          </cell>
          <cell r="AL307">
            <v>1.068605</v>
          </cell>
          <cell r="CD307">
            <v>42370</v>
          </cell>
          <cell r="CE307">
            <v>0.10705805070312868</v>
          </cell>
          <cell r="CF307">
            <v>0.17199364923455285</v>
          </cell>
          <cell r="CG307">
            <v>8.7782298023261873E-2</v>
          </cell>
          <cell r="CH307">
            <v>0.11650490686420278</v>
          </cell>
          <cell r="CI307">
            <v>0.10947550321610278</v>
          </cell>
        </row>
        <row r="308">
          <cell r="A308">
            <v>42401</v>
          </cell>
          <cell r="B308">
            <v>4591.18</v>
          </cell>
          <cell r="C308">
            <v>8.9995450779412067E-3</v>
          </cell>
          <cell r="D308">
            <v>6276.69</v>
          </cell>
          <cell r="E308">
            <v>3.8945418835187873E-3</v>
          </cell>
          <cell r="F308">
            <v>0.24376339969028926</v>
          </cell>
          <cell r="G308">
            <v>4215.4399999999996</v>
          </cell>
          <cell r="H308">
            <v>1.059636942491915E-2</v>
          </cell>
          <cell r="I308">
            <v>0.75623660030971074</v>
          </cell>
          <cell r="J308">
            <v>8.5124261997764454E-3</v>
          </cell>
          <cell r="K308">
            <v>7.7715730024228748E-3</v>
          </cell>
          <cell r="L308">
            <v>7.3000000000000001E-3</v>
          </cell>
          <cell r="M308">
            <v>1.0458307176008565E-2</v>
          </cell>
          <cell r="N308">
            <v>9.2450930994877629E-3</v>
          </cell>
          <cell r="O308">
            <v>1.2800000000000001E-2</v>
          </cell>
          <cell r="Q308">
            <v>0.77211796246648789</v>
          </cell>
          <cell r="R308">
            <v>624.36599999999999</v>
          </cell>
          <cell r="S308">
            <v>7.8937682815798382E-3</v>
          </cell>
          <cell r="T308">
            <v>632.11400000000003</v>
          </cell>
          <cell r="U308">
            <v>1.2905810338749601E-2</v>
          </cell>
          <cell r="V308">
            <v>502.70800000000003</v>
          </cell>
          <cell r="W308">
            <v>1.1896183156937079E-2</v>
          </cell>
          <cell r="X308">
            <v>652.97500000000002</v>
          </cell>
          <cell r="Y308">
            <v>5.2078843335510161E-3</v>
          </cell>
          <cell r="Z308">
            <v>693.34</v>
          </cell>
          <cell r="AA308">
            <v>1.4491481279885754E-2</v>
          </cell>
          <cell r="AB308">
            <v>1048.9570000000001</v>
          </cell>
          <cell r="AC308">
            <v>2.3743228036684716E-2</v>
          </cell>
          <cell r="AD308">
            <v>578.21900000000005</v>
          </cell>
          <cell r="AE308">
            <v>1.0736316964324866E-2</v>
          </cell>
          <cell r="AG308">
            <v>459.36169999999998</v>
          </cell>
          <cell r="AH308">
            <v>8.8890226182172238E-3</v>
          </cell>
          <cell r="AI308">
            <v>4750.4499999999953</v>
          </cell>
          <cell r="AJ308">
            <v>9.4990171598576811E-3</v>
          </cell>
          <cell r="AK308">
            <v>4.4999999999999998E-2</v>
          </cell>
          <cell r="AL308">
            <v>1.0677105263157896</v>
          </cell>
          <cell r="CD308">
            <v>42401</v>
          </cell>
          <cell r="CE308">
            <v>0.10355778272181348</v>
          </cell>
          <cell r="CF308">
            <v>0.1493159062776952</v>
          </cell>
          <cell r="CG308">
            <v>8.976503343923925E-2</v>
          </cell>
          <cell r="CH308">
            <v>0.1193306597490511</v>
          </cell>
          <cell r="CI308">
            <v>0.12076155488258955</v>
          </cell>
        </row>
        <row r="309">
          <cell r="A309">
            <v>42430</v>
          </cell>
          <cell r="B309">
            <v>4610.92</v>
          </cell>
          <cell r="C309">
            <v>4.2995482642806948E-3</v>
          </cell>
          <cell r="D309">
            <v>6253.87</v>
          </cell>
          <cell r="E309">
            <v>-3.6356742168244249E-3</v>
          </cell>
          <cell r="F309">
            <v>0.24256659338711384</v>
          </cell>
          <cell r="G309">
            <v>4244.5200000000004</v>
          </cell>
          <cell r="H309">
            <v>6.8984495094226439E-3</v>
          </cell>
          <cell r="I309">
            <v>0.75743340661288616</v>
          </cell>
          <cell r="J309">
            <v>2.3311393157313871E-3</v>
          </cell>
          <cell r="K309">
            <v>4.8181603311146671E-3</v>
          </cell>
          <cell r="L309">
            <v>6.1000000000000004E-3</v>
          </cell>
          <cell r="M309">
            <v>2.3761914945793191E-3</v>
          </cell>
          <cell r="N309">
            <v>7.0911045824497212E-3</v>
          </cell>
          <cell r="O309">
            <v>1.61E-2</v>
          </cell>
          <cell r="Q309">
            <v>0.69440000000000002</v>
          </cell>
          <cell r="R309">
            <v>627.05999999999995</v>
          </cell>
          <cell r="S309">
            <v>4.3147769096971711E-3</v>
          </cell>
          <cell r="T309">
            <v>635.34900000000005</v>
          </cell>
          <cell r="U309">
            <v>5.1177477480328637E-3</v>
          </cell>
          <cell r="V309">
            <v>505.59899999999999</v>
          </cell>
          <cell r="W309">
            <v>5.7508533781041038E-3</v>
          </cell>
          <cell r="X309">
            <v>658.149</v>
          </cell>
          <cell r="Y309">
            <v>7.923733680462508E-3</v>
          </cell>
          <cell r="Z309">
            <v>696.42399999999998</v>
          </cell>
          <cell r="AA309">
            <v>4.4480341535175771E-3</v>
          </cell>
          <cell r="AB309">
            <v>1066.0260000000001</v>
          </cell>
          <cell r="AC309">
            <v>1.6272354348176199E-2</v>
          </cell>
          <cell r="AD309">
            <v>577.98</v>
          </cell>
          <cell r="AE309">
            <v>-4.1333819884858958E-4</v>
          </cell>
          <cell r="AG309">
            <v>463.8322</v>
          </cell>
          <cell r="AH309">
            <v>9.7319824443353742E-3</v>
          </cell>
          <cell r="AI309">
            <v>4771.3599999999942</v>
          </cell>
          <cell r="AJ309">
            <v>4.4016882611119801E-3</v>
          </cell>
          <cell r="AK309">
            <v>4.4999999999999998E-2</v>
          </cell>
          <cell r="AL309">
            <v>1.0661090909090909</v>
          </cell>
          <cell r="CD309">
            <v>42430</v>
          </cell>
          <cell r="CE309">
            <v>9.3863723708620617E-2</v>
          </cell>
          <cell r="CF309">
            <v>0.10786201569887632</v>
          </cell>
          <cell r="CG309">
            <v>8.9648834110764186E-2</v>
          </cell>
          <cell r="CH309">
            <v>0.11068994346119498</v>
          </cell>
          <cell r="CI309">
            <v>0.11555546971569863</v>
          </cell>
        </row>
        <row r="310">
          <cell r="A310">
            <v>42461</v>
          </cell>
          <cell r="B310">
            <v>4639.05</v>
          </cell>
          <cell r="C310">
            <v>6.1007347774413301E-3</v>
          </cell>
          <cell r="D310">
            <v>6296.87</v>
          </cell>
          <cell r="E310">
            <v>6.8757425402190542E-3</v>
          </cell>
          <cell r="F310">
            <v>0.24060652616716893</v>
          </cell>
          <cell r="G310">
            <v>4269.38</v>
          </cell>
          <cell r="H310">
            <v>5.8569638027385906E-3</v>
          </cell>
          <cell r="I310">
            <v>0.75939347383283107</v>
          </cell>
          <cell r="J310">
            <v>6.4973417461546227E-3</v>
          </cell>
          <cell r="K310">
            <v>7.7609259075536122E-3</v>
          </cell>
          <cell r="L310">
            <v>6.7000000000000002E-3</v>
          </cell>
          <cell r="M310">
            <v>5.81483023465459E-3</v>
          </cell>
          <cell r="N310">
            <v>1.9980986336411016E-3</v>
          </cell>
          <cell r="O310">
            <v>1.1399999999999999E-2</v>
          </cell>
          <cell r="Q310">
            <v>0.66759999999999997</v>
          </cell>
          <cell r="R310">
            <v>629.34500000000003</v>
          </cell>
          <cell r="S310">
            <v>3.6439894109017157E-3</v>
          </cell>
          <cell r="T310">
            <v>637.43399999999997</v>
          </cell>
          <cell r="U310">
            <v>3.2816609454016099E-3</v>
          </cell>
          <cell r="V310">
            <v>507.57299999999998</v>
          </cell>
          <cell r="W310">
            <v>3.9042798739712392E-3</v>
          </cell>
          <cell r="X310">
            <v>660.85299999999995</v>
          </cell>
          <cell r="Y310">
            <v>4.1084921499539018E-3</v>
          </cell>
          <cell r="Z310">
            <v>698.46199999999999</v>
          </cell>
          <cell r="AA310">
            <v>2.9263781834054647E-3</v>
          </cell>
          <cell r="AB310">
            <v>1080.394</v>
          </cell>
          <cell r="AC310">
            <v>1.3478095280978097E-2</v>
          </cell>
          <cell r="AD310">
            <v>577.12199999999996</v>
          </cell>
          <cell r="AE310">
            <v>-1.4844804318490112E-3</v>
          </cell>
          <cell r="AG310">
            <v>465.96260000000001</v>
          </cell>
          <cell r="AH310">
            <v>4.5930403279461629E-3</v>
          </cell>
          <cell r="AI310">
            <v>4801.8899999999949</v>
          </cell>
          <cell r="AJ310">
            <v>6.3985949498677197E-3</v>
          </cell>
          <cell r="AK310">
            <v>4.4999999999999998E-2</v>
          </cell>
          <cell r="AL310">
            <v>1.0633999999999999</v>
          </cell>
          <cell r="CD310">
            <v>42461</v>
          </cell>
          <cell r="CE310">
            <v>9.277794397895045E-2</v>
          </cell>
          <cell r="CF310">
            <v>0.10689286630876915</v>
          </cell>
          <cell r="CG310">
            <v>8.8477796417444576E-2</v>
          </cell>
          <cell r="CH310">
            <v>0.1046217735169499</v>
          </cell>
          <cell r="CI310">
            <v>0.10632012843320182</v>
          </cell>
        </row>
        <row r="311">
          <cell r="A311">
            <v>42491</v>
          </cell>
          <cell r="B311">
            <v>4675.2299999999996</v>
          </cell>
          <cell r="C311">
            <v>7.7990105732852477E-3</v>
          </cell>
          <cell r="D311">
            <v>6384.79</v>
          </cell>
          <cell r="E311">
            <v>1.3962492476420785E-2</v>
          </cell>
          <cell r="F311">
            <v>0.24079052174623994</v>
          </cell>
          <cell r="G311">
            <v>4294.55</v>
          </cell>
          <cell r="H311">
            <v>5.8954695998014728E-3</v>
          </cell>
          <cell r="I311">
            <v>0.75920947825376006</v>
          </cell>
          <cell r="J311">
            <v>9.902381244495731E-3</v>
          </cell>
          <cell r="K311">
            <v>8.0514352500494196E-3</v>
          </cell>
          <cell r="L311">
            <v>7.3000000000000001E-3</v>
          </cell>
          <cell r="M311">
            <v>3.6870744119991894E-3</v>
          </cell>
          <cell r="N311">
            <v>7.0909615166688386E-3</v>
          </cell>
          <cell r="O311">
            <v>8.6999999999999994E-3</v>
          </cell>
          <cell r="Q311">
            <v>0.63</v>
          </cell>
          <cell r="R311">
            <v>636.46799999999996</v>
          </cell>
          <cell r="S311">
            <v>1.1318116454408944E-2</v>
          </cell>
          <cell r="T311">
            <v>642.65099999999995</v>
          </cell>
          <cell r="U311">
            <v>8.1843767354736752E-3</v>
          </cell>
          <cell r="V311">
            <v>510.85300000000001</v>
          </cell>
          <cell r="W311">
            <v>6.4621246599012583E-3</v>
          </cell>
          <cell r="X311">
            <v>662.08900000000006</v>
          </cell>
          <cell r="Y311">
            <v>1.8703100386925353E-3</v>
          </cell>
          <cell r="Z311">
            <v>705.31100000000004</v>
          </cell>
          <cell r="AA311">
            <v>9.8058305247816779E-3</v>
          </cell>
          <cell r="AB311">
            <v>1108.2539999999999</v>
          </cell>
          <cell r="AC311">
            <v>2.5786888857213031E-2</v>
          </cell>
          <cell r="AD311">
            <v>578.86800000000005</v>
          </cell>
          <cell r="AE311">
            <v>3.0253568569558187E-3</v>
          </cell>
          <cell r="AG311">
            <v>468.61439999999999</v>
          </cell>
          <cell r="AH311">
            <v>5.6910146865862821E-3</v>
          </cell>
          <cell r="AI311">
            <v>4848.9499999999944</v>
          </cell>
          <cell r="AJ311">
            <v>9.8003077954720297E-3</v>
          </cell>
          <cell r="AK311">
            <v>4.4999999999999998E-2</v>
          </cell>
          <cell r="AL311">
            <v>1.0606095238095239</v>
          </cell>
          <cell r="CD311">
            <v>42491</v>
          </cell>
          <cell r="CE311">
            <v>9.3211897301594515E-2</v>
          </cell>
          <cell r="CF311">
            <v>0.10877270367096581</v>
          </cell>
          <cell r="CG311">
            <v>8.8454081180063593E-2</v>
          </cell>
          <cell r="CH311">
            <v>0.11264015775286085</v>
          </cell>
          <cell r="CI311">
            <v>0.1108612380642886</v>
          </cell>
        </row>
        <row r="312">
          <cell r="A312">
            <v>42522</v>
          </cell>
          <cell r="B312">
            <v>4691.59</v>
          </cell>
          <cell r="C312">
            <v>3.4992930829071955E-3</v>
          </cell>
          <cell r="D312">
            <v>6399.93</v>
          </cell>
          <cell r="E312">
            <v>2.3712604486600952E-3</v>
          </cell>
          <cell r="F312">
            <v>0.24222452429451702</v>
          </cell>
          <cell r="G312">
            <v>4311.28</v>
          </cell>
          <cell r="H312">
            <v>3.8956351655003996E-3</v>
          </cell>
          <cell r="I312">
            <v>0.75777547570548298</v>
          </cell>
          <cell r="J312">
            <v>3.9745558963204097E-3</v>
          </cell>
          <cell r="K312">
            <v>4.9125159255213975E-3</v>
          </cell>
          <cell r="L312">
            <v>5.7999999999999996E-3</v>
          </cell>
          <cell r="M312">
            <v>3.2484709717033639E-3</v>
          </cell>
          <cell r="N312">
            <v>2.5586351015881937E-3</v>
          </cell>
          <cell r="O312">
            <v>7.0999999999999995E-3</v>
          </cell>
          <cell r="Q312">
            <v>0.55230000000000001</v>
          </cell>
          <cell r="R312">
            <v>646.86800000000005</v>
          </cell>
          <cell r="S312">
            <v>1.6340177353771246E-2</v>
          </cell>
          <cell r="T312">
            <v>653.49599999999998</v>
          </cell>
          <cell r="U312">
            <v>1.6875411381916505E-2</v>
          </cell>
          <cell r="V312">
            <v>512.51700000000005</v>
          </cell>
          <cell r="W312">
            <v>3.2572971089530611E-3</v>
          </cell>
          <cell r="X312">
            <v>672.15599999999995</v>
          </cell>
          <cell r="Y312">
            <v>1.5204904476588288E-2</v>
          </cell>
          <cell r="Z312">
            <v>720.875</v>
          </cell>
          <cell r="AA312">
            <v>2.2066861285305217E-2</v>
          </cell>
          <cell r="AB312">
            <v>1173.502</v>
          </cell>
          <cell r="AC312">
            <v>5.887459012103724E-2</v>
          </cell>
          <cell r="AD312">
            <v>583.18899999999996</v>
          </cell>
          <cell r="AE312">
            <v>7.464568779065095E-3</v>
          </cell>
          <cell r="AG312">
            <v>471.65100000000001</v>
          </cell>
          <cell r="AH312">
            <v>6.4799545212439469E-3</v>
          </cell>
          <cell r="AI312">
            <v>4871.7399999999943</v>
          </cell>
          <cell r="AJ312">
            <v>4.6999865950361208E-3</v>
          </cell>
          <cell r="AK312">
            <v>4.4999999999999998E-2</v>
          </cell>
          <cell r="AL312">
            <v>1.0593181818181818</v>
          </cell>
          <cell r="CD312">
            <v>42522</v>
          </cell>
          <cell r="CE312">
            <v>8.8437473175281056E-2</v>
          </cell>
          <cell r="CF312">
            <v>9.9117433395331078E-2</v>
          </cell>
          <cell r="CG312">
            <v>8.5278577020573731E-2</v>
          </cell>
          <cell r="CH312">
            <v>0.12315561744493353</v>
          </cell>
          <cell r="CI312">
            <v>0.12207224918913262</v>
          </cell>
        </row>
        <row r="313">
          <cell r="A313">
            <v>42552</v>
          </cell>
          <cell r="B313">
            <v>4715.99</v>
          </cell>
          <cell r="C313">
            <v>5.200795465929442E-3</v>
          </cell>
          <cell r="D313">
            <v>6393.82</v>
          </cell>
          <cell r="E313">
            <v>-9.5469794200886415E-4</v>
          </cell>
          <cell r="F313">
            <v>0.24192523329127524</v>
          </cell>
          <cell r="G313">
            <v>4342.03</v>
          </cell>
          <cell r="H313">
            <v>7.132452543096246E-3</v>
          </cell>
          <cell r="I313">
            <v>0.75807476670872476</v>
          </cell>
          <cell r="J313">
            <v>3.5660471986409424E-3</v>
          </cell>
          <cell r="K313">
            <v>5.3058658853535621E-3</v>
          </cell>
          <cell r="L313">
            <v>5.1000000000000004E-3</v>
          </cell>
          <cell r="M313">
            <v>6.212205741379608E-3</v>
          </cell>
          <cell r="N313">
            <v>9.7619560144796501E-4</v>
          </cell>
          <cell r="O313">
            <v>1.7500000000000002E-2</v>
          </cell>
          <cell r="Q313">
            <v>0.59519999999999995</v>
          </cell>
          <cell r="R313">
            <v>644.35599999999999</v>
          </cell>
          <cell r="S313">
            <v>-3.8833270466309688E-3</v>
          </cell>
          <cell r="T313">
            <v>654.64099999999996</v>
          </cell>
          <cell r="U313">
            <v>1.7521147795853675E-3</v>
          </cell>
          <cell r="V313">
            <v>514.00800000000004</v>
          </cell>
          <cell r="W313">
            <v>2.9091717933258376E-3</v>
          </cell>
          <cell r="X313">
            <v>679.46900000000005</v>
          </cell>
          <cell r="Y313">
            <v>1.0879914781687816E-2</v>
          </cell>
          <cell r="Z313">
            <v>720.81899999999996</v>
          </cell>
          <cell r="AA313">
            <v>-7.7683370903525173E-5</v>
          </cell>
          <cell r="AB313">
            <v>1170.627</v>
          </cell>
          <cell r="AC313">
            <v>-2.4499319131965347E-3</v>
          </cell>
          <cell r="AD313">
            <v>583.721</v>
          </cell>
          <cell r="AE313">
            <v>9.1222571070459502E-4</v>
          </cell>
          <cell r="AG313">
            <v>473.28859999999997</v>
          </cell>
          <cell r="AH313">
            <v>3.4720587892318466E-3</v>
          </cell>
          <cell r="AI313">
            <v>4902.9199999999946</v>
          </cell>
          <cell r="AJ313">
            <v>6.400177349366043E-3</v>
          </cell>
          <cell r="AK313">
            <v>4.4999999999999998E-2</v>
          </cell>
          <cell r="AL313">
            <v>1.0572571428571429</v>
          </cell>
          <cell r="CD313">
            <v>42552</v>
          </cell>
          <cell r="CE313">
            <v>8.7357710549190726E-2</v>
          </cell>
          <cell r="CF313">
            <v>8.5350244949091936E-2</v>
          </cell>
          <cell r="CG313">
            <v>8.8206251503729183E-2</v>
          </cell>
          <cell r="CH313">
            <v>0.11231449370180546</v>
          </cell>
          <cell r="CI313">
            <v>0.11632328716666707</v>
          </cell>
        </row>
        <row r="314">
          <cell r="A314">
            <v>42583</v>
          </cell>
          <cell r="B314">
            <v>4736.74</v>
          </cell>
          <cell r="C314">
            <v>4.3999245121384423E-3</v>
          </cell>
          <cell r="D314">
            <v>6410.54</v>
          </cell>
          <cell r="E314">
            <v>2.615025133644755E-3</v>
          </cell>
          <cell r="F314">
            <v>0.24046846913555675</v>
          </cell>
          <cell r="G314">
            <v>4363.3</v>
          </cell>
          <cell r="H314">
            <v>4.898630364138512E-3</v>
          </cell>
          <cell r="I314">
            <v>0.75953153086444325</v>
          </cell>
          <cell r="J314">
            <v>4.6515650239507952E-3</v>
          </cell>
          <cell r="K314">
            <v>4.9418898412432752E-3</v>
          </cell>
          <cell r="L314">
            <v>5.4999999999999997E-3</v>
          </cell>
          <cell r="M314">
            <v>5.8588211179340741E-3</v>
          </cell>
          <cell r="N314">
            <v>4.4485033100280366E-3</v>
          </cell>
          <cell r="O314">
            <v>3.5999999999999999E-3</v>
          </cell>
          <cell r="Q314">
            <v>0.63539999999999996</v>
          </cell>
          <cell r="R314">
            <v>647.15300000000002</v>
          </cell>
          <cell r="S314">
            <v>4.3407681468008441E-3</v>
          </cell>
          <cell r="T314">
            <v>655.60199999999998</v>
          </cell>
          <cell r="U314">
            <v>1.4679801601182874E-3</v>
          </cell>
          <cell r="V314">
            <v>516.05499999999995</v>
          </cell>
          <cell r="W314">
            <v>3.9824282890537077E-3</v>
          </cell>
          <cell r="X314">
            <v>681.23</v>
          </cell>
          <cell r="Y314">
            <v>2.5917297183535304E-3</v>
          </cell>
          <cell r="Z314">
            <v>721.10400000000004</v>
          </cell>
          <cell r="AA314">
            <v>3.9538358450608158E-4</v>
          </cell>
          <cell r="AB314">
            <v>1169.3009999999999</v>
          </cell>
          <cell r="AC314">
            <v>-1.1327263082092642E-3</v>
          </cell>
          <cell r="AD314">
            <v>584.322</v>
          </cell>
          <cell r="AE314">
            <v>1.0296014705655221E-3</v>
          </cell>
          <cell r="AG314">
            <v>473.78980000000001</v>
          </cell>
          <cell r="AH314">
            <v>1.0589733198729245E-3</v>
          </cell>
          <cell r="AI314">
            <v>4918.1199999999944</v>
          </cell>
          <cell r="AJ314">
            <v>3.1001933541643378E-3</v>
          </cell>
          <cell r="AK314">
            <v>4.4999999999999998E-2</v>
          </cell>
          <cell r="AL314">
            <v>1.0538695652173913</v>
          </cell>
          <cell r="CD314">
            <v>42583</v>
          </cell>
          <cell r="CE314">
            <v>8.9744976016012279E-2</v>
          </cell>
          <cell r="CF314">
            <v>8.4691904074612356E-2</v>
          </cell>
          <cell r="CG314">
            <v>9.1545419977185016E-2</v>
          </cell>
          <cell r="CH314">
            <v>0.11267704919723931</v>
          </cell>
          <cell r="CI314">
            <v>0.11488975277276103</v>
          </cell>
        </row>
        <row r="315">
          <cell r="A315">
            <v>42614</v>
          </cell>
          <cell r="B315">
            <v>4740.53</v>
          </cell>
          <cell r="C315">
            <v>8.0012835832232732E-4</v>
          </cell>
          <cell r="D315">
            <v>6434.15</v>
          </cell>
          <cell r="E315">
            <v>3.6829970642098253E-3</v>
          </cell>
          <cell r="F315">
            <v>0.24009134563128665</v>
          </cell>
          <cell r="G315">
            <v>4363.05</v>
          </cell>
          <cell r="H315">
            <v>-5.7296083239788409E-5</v>
          </cell>
          <cell r="I315">
            <v>0.75990865436871335</v>
          </cell>
          <cell r="J315">
            <v>1.9838481455597291E-3</v>
          </cell>
          <cell r="K315">
            <v>2.9709539424771733E-3</v>
          </cell>
          <cell r="L315">
            <v>3.3999999999999998E-3</v>
          </cell>
          <cell r="M315">
            <v>3.2628763824907882E-3</v>
          </cell>
          <cell r="N315">
            <v>-6.3420867150339568E-4</v>
          </cell>
          <cell r="O315">
            <v>-6.0000000000000001E-3</v>
          </cell>
          <cell r="Q315">
            <v>0.56840000000000002</v>
          </cell>
          <cell r="R315">
            <v>647.36</v>
          </cell>
          <cell r="S315">
            <v>3.198625363707297E-4</v>
          </cell>
          <cell r="T315">
            <v>656.89400000000001</v>
          </cell>
          <cell r="U315">
            <v>1.9707078379871401E-3</v>
          </cell>
          <cell r="V315">
            <v>516.87699999999995</v>
          </cell>
          <cell r="W315">
            <v>1.5928534749203305E-3</v>
          </cell>
          <cell r="X315">
            <v>683.76400000000001</v>
          </cell>
          <cell r="Y315">
            <v>3.7197422309644956E-3</v>
          </cell>
          <cell r="Z315">
            <v>722.42399999999998</v>
          </cell>
          <cell r="AA315">
            <v>1.83052652599347E-3</v>
          </cell>
          <cell r="AB315">
            <v>1161.6669999999999</v>
          </cell>
          <cell r="AC315">
            <v>-6.5286867966417583E-3</v>
          </cell>
          <cell r="AD315">
            <v>587.41700000000003</v>
          </cell>
          <cell r="AE315">
            <v>5.2967370730523378E-3</v>
          </cell>
          <cell r="AG315">
            <v>473.1293</v>
          </cell>
          <cell r="AH315">
            <v>-1.3940781333832142E-3</v>
          </cell>
          <cell r="AI315">
            <v>4922.0499999999938</v>
          </cell>
          <cell r="AJ315">
            <v>7.9908582954457685E-4</v>
          </cell>
          <cell r="AK315">
            <v>4.4999999999999998E-2</v>
          </cell>
          <cell r="AL315">
            <v>1.0520238095238095</v>
          </cell>
          <cell r="CD315">
            <v>42614</v>
          </cell>
          <cell r="CE315">
            <v>8.4759686232872333E-2</v>
          </cell>
          <cell r="CF315">
            <v>7.8813232507838338E-2</v>
          </cell>
          <cell r="CG315">
            <v>8.6893160349157172E-2</v>
          </cell>
          <cell r="CH315">
            <v>9.7411921064185725E-2</v>
          </cell>
          <cell r="CI315">
            <v>0.10661617301711912</v>
          </cell>
        </row>
        <row r="316">
          <cell r="A316">
            <v>42644</v>
          </cell>
          <cell r="B316">
            <v>4752.8599999999997</v>
          </cell>
          <cell r="C316">
            <v>2.6009749964666096E-3</v>
          </cell>
          <cell r="D316">
            <v>6468.95</v>
          </cell>
          <cell r="E316">
            <v>5.4086398358756949E-3</v>
          </cell>
          <cell r="F316">
            <v>0.24074238896666178</v>
          </cell>
          <cell r="G316">
            <v>4370.6499999999996</v>
          </cell>
          <cell r="H316">
            <v>1.7419007345778059E-3</v>
          </cell>
          <cell r="I316">
            <v>0.75925761103333822</v>
          </cell>
          <cell r="J316">
            <v>2.9904004585810649E-3</v>
          </cell>
          <cell r="K316">
            <v>3.9903660299708127E-3</v>
          </cell>
          <cell r="L316">
            <v>4.0000000000000001E-3</v>
          </cell>
          <cell r="M316">
            <v>4.6560111833312389E-3</v>
          </cell>
          <cell r="N316">
            <v>1.9730373507828606E-3</v>
          </cell>
          <cell r="O316">
            <v>-4.5000000000000005E-3</v>
          </cell>
          <cell r="Q316">
            <v>0.58979999999999999</v>
          </cell>
          <cell r="R316">
            <v>648.21299999999997</v>
          </cell>
          <cell r="S316">
            <v>1.3176594167076949E-3</v>
          </cell>
          <cell r="T316">
            <v>657.92700000000002</v>
          </cell>
          <cell r="U316">
            <v>1.5725520403595539E-3</v>
          </cell>
          <cell r="V316">
            <v>517.779</v>
          </cell>
          <cell r="W316">
            <v>1.7450960286491402E-3</v>
          </cell>
          <cell r="X316">
            <v>684.95500000000004</v>
          </cell>
          <cell r="Y316">
            <v>1.7418290521291624E-3</v>
          </cell>
          <cell r="Z316">
            <v>723.49599999999998</v>
          </cell>
          <cell r="AA316">
            <v>1.4838931154004253E-3</v>
          </cell>
          <cell r="AB316">
            <v>1152.4639999999999</v>
          </cell>
          <cell r="AC316">
            <v>-7.9222358903197065E-3</v>
          </cell>
          <cell r="AD316">
            <v>590.553</v>
          </cell>
          <cell r="AE316">
            <v>5.3386265634123298E-3</v>
          </cell>
          <cell r="AG316">
            <v>474.42610000000002</v>
          </cell>
          <cell r="AH316">
            <v>2.7408997920865819E-3</v>
          </cell>
          <cell r="AI316">
            <v>4930.4199999999937</v>
          </cell>
          <cell r="AJ316">
            <v>1.7005109659593565E-3</v>
          </cell>
          <cell r="AK316">
            <v>4.4999999999999998E-2</v>
          </cell>
          <cell r="AL316">
            <v>1.050265</v>
          </cell>
          <cell r="CD316">
            <v>42644</v>
          </cell>
          <cell r="CE316">
            <v>7.8736708314892434E-2</v>
          </cell>
          <cell r="CF316">
            <v>6.9803170571172579E-2</v>
          </cell>
          <cell r="CG316">
            <v>8.1833348184671362E-2</v>
          </cell>
          <cell r="CH316">
            <v>7.9870857898708625E-2</v>
          </cell>
          <cell r="CI316">
            <v>8.7784707158351516E-2</v>
          </cell>
        </row>
        <row r="317">
          <cell r="A317">
            <v>42675</v>
          </cell>
          <cell r="B317">
            <v>4761.42</v>
          </cell>
          <cell r="C317">
            <v>1.8010208590197863E-3</v>
          </cell>
          <cell r="D317">
            <v>6483.08</v>
          </cell>
          <cell r="E317">
            <v>2.1842802927831695E-3</v>
          </cell>
          <cell r="F317">
            <v>0.2413929555310762</v>
          </cell>
          <cell r="G317">
            <v>4377.84</v>
          </cell>
          <cell r="H317">
            <v>1.645064235296978E-3</v>
          </cell>
          <cell r="I317">
            <v>0.7586070444689238</v>
          </cell>
          <cell r="J317">
            <v>3.2532064002015804E-3</v>
          </cell>
          <cell r="K317">
            <v>3.8478564047153209E-3</v>
          </cell>
          <cell r="L317">
            <v>3.8999999999999998E-3</v>
          </cell>
          <cell r="M317">
            <v>4.1261346860839562E-3</v>
          </cell>
          <cell r="N317">
            <v>2.5569436865770755E-3</v>
          </cell>
          <cell r="O317">
            <v>-4.6999999999999993E-3</v>
          </cell>
          <cell r="Q317">
            <v>0.57099999999999995</v>
          </cell>
          <cell r="R317">
            <v>648.56100000000004</v>
          </cell>
          <cell r="S317">
            <v>5.3686056897972456E-4</v>
          </cell>
          <cell r="T317">
            <v>657.75199999999995</v>
          </cell>
          <cell r="U317">
            <v>-2.6598695599977518E-4</v>
          </cell>
          <cell r="V317">
            <v>519.14099999999996</v>
          </cell>
          <cell r="W317">
            <v>2.6304658937499337E-3</v>
          </cell>
          <cell r="X317">
            <v>686.11800000000005</v>
          </cell>
          <cell r="Y317">
            <v>1.6979217612835829E-3</v>
          </cell>
          <cell r="Z317">
            <v>722.33</v>
          </cell>
          <cell r="AA317">
            <v>-1.611619138184528E-3</v>
          </cell>
          <cell r="AB317">
            <v>1135.1500000000001</v>
          </cell>
          <cell r="AC317">
            <v>-1.5023462771939E-2</v>
          </cell>
          <cell r="AD317">
            <v>592.80399999999997</v>
          </cell>
          <cell r="AE317">
            <v>3.8116815933539883E-3</v>
          </cell>
          <cell r="AG317">
            <v>475.14249999999998</v>
          </cell>
          <cell r="AH317">
            <v>1.5100349664571855E-3</v>
          </cell>
          <cell r="AI317">
            <v>4933.8699999999935</v>
          </cell>
          <cell r="AJ317">
            <v>6.9973754771401886E-4</v>
          </cell>
          <cell r="AK317">
            <v>4.4999999999999998E-2</v>
          </cell>
          <cell r="AL317">
            <v>1.049275</v>
          </cell>
          <cell r="CD317">
            <v>42675</v>
          </cell>
          <cell r="CE317">
            <v>6.9873832983181616E-2</v>
          </cell>
          <cell r="CF317">
            <v>6.0631790421875165E-2</v>
          </cell>
          <cell r="CG317">
            <v>7.2963182635890078E-2</v>
          </cell>
          <cell r="CH317">
            <v>6.7693817177306048E-2</v>
          </cell>
          <cell r="CI317">
            <v>7.1168355722895926E-2</v>
          </cell>
        </row>
        <row r="318">
          <cell r="A318">
            <v>42705</v>
          </cell>
          <cell r="B318">
            <v>4775.7</v>
          </cell>
          <cell r="C318">
            <v>2.9991053089204467E-3</v>
          </cell>
          <cell r="D318">
            <v>6482.4</v>
          </cell>
          <cell r="E318">
            <v>-1.0488841723388376E-4</v>
          </cell>
          <cell r="F318">
            <v>0.24151105262912698</v>
          </cell>
          <cell r="G318">
            <v>4395.43</v>
          </cell>
          <cell r="H318">
            <v>4.0179631964623042E-3</v>
          </cell>
          <cell r="I318">
            <v>0.75848894737087302</v>
          </cell>
          <cell r="J318">
            <v>3.1374361294443259E-3</v>
          </cell>
          <cell r="K318">
            <v>3.9641619204868047E-3</v>
          </cell>
          <cell r="L318">
            <v>3.7000000000000002E-3</v>
          </cell>
          <cell r="M318">
            <v>6.5134729006613469E-3</v>
          </cell>
          <cell r="N318">
            <v>3.5856100664020708E-3</v>
          </cell>
          <cell r="O318">
            <v>-5.0000000000000001E-4</v>
          </cell>
          <cell r="Q318">
            <v>0.59789999999999999</v>
          </cell>
          <cell r="R318">
            <v>653.95100000000002</v>
          </cell>
          <cell r="S318">
            <v>8.3107063175245077E-3</v>
          </cell>
          <cell r="T318">
            <v>661.30399999999997</v>
          </cell>
          <cell r="U318">
            <v>5.4002116299152192E-3</v>
          </cell>
          <cell r="V318">
            <v>520.16</v>
          </cell>
          <cell r="W318">
            <v>1.9628578748356329E-3</v>
          </cell>
          <cell r="X318">
            <v>688.61</v>
          </cell>
          <cell r="Y318">
            <v>3.6320283099990913E-3</v>
          </cell>
          <cell r="Z318">
            <v>727.32500000000005</v>
          </cell>
          <cell r="AA318">
            <v>6.9151218971938988E-3</v>
          </cell>
          <cell r="AB318">
            <v>1119.4059999999999</v>
          </cell>
          <cell r="AC318">
            <v>-1.3869532660881978E-2</v>
          </cell>
          <cell r="AD318">
            <v>601.79200000000003</v>
          </cell>
          <cell r="AE318">
            <v>1.5161841013218602E-2</v>
          </cell>
          <cell r="AG318">
            <v>478.5498</v>
          </cell>
          <cell r="AH318">
            <v>7.1711118243473759E-3</v>
          </cell>
          <cell r="AI318">
            <v>4940.7799999999925</v>
          </cell>
          <cell r="AJ318">
            <v>1.400523321449354E-3</v>
          </cell>
          <cell r="AK318">
            <v>4.4999999999999998E-2</v>
          </cell>
          <cell r="AL318">
            <v>1.0484181818181819</v>
          </cell>
          <cell r="CD318">
            <v>42705</v>
          </cell>
          <cell r="CE318">
            <v>6.2879882132213849E-2</v>
          </cell>
          <cell r="CF318">
            <v>5.496823247578364E-2</v>
          </cell>
          <cell r="CG318">
            <v>6.555103841669041E-2</v>
          </cell>
          <cell r="CH318">
            <v>7.1825911939789711E-2</v>
          </cell>
          <cell r="CI318">
            <v>7.1729082528960708E-2</v>
          </cell>
        </row>
        <row r="319">
          <cell r="A319">
            <v>42736</v>
          </cell>
          <cell r="B319">
            <v>4793.8500000000004</v>
          </cell>
          <cell r="C319">
            <v>3.8004899805266223E-3</v>
          </cell>
          <cell r="D319">
            <v>6534.16</v>
          </cell>
          <cell r="E319">
            <v>7.9846970257928529E-3</v>
          </cell>
          <cell r="F319">
            <v>0.24074057093821444</v>
          </cell>
          <cell r="G319">
            <v>4406.25</v>
          </cell>
          <cell r="H319">
            <v>2.4616476658709807E-3</v>
          </cell>
          <cell r="I319">
            <v>0.75925942906178556</v>
          </cell>
          <cell r="J319">
            <v>3.8417169736694092E-3</v>
          </cell>
          <cell r="K319">
            <v>4.2558967672757944E-3</v>
          </cell>
          <cell r="L319">
            <v>3.8E-3</v>
          </cell>
          <cell r="M319">
            <v>3.6448204924768354E-3</v>
          </cell>
          <cell r="N319">
            <v>1.2380730708954129E-3</v>
          </cell>
          <cell r="O319">
            <v>1.7000000000000001E-3</v>
          </cell>
          <cell r="Q319">
            <v>0.63270000000000004</v>
          </cell>
          <cell r="R319">
            <v>656.77800000000002</v>
          </cell>
          <cell r="S319">
            <v>4.3229538604574458E-3</v>
          </cell>
          <cell r="T319">
            <v>665.54200000000003</v>
          </cell>
          <cell r="U319">
            <v>6.4085503792508103E-3</v>
          </cell>
          <cell r="V319">
            <v>523.50099999999998</v>
          </cell>
          <cell r="W319">
            <v>6.4230236850200129E-3</v>
          </cell>
          <cell r="X319">
            <v>690.61400000000003</v>
          </cell>
          <cell r="Y319">
            <v>2.9102104238973858E-3</v>
          </cell>
          <cell r="Z319">
            <v>732.38300000000004</v>
          </cell>
          <cell r="AA319">
            <v>6.9542501632695597E-3</v>
          </cell>
          <cell r="AB319">
            <v>1097.075</v>
          </cell>
          <cell r="AC319">
            <v>-1.9948972937432807E-2</v>
          </cell>
          <cell r="AD319">
            <v>612.21799999999996</v>
          </cell>
          <cell r="AE319">
            <v>1.7324922896947648E-2</v>
          </cell>
          <cell r="AG319">
            <v>480.09550000000002</v>
          </cell>
          <cell r="AH319">
            <v>3.2299668707416185E-3</v>
          </cell>
          <cell r="AI319">
            <v>4961.5299999999925</v>
          </cell>
          <cell r="AJ319">
            <v>4.1997417411825388E-3</v>
          </cell>
          <cell r="AK319">
            <v>4.4999999999999998E-2</v>
          </cell>
          <cell r="AL319">
            <v>1.047890909090909</v>
          </cell>
          <cell r="CD319">
            <v>42736</v>
          </cell>
          <cell r="CE319">
            <v>5.3540150717656276E-2</v>
          </cell>
          <cell r="CF319">
            <v>4.507432417302959E-2</v>
          </cell>
          <cell r="CG319">
            <v>5.6348157968551194E-2</v>
          </cell>
          <cell r="CH319">
            <v>6.0215407860837233E-2</v>
          </cell>
          <cell r="CI319">
            <v>6.6471172643656207E-2</v>
          </cell>
        </row>
        <row r="320">
          <cell r="A320">
            <v>42767</v>
          </cell>
          <cell r="B320">
            <v>4809.67</v>
          </cell>
          <cell r="C320">
            <v>3.3000615371778785E-3</v>
          </cell>
          <cell r="D320">
            <v>6572.14</v>
          </cell>
          <cell r="E320">
            <v>5.8125298431628281E-3</v>
          </cell>
          <cell r="F320">
            <v>0.24175325090955913</v>
          </cell>
          <cell r="G320">
            <v>4417.28</v>
          </cell>
          <cell r="H320">
            <v>2.5032624113474622E-3</v>
          </cell>
          <cell r="I320">
            <v>0.75824674909044087</v>
          </cell>
          <cell r="J320">
            <v>5.8861623185475914E-3</v>
          </cell>
          <cell r="K320">
            <v>3.2620847643424055E-3</v>
          </cell>
          <cell r="L320">
            <v>2.5999999999999999E-3</v>
          </cell>
          <cell r="M320">
            <v>8.4246120659350662E-3</v>
          </cell>
          <cell r="N320">
            <v>8.0636551241382586E-4</v>
          </cell>
          <cell r="O320">
            <v>-7.4999999999999997E-3</v>
          </cell>
          <cell r="Q320">
            <v>0.50900000000000001</v>
          </cell>
          <cell r="R320">
            <v>657.19100000000003</v>
          </cell>
          <cell r="S320">
            <v>6.2882739677649901E-4</v>
          </cell>
          <cell r="T320">
            <v>666.09900000000005</v>
          </cell>
          <cell r="U320">
            <v>8.3691187032530756E-4</v>
          </cell>
          <cell r="V320">
            <v>525.53</v>
          </cell>
          <cell r="W320">
            <v>3.8758283174245012E-3</v>
          </cell>
          <cell r="X320">
            <v>694.25800000000004</v>
          </cell>
          <cell r="Y320">
            <v>5.2764641319174022E-3</v>
          </cell>
          <cell r="Z320">
            <v>731.69100000000003</v>
          </cell>
          <cell r="AA320">
            <v>-9.4486081735922767E-4</v>
          </cell>
          <cell r="AB320">
            <v>1087.393</v>
          </cell>
          <cell r="AC320">
            <v>-8.8252854180433937E-3</v>
          </cell>
          <cell r="AD320">
            <v>613.43100000000004</v>
          </cell>
          <cell r="AE320">
            <v>1.9813203793421774E-3</v>
          </cell>
          <cell r="AG320">
            <v>479.69990000000001</v>
          </cell>
          <cell r="AH320">
            <v>-8.2400272445792844E-4</v>
          </cell>
          <cell r="AI320">
            <v>4973.4399999999923</v>
          </cell>
          <cell r="AJ320">
            <v>2.4004692101025071E-3</v>
          </cell>
          <cell r="AK320">
            <v>4.4999999999999998E-2</v>
          </cell>
          <cell r="AL320">
            <v>1.0465388888888889</v>
          </cell>
          <cell r="CD320">
            <v>42767</v>
          </cell>
          <cell r="CE320">
            <v>4.7589072961635059E-2</v>
          </cell>
          <cell r="CF320">
            <v>4.7070988052620111E-2</v>
          </cell>
          <cell r="CG320">
            <v>4.7881122729774406E-2</v>
          </cell>
          <cell r="CH320">
            <v>5.2573330386344042E-2</v>
          </cell>
          <cell r="CI320">
            <v>5.3764036233970414E-2</v>
          </cell>
        </row>
        <row r="321">
          <cell r="A321">
            <v>42795</v>
          </cell>
          <cell r="B321">
            <v>4821.6899999999996</v>
          </cell>
          <cell r="C321">
            <v>2.4991319570779602E-3</v>
          </cell>
          <cell r="D321">
            <v>6603.75</v>
          </cell>
          <cell r="E321">
            <v>4.8096966893582671E-3</v>
          </cell>
          <cell r="F321">
            <v>0.2423554340150933</v>
          </cell>
          <cell r="G321">
            <v>4425.1499999999996</v>
          </cell>
          <cell r="H321">
            <v>1.7816393798899544E-3</v>
          </cell>
          <cell r="I321">
            <v>0.7576445659849067</v>
          </cell>
          <cell r="J321">
            <v>4.1808828585595008E-3</v>
          </cell>
          <cell r="K321">
            <v>2.4807143044693232E-3</v>
          </cell>
          <cell r="L321">
            <v>2.7000000000000001E-3</v>
          </cell>
          <cell r="M321">
            <v>3.3482245567735811E-3</v>
          </cell>
          <cell r="N321">
            <v>-1.4922128259337566E-3</v>
          </cell>
          <cell r="O321">
            <v>3.0999999999999999E-3</v>
          </cell>
          <cell r="Q321">
            <v>0.55759999999999998</v>
          </cell>
          <cell r="R321">
            <v>654.70899999999995</v>
          </cell>
          <cell r="S321">
            <v>-3.7766798388901845E-3</v>
          </cell>
          <cell r="T321">
            <v>666.197</v>
          </cell>
          <cell r="U321">
            <v>1.4712527717342105E-4</v>
          </cell>
          <cell r="V321">
            <v>527.54499999999996</v>
          </cell>
          <cell r="W321">
            <v>3.8342244971742989E-3</v>
          </cell>
          <cell r="X321">
            <v>696.78200000000004</v>
          </cell>
          <cell r="Y321">
            <v>3.6355360687236882E-3</v>
          </cell>
          <cell r="Z321">
            <v>730.42499999999995</v>
          </cell>
          <cell r="AA321">
            <v>-1.7302385843205315E-3</v>
          </cell>
          <cell r="AB321">
            <v>1076.6079999999999</v>
          </cell>
          <cell r="AC321">
            <v>-9.9182172406848679E-3</v>
          </cell>
          <cell r="AD321">
            <v>614.21500000000003</v>
          </cell>
          <cell r="AE321">
            <v>1.2780573528237138E-3</v>
          </cell>
          <cell r="AG321">
            <v>480.35180000000003</v>
          </cell>
          <cell r="AH321">
            <v>1.3589746422710824E-3</v>
          </cell>
          <cell r="AI321">
            <v>4989.3599999999924</v>
          </cell>
          <cell r="AJ321">
            <v>3.2010037318235263E-3</v>
          </cell>
          <cell r="AK321">
            <v>4.4999999999999998E-2</v>
          </cell>
          <cell r="AL321">
            <v>1.0456000000000001</v>
          </cell>
          <cell r="CD321">
            <v>42795</v>
          </cell>
          <cell r="CE321">
            <v>4.5711051156818838E-2</v>
          </cell>
          <cell r="CF321">
            <v>5.5946158138880486E-2</v>
          </cell>
          <cell r="CG321">
            <v>4.2556048740493457E-2</v>
          </cell>
          <cell r="CH321">
            <v>4.4093069243772431E-2</v>
          </cell>
          <cell r="CI321">
            <v>4.8552842610911418E-2</v>
          </cell>
        </row>
        <row r="322">
          <cell r="A322">
            <v>42826</v>
          </cell>
          <cell r="B322">
            <v>4828.4399999999996</v>
          </cell>
          <cell r="C322">
            <v>1.3999240930047119E-3</v>
          </cell>
          <cell r="D322">
            <v>6564.1</v>
          </cell>
          <cell r="E322">
            <v>-6.0041643005867007E-3</v>
          </cell>
          <cell r="F322">
            <v>0.24289768321503002</v>
          </cell>
          <cell r="G322">
            <v>4441.59</v>
          </cell>
          <cell r="H322">
            <v>3.7151283007357261E-3</v>
          </cell>
          <cell r="I322">
            <v>0.75710231678496998</v>
          </cell>
          <cell r="J322">
            <v>1.4797796694680709E-3</v>
          </cell>
          <cell r="K322">
            <v>3.061878497326169E-3</v>
          </cell>
          <cell r="L322">
            <v>3.3999999999999998E-3</v>
          </cell>
          <cell r="M322">
            <v>4.9052281652683955E-3</v>
          </cell>
          <cell r="N322">
            <v>-3.0045308077880487E-4</v>
          </cell>
          <cell r="O322">
            <v>6.8000000000000005E-3</v>
          </cell>
          <cell r="Q322">
            <v>0.60589999999999999</v>
          </cell>
          <cell r="R322">
            <v>646.57299999999998</v>
          </cell>
          <cell r="S322">
            <v>-1.2426895002207061E-2</v>
          </cell>
          <cell r="T322">
            <v>658.89800000000002</v>
          </cell>
          <cell r="U322">
            <v>-1.0956218656043126E-2</v>
          </cell>
          <cell r="V322">
            <v>529.26900000000001</v>
          </cell>
          <cell r="W322">
            <v>3.267967661526594E-3</v>
          </cell>
          <cell r="X322">
            <v>696.21600000000001</v>
          </cell>
          <cell r="Y322">
            <v>-8.1230571398227536E-4</v>
          </cell>
          <cell r="Z322">
            <v>717.49300000000005</v>
          </cell>
          <cell r="AA322">
            <v>-1.7704760926857466E-2</v>
          </cell>
          <cell r="AB322">
            <v>1030.2639999999999</v>
          </cell>
          <cell r="AC322">
            <v>-4.3046308405659262E-2</v>
          </cell>
          <cell r="AD322">
            <v>608.99400000000003</v>
          </cell>
          <cell r="AE322">
            <v>-8.5002808462835144E-3</v>
          </cell>
          <cell r="AG322">
            <v>483.26710000000003</v>
          </cell>
          <cell r="AH322">
            <v>6.0690935268692403E-3</v>
          </cell>
          <cell r="AI322">
            <v>4993.3499999999922</v>
          </cell>
          <cell r="AJ322">
            <v>7.9970176535670845E-4</v>
          </cell>
          <cell r="AK322">
            <v>4.4999999999999998E-2</v>
          </cell>
          <cell r="AL322">
            <v>1.0460222222222222</v>
          </cell>
          <cell r="CD322">
            <v>42826</v>
          </cell>
          <cell r="CE322">
            <v>4.0825168946228008E-2</v>
          </cell>
          <cell r="CF322">
            <v>4.2438544864353389E-2</v>
          </cell>
          <cell r="CG322">
            <v>4.0336067532053876E-2</v>
          </cell>
          <cell r="CH322">
            <v>2.7374492527945549E-2</v>
          </cell>
          <cell r="CI322">
            <v>3.3672505702551314E-2</v>
          </cell>
        </row>
        <row r="323">
          <cell r="A323">
            <v>42856</v>
          </cell>
          <cell r="B323">
            <v>4843.41</v>
          </cell>
          <cell r="C323">
            <v>3.100380247036405E-3</v>
          </cell>
          <cell r="D323">
            <v>6666.31</v>
          </cell>
          <cell r="E323">
            <v>1.5571060769945522E-2</v>
          </cell>
          <cell r="F323">
            <v>0.2411472871671263</v>
          </cell>
          <cell r="G323">
            <v>4437.93</v>
          </cell>
          <cell r="H323">
            <v>-8.2402923277469231E-4</v>
          </cell>
          <cell r="I323">
            <v>0.7588527128328737</v>
          </cell>
          <cell r="J323">
            <v>5.1595942128118757E-3</v>
          </cell>
          <cell r="K323">
            <v>1.8299261570944294E-3</v>
          </cell>
          <cell r="L323">
            <v>2.3E-3</v>
          </cell>
          <cell r="M323">
            <v>4.5224065807574599E-4</v>
          </cell>
          <cell r="N323">
            <v>6.5584137283360513E-4</v>
          </cell>
          <cell r="O323">
            <v>-5.6000000000000008E-3</v>
          </cell>
          <cell r="Q323">
            <v>0.51739999999999997</v>
          </cell>
          <cell r="R323">
            <v>643.26</v>
          </cell>
          <cell r="S323">
            <v>-5.1239380549450431E-3</v>
          </cell>
          <cell r="T323">
            <v>652.75800000000004</v>
          </cell>
          <cell r="U323">
            <v>-9.318589523719889E-3</v>
          </cell>
          <cell r="V323">
            <v>530.81700000000001</v>
          </cell>
          <cell r="W323">
            <v>2.9247887180243737E-3</v>
          </cell>
          <cell r="X323">
            <v>697.11699999999996</v>
          </cell>
          <cell r="Y323">
            <v>1.2941386006641853E-3</v>
          </cell>
          <cell r="Z323">
            <v>706.33500000000004</v>
          </cell>
          <cell r="AA323">
            <v>-1.5551371232890077E-2</v>
          </cell>
          <cell r="AB323">
            <v>1011.278</v>
          </cell>
          <cell r="AC323">
            <v>-1.8428286342141331E-2</v>
          </cell>
          <cell r="AD323">
            <v>600.13699999999994</v>
          </cell>
          <cell r="AE323">
            <v>-1.454365724457074E-2</v>
          </cell>
          <cell r="AG323">
            <v>483.03120000000001</v>
          </cell>
          <cell r="AH323">
            <v>-4.881358569619465E-4</v>
          </cell>
          <cell r="AI323">
            <v>5011.3299999999917</v>
          </cell>
          <cell r="AJ323">
            <v>3.6007890494356154E-3</v>
          </cell>
          <cell r="AK323">
            <v>4.4999999999999998E-2</v>
          </cell>
          <cell r="AL323">
            <v>1.0466363636363636</v>
          </cell>
          <cell r="CD323">
            <v>42856</v>
          </cell>
          <cell r="CE323">
            <v>3.5972561777709355E-2</v>
          </cell>
          <cell r="CF323">
            <v>4.4092288078386277E-2</v>
          </cell>
          <cell r="CG323">
            <v>3.3386501496082355E-2</v>
          </cell>
          <cell r="CH323">
            <v>1.0671392748732078E-2</v>
          </cell>
          <cell r="CI323">
            <v>1.572704313849993E-2</v>
          </cell>
        </row>
        <row r="324">
          <cell r="A324">
            <v>42887</v>
          </cell>
          <cell r="B324">
            <v>4832.2700000000004</v>
          </cell>
          <cell r="C324">
            <v>-2.3000324151783991E-3</v>
          </cell>
          <cell r="D324">
            <v>6611.28</v>
          </cell>
          <cell r="E324">
            <v>-8.2549416393777886E-3</v>
          </cell>
          <cell r="F324">
            <v>0.24411613140112842</v>
          </cell>
          <cell r="G324">
            <v>4436.16</v>
          </cell>
          <cell r="H324">
            <v>-3.9883459180301006E-4</v>
          </cell>
          <cell r="I324">
            <v>0.75588386859887158</v>
          </cell>
          <cell r="J324">
            <v>9.675795249207979E-4</v>
          </cell>
          <cell r="K324">
            <v>2.496996238989105E-3</v>
          </cell>
          <cell r="L324">
            <v>2.8E-3</v>
          </cell>
          <cell r="M324">
            <v>4.3160877410782384E-3</v>
          </cell>
          <cell r="N324">
            <v>-1.2162358670626601E-3</v>
          </cell>
          <cell r="O324">
            <v>-9.300000000000001E-3</v>
          </cell>
          <cell r="Q324">
            <v>0.4718</v>
          </cell>
          <cell r="R324">
            <v>637.07899999999995</v>
          </cell>
          <cell r="S324">
            <v>-9.608867332027593E-3</v>
          </cell>
          <cell r="T324">
            <v>648.40899999999999</v>
          </cell>
          <cell r="U324">
            <v>-6.6624997319068013E-3</v>
          </cell>
          <cell r="V324">
            <v>530.38400000000001</v>
          </cell>
          <cell r="W324">
            <v>-8.1572368631743775E-4</v>
          </cell>
          <cell r="X324">
            <v>706.596</v>
          </cell>
          <cell r="Y324">
            <v>1.3597430560436941E-2</v>
          </cell>
          <cell r="Z324">
            <v>697.72299999999996</v>
          </cell>
          <cell r="AA324">
            <v>-1.219251488316464E-2</v>
          </cell>
          <cell r="AB324">
            <v>994.78200000000004</v>
          </cell>
          <cell r="AC324">
            <v>-1.6312032893032402E-2</v>
          </cell>
          <cell r="AD324">
            <v>593.68299999999999</v>
          </cell>
          <cell r="AE324">
            <v>-1.0754211121793755E-2</v>
          </cell>
          <cell r="AG324">
            <v>483.27760000000001</v>
          </cell>
          <cell r="AH324">
            <v>5.1011197620365323E-4</v>
          </cell>
          <cell r="AI324">
            <v>4996.299999999992</v>
          </cell>
          <cell r="AJ324">
            <v>-2.9992038041797286E-3</v>
          </cell>
          <cell r="AK324">
            <v>4.4999999999999998E-2</v>
          </cell>
          <cell r="AL324">
            <v>1.0447285714285715</v>
          </cell>
          <cell r="CD324">
            <v>42887</v>
          </cell>
          <cell r="CE324">
            <v>2.9985569924055655E-2</v>
          </cell>
          <cell r="CF324">
            <v>3.3023798697798146E-2</v>
          </cell>
          <cell r="CG324">
            <v>2.8965875563637722E-2</v>
          </cell>
          <cell r="CH324">
            <v>-1.5132917380362154E-2</v>
          </cell>
          <cell r="CI324">
            <v>-7.7842863613548641E-3</v>
          </cell>
        </row>
        <row r="325">
          <cell r="A325">
            <v>42917</v>
          </cell>
          <cell r="B325">
            <v>4843.87</v>
          </cell>
          <cell r="C325">
            <v>2.4005281161854075E-3</v>
          </cell>
          <cell r="D325">
            <v>6695.78</v>
          </cell>
          <cell r="E325">
            <v>1.2781186094069641E-2</v>
          </cell>
          <cell r="F325">
            <v>0.24267573367396045</v>
          </cell>
          <cell r="G325">
            <v>4431.99</v>
          </cell>
          <cell r="H325">
            <v>-9.400021640337819E-4</v>
          </cell>
          <cell r="I325">
            <v>0.75732426632603955</v>
          </cell>
          <cell r="J325">
            <v>4.0141849044351688E-3</v>
          </cell>
          <cell r="K325">
            <v>1.8589298199959093E-3</v>
          </cell>
          <cell r="L325">
            <v>1.5E-3</v>
          </cell>
          <cell r="M325">
            <v>3.3220109729088813E-3</v>
          </cell>
          <cell r="N325">
            <v>-2.4178511584166886E-3</v>
          </cell>
          <cell r="O325">
            <v>-8.1000000000000013E-3</v>
          </cell>
          <cell r="Q325">
            <v>0.41820000000000002</v>
          </cell>
          <cell r="R325">
            <v>635.19799999999998</v>
          </cell>
          <cell r="S325">
            <v>-2.9525380682772218E-3</v>
          </cell>
          <cell r="T325">
            <v>643.76599999999996</v>
          </cell>
          <cell r="U325">
            <v>-7.1606038781077963E-3</v>
          </cell>
          <cell r="V325">
            <v>530.60699999999997</v>
          </cell>
          <cell r="W325">
            <v>4.2045008899194158E-4</v>
          </cell>
          <cell r="X325">
            <v>708.13499999999999</v>
          </cell>
          <cell r="Y325">
            <v>2.1780479934785379E-3</v>
          </cell>
          <cell r="Z325">
            <v>689.61699999999996</v>
          </cell>
          <cell r="AA325">
            <v>-1.1617791014485679E-2</v>
          </cell>
          <cell r="AB325">
            <v>968.88400000000001</v>
          </cell>
          <cell r="AC325">
            <v>-2.6033844601128675E-2</v>
          </cell>
          <cell r="AD325">
            <v>589.75800000000004</v>
          </cell>
          <cell r="AE325">
            <v>-6.6112723456793754E-3</v>
          </cell>
          <cell r="AG325">
            <v>483.21719999999999</v>
          </cell>
          <cell r="AH325">
            <v>-1.2497992872007035E-4</v>
          </cell>
          <cell r="AI325">
            <v>5004.7899999999909</v>
          </cell>
          <cell r="AJ325">
            <v>1.6992574505132474E-3</v>
          </cell>
          <cell r="AK325">
            <v>4.4999999999999998E-2</v>
          </cell>
          <cell r="AL325">
            <v>1.0442761904761906</v>
          </cell>
          <cell r="CD325">
            <v>42917</v>
          </cell>
          <cell r="CE325">
            <v>2.711625766806125E-2</v>
          </cell>
          <cell r="CF325">
            <v>4.7226853430343718E-2</v>
          </cell>
          <cell r="CG325">
            <v>2.0718419725335835E-2</v>
          </cell>
          <cell r="CH325">
            <v>-1.4212640217519557E-2</v>
          </cell>
          <cell r="CI325">
            <v>-1.6612158419652912E-2</v>
          </cell>
        </row>
        <row r="326">
          <cell r="A326">
            <v>42948</v>
          </cell>
          <cell r="B326">
            <v>4853.07</v>
          </cell>
          <cell r="C326">
            <v>1.8993077848910023E-3</v>
          </cell>
          <cell r="D326">
            <v>6811.83</v>
          </cell>
          <cell r="E326">
            <v>1.733181197709599E-2</v>
          </cell>
          <cell r="F326">
            <v>0.2451995398498823</v>
          </cell>
          <cell r="G326">
            <v>4418.03</v>
          </cell>
          <cell r="H326">
            <v>-3.1498266015943521E-3</v>
          </cell>
          <cell r="I326">
            <v>0.7548004601501177</v>
          </cell>
          <cell r="J326">
            <v>1.6273869487987657E-3</v>
          </cell>
          <cell r="K326">
            <v>2.357764666266411E-3</v>
          </cell>
          <cell r="L326">
            <v>2.5999999999999999E-3</v>
          </cell>
          <cell r="M326">
            <v>1.1174851785005822E-4</v>
          </cell>
          <cell r="N326">
            <v>2.5612283557919086E-3</v>
          </cell>
          <cell r="O326">
            <v>-1.84E-2</v>
          </cell>
          <cell r="Q326">
            <v>0.46379999999999999</v>
          </cell>
          <cell r="R326">
            <v>636.71400000000006</v>
          </cell>
          <cell r="S326">
            <v>2.3866573887199038E-3</v>
          </cell>
          <cell r="T326">
            <v>644.38300000000004</v>
          </cell>
          <cell r="U326">
            <v>9.5842278094848687E-4</v>
          </cell>
          <cell r="V326">
            <v>532.38300000000004</v>
          </cell>
          <cell r="W326">
            <v>3.3471100079720539E-3</v>
          </cell>
          <cell r="X326">
            <v>710.95399999999995</v>
          </cell>
          <cell r="Y326">
            <v>3.9808793521007857E-3</v>
          </cell>
          <cell r="Z326">
            <v>689.28800000000001</v>
          </cell>
          <cell r="AA326">
            <v>-4.7707640617900005E-4</v>
          </cell>
          <cell r="AB326">
            <v>953.33100000000002</v>
          </cell>
          <cell r="AC326">
            <v>-1.6052489255679703E-2</v>
          </cell>
          <cell r="AD326">
            <v>592.60400000000004</v>
          </cell>
          <cell r="AE326">
            <v>4.8257081718263706E-3</v>
          </cell>
          <cell r="AG326">
            <v>483.68439999999998</v>
          </cell>
          <cell r="AH326">
            <v>9.6685300109355943E-4</v>
          </cell>
          <cell r="AI326">
            <v>5003.2899999999909</v>
          </cell>
          <cell r="AJ326">
            <v>-2.9971287506569411E-4</v>
          </cell>
          <cell r="AK326">
            <v>4.4999999999999998E-2</v>
          </cell>
          <cell r="AL326">
            <v>1.0441869565217392</v>
          </cell>
          <cell r="CD326">
            <v>42948</v>
          </cell>
          <cell r="CE326">
            <v>2.4559084940275255E-2</v>
          </cell>
          <cell r="CF326">
            <v>6.2598470643658644E-2</v>
          </cell>
          <cell r="CG326">
            <v>1.2543258542845992E-2</v>
          </cell>
          <cell r="CH326">
            <v>-1.6130652256885147E-2</v>
          </cell>
          <cell r="CI326">
            <v>-1.7112516435276226E-2</v>
          </cell>
        </row>
        <row r="327">
          <cell r="A327">
            <v>42979</v>
          </cell>
          <cell r="B327">
            <v>4860.83</v>
          </cell>
          <cell r="C327">
            <v>1.5989878571709415E-3</v>
          </cell>
          <cell r="D327">
            <v>6828.47</v>
          </cell>
          <cell r="E327">
            <v>2.4428090542483183E-3</v>
          </cell>
          <cell r="F327">
            <v>0.24900340409917987</v>
          </cell>
          <cell r="G327">
            <v>4424.01</v>
          </cell>
          <cell r="H327">
            <v>1.3535444530707874E-3</v>
          </cell>
          <cell r="I327">
            <v>0.75099659590082013</v>
          </cell>
          <cell r="J327">
            <v>1.3194825022044985E-3</v>
          </cell>
          <cell r="K327">
            <v>2.6213970110296244E-3</v>
          </cell>
          <cell r="L327">
            <v>2.3999999999999998E-3</v>
          </cell>
          <cell r="M327">
            <v>4.9795837881714119E-3</v>
          </cell>
          <cell r="N327">
            <v>1.8362387152442397E-3</v>
          </cell>
          <cell r="O327">
            <v>-7.4000000000000003E-3</v>
          </cell>
          <cell r="Q327">
            <v>0.52010000000000001</v>
          </cell>
          <cell r="R327">
            <v>640.654</v>
          </cell>
          <cell r="S327">
            <v>6.1880216235232766E-3</v>
          </cell>
          <cell r="T327">
            <v>647.4</v>
          </cell>
          <cell r="U327">
            <v>4.6819981284420553E-3</v>
          </cell>
          <cell r="V327">
            <v>531.88199999999995</v>
          </cell>
          <cell r="W327">
            <v>-9.4105183674175752E-4</v>
          </cell>
          <cell r="X327">
            <v>711.971</v>
          </cell>
          <cell r="Y327">
            <v>1.4304722949727289E-3</v>
          </cell>
          <cell r="Z327">
            <v>694.39700000000005</v>
          </cell>
          <cell r="AA327">
            <v>7.4119961467484785E-3</v>
          </cell>
          <cell r="AB327">
            <v>952.95500000000004</v>
          </cell>
          <cell r="AC327">
            <v>-3.9440655973632666E-4</v>
          </cell>
          <cell r="AD327">
            <v>598.53899999999999</v>
          </cell>
          <cell r="AE327">
            <v>1.001511970894553E-2</v>
          </cell>
          <cell r="AG327">
            <v>483.77339999999998</v>
          </cell>
          <cell r="AH327">
            <v>1.8400428047704587E-4</v>
          </cell>
          <cell r="AI327">
            <v>5002.2899999999909</v>
          </cell>
          <cell r="AJ327">
            <v>-1.9986848653585909E-4</v>
          </cell>
          <cell r="AK327">
            <v>4.4999999999999998E-2</v>
          </cell>
          <cell r="AL327">
            <v>1.0405150000000001</v>
          </cell>
          <cell r="CD327">
            <v>42979</v>
          </cell>
          <cell r="CE327">
            <v>2.5376909332922803E-2</v>
          </cell>
          <cell r="CF327">
            <v>6.128548448513027E-2</v>
          </cell>
          <cell r="CG327">
            <v>1.3971877471035121E-2</v>
          </cell>
          <cell r="CH327">
            <v>-1.0358996539792442E-2</v>
          </cell>
          <cell r="CI327">
            <v>-1.4452864541311117E-2</v>
          </cell>
        </row>
        <row r="328">
          <cell r="A328">
            <v>43009</v>
          </cell>
          <cell r="B328">
            <v>4881.25</v>
          </cell>
          <cell r="C328">
            <v>4.2009286479880448E-3</v>
          </cell>
          <cell r="D328">
            <v>6895.24</v>
          </cell>
          <cell r="E328">
            <v>9.7781787135331477E-3</v>
          </cell>
          <cell r="F328">
            <v>0.24918743699378165</v>
          </cell>
          <cell r="G328">
            <v>4434.6099999999997</v>
          </cell>
          <cell r="H328">
            <v>2.3960162838689847E-3</v>
          </cell>
          <cell r="I328">
            <v>0.75081256300621835</v>
          </cell>
          <cell r="J328">
            <v>4.3366254429860109E-3</v>
          </cell>
          <cell r="K328">
            <v>3.2479227026576737E-3</v>
          </cell>
          <cell r="L328">
            <v>3.3999999999999998E-3</v>
          </cell>
          <cell r="M328">
            <v>3.6816717996786281E-3</v>
          </cell>
          <cell r="N328">
            <v>3.2226258074207607E-3</v>
          </cell>
          <cell r="O328">
            <v>-1.7000000000000001E-3</v>
          </cell>
          <cell r="Q328">
            <v>0.56569999999999998</v>
          </cell>
          <cell r="R328">
            <v>641.279</v>
          </cell>
          <cell r="S328">
            <v>9.7556559390876707E-4</v>
          </cell>
          <cell r="T328">
            <v>648.67200000000003</v>
          </cell>
          <cell r="U328">
            <v>1.9647822057460296E-3</v>
          </cell>
          <cell r="V328">
            <v>533.37699999999995</v>
          </cell>
          <cell r="W328">
            <v>2.8107738182530095E-3</v>
          </cell>
          <cell r="X328">
            <v>713.35400000000004</v>
          </cell>
          <cell r="Y328">
            <v>1.9424948488071525E-3</v>
          </cell>
          <cell r="Z328">
            <v>695.53899999999999</v>
          </cell>
          <cell r="AA328">
            <v>1.6445923585497457E-3</v>
          </cell>
          <cell r="AB328">
            <v>960.18</v>
          </cell>
          <cell r="AC328">
            <v>7.5816801422941005E-3</v>
          </cell>
          <cell r="AD328">
            <v>598.351</v>
          </cell>
          <cell r="AE328">
            <v>-3.1409816235861143E-4</v>
          </cell>
          <cell r="AG328">
            <v>485.3331</v>
          </cell>
          <cell r="AH328">
            <v>3.2240300934280874E-3</v>
          </cell>
          <cell r="AI328">
            <v>5020.7999999999911</v>
          </cell>
          <cell r="AJ328">
            <v>3.7003052601909392E-3</v>
          </cell>
          <cell r="AK328">
            <v>4.4999999999999998E-2</v>
          </cell>
          <cell r="AL328">
            <v>1.0400952380952382</v>
          </cell>
          <cell r="CD328">
            <v>43009</v>
          </cell>
          <cell r="CE328">
            <v>2.7013208888963858E-2</v>
          </cell>
          <cell r="CF328">
            <v>6.589786595969982E-2</v>
          </cell>
          <cell r="CG328">
            <v>1.4633978927619529E-2</v>
          </cell>
          <cell r="CH328">
            <v>-1.0697101107197793E-2</v>
          </cell>
          <cell r="CI328">
            <v>-1.4066910158725854E-2</v>
          </cell>
        </row>
        <row r="329">
          <cell r="A329">
            <v>43040</v>
          </cell>
          <cell r="B329">
            <v>4894.92</v>
          </cell>
          <cell r="C329">
            <v>2.8005121638925434E-3</v>
          </cell>
          <cell r="D329">
            <v>6986.4</v>
          </cell>
          <cell r="E329">
            <v>1.3220714579913029E-2</v>
          </cell>
          <cell r="F329">
            <v>0.25053691879512829</v>
          </cell>
          <cell r="G329">
            <v>4431.57</v>
          </cell>
          <cell r="H329">
            <v>-6.8551687747064882E-4</v>
          </cell>
          <cell r="I329">
            <v>0.74946308120487171</v>
          </cell>
          <cell r="J329">
            <v>2.1455537857473666E-3</v>
          </cell>
          <cell r="K329">
            <v>1.9124880239765876E-3</v>
          </cell>
          <cell r="L329">
            <v>2E-3</v>
          </cell>
          <cell r="M329">
            <v>1.1966539575855352E-3</v>
          </cell>
          <cell r="N329">
            <v>8.3993829733294877E-4</v>
          </cell>
          <cell r="O329">
            <v>-7.1999999999999998E-3</v>
          </cell>
          <cell r="Q329">
            <v>0.46379999999999999</v>
          </cell>
          <cell r="R329">
            <v>646.42200000000003</v>
          </cell>
          <cell r="S329">
            <v>8.0199102106883746E-3</v>
          </cell>
          <cell r="T329">
            <v>652.07299999999998</v>
          </cell>
          <cell r="U329">
            <v>5.2430195846282501E-3</v>
          </cell>
          <cell r="V329">
            <v>534.89700000000005</v>
          </cell>
          <cell r="W329">
            <v>2.8497666753535267E-3</v>
          </cell>
          <cell r="X329">
            <v>715.31799999999998</v>
          </cell>
          <cell r="Y329">
            <v>2.7531912626830302E-3</v>
          </cell>
          <cell r="Z329">
            <v>700.12</v>
          </cell>
          <cell r="AA329">
            <v>6.5862590020113743E-3</v>
          </cell>
          <cell r="AB329">
            <v>966.01199999999994</v>
          </cell>
          <cell r="AC329">
            <v>6.0738611510342544E-3</v>
          </cell>
          <cell r="AD329">
            <v>602.39300000000003</v>
          </cell>
          <cell r="AE329">
            <v>6.7552322967623368E-3</v>
          </cell>
          <cell r="AG329">
            <v>486.73520000000002</v>
          </cell>
          <cell r="AH329">
            <v>2.8889436966075266E-3</v>
          </cell>
          <cell r="AI329">
            <v>5029.8399999999911</v>
          </cell>
          <cell r="AJ329">
            <v>1.8005098789037888E-3</v>
          </cell>
          <cell r="AK329">
            <v>4.4999999999999998E-2</v>
          </cell>
          <cell r="AL329">
            <v>1.0400700000000001</v>
          </cell>
          <cell r="CD329">
            <v>43040</v>
          </cell>
          <cell r="CE329">
            <v>2.8037854253563088E-2</v>
          </cell>
          <cell r="CF329">
            <v>7.7635938473688437E-2</v>
          </cell>
          <cell r="CG329">
            <v>1.2273175812729464E-2</v>
          </cell>
          <cell r="CH329">
            <v>-3.2980706517968805E-3</v>
          </cell>
          <cell r="CI329">
            <v>-8.6339532224911641E-3</v>
          </cell>
        </row>
        <row r="330">
          <cell r="A330">
            <v>43070</v>
          </cell>
          <cell r="B330">
            <v>4916.46</v>
          </cell>
          <cell r="C330">
            <v>4.4004804981490064E-3</v>
          </cell>
          <cell r="D330">
            <v>7000.85</v>
          </cell>
          <cell r="E330">
            <v>2.068304133745702E-3</v>
          </cell>
          <cell r="F330">
            <v>0.25314227253679322</v>
          </cell>
          <cell r="G330">
            <v>4454.5</v>
          </cell>
          <cell r="H330">
            <v>5.1742384753032944E-3</v>
          </cell>
          <cell r="I330">
            <v>0.74685772746320678</v>
          </cell>
          <cell r="J330">
            <v>2.8741356619456553E-3</v>
          </cell>
          <cell r="K330">
            <v>4.8882806213708585E-3</v>
          </cell>
          <cell r="L330">
            <v>4.5999999999999999E-3</v>
          </cell>
          <cell r="M330">
            <v>5.9496260299902988E-3</v>
          </cell>
          <cell r="N330">
            <v>4.619073365389169E-3</v>
          </cell>
          <cell r="O330">
            <v>4.1999999999999997E-3</v>
          </cell>
          <cell r="Q330">
            <v>0.56840000000000002</v>
          </cell>
          <cell r="R330">
            <v>651.21400000000006</v>
          </cell>
          <cell r="S330">
            <v>7.4131140338664636E-3</v>
          </cell>
          <cell r="T330">
            <v>657.85900000000004</v>
          </cell>
          <cell r="U330">
            <v>8.8732396526156609E-3</v>
          </cell>
          <cell r="V330">
            <v>536.50699999999995</v>
          </cell>
          <cell r="W330">
            <v>3.0099252753332806E-3</v>
          </cell>
          <cell r="X330">
            <v>716.28700000000003</v>
          </cell>
          <cell r="Y330">
            <v>1.3546422709900252E-3</v>
          </cell>
          <cell r="Z330">
            <v>708.79700000000003</v>
          </cell>
          <cell r="AA330">
            <v>1.2393589670342209E-2</v>
          </cell>
          <cell r="AB330">
            <v>974.04200000000003</v>
          </cell>
          <cell r="AC330">
            <v>8.3125261383918403E-3</v>
          </cell>
          <cell r="AD330">
            <v>610.67600000000004</v>
          </cell>
          <cell r="AE330">
            <v>1.3750159779413185E-2</v>
          </cell>
          <cell r="AG330">
            <v>489.404</v>
          </cell>
          <cell r="AH330">
            <v>5.4830634809235335E-3</v>
          </cell>
          <cell r="AI330">
            <v>5042.919999999991</v>
          </cell>
          <cell r="AJ330">
            <v>2.6004803333703475E-3</v>
          </cell>
          <cell r="AK330">
            <v>4.4999999999999998E-2</v>
          </cell>
          <cell r="AL330">
            <v>1.039075</v>
          </cell>
          <cell r="CD330">
            <v>43070</v>
          </cell>
          <cell r="CE330">
            <v>2.9474213204347066E-2</v>
          </cell>
          <cell r="CF330">
            <v>7.9978094532889177E-2</v>
          </cell>
          <cell r="CG330">
            <v>1.3438958190666206E-2</v>
          </cell>
          <cell r="CH330">
            <v>-4.18532887020584E-3</v>
          </cell>
          <cell r="CI330">
            <v>-5.2094044493907754E-3</v>
          </cell>
        </row>
        <row r="331">
          <cell r="A331">
            <v>43101</v>
          </cell>
          <cell r="B331">
            <v>4930.72</v>
          </cell>
          <cell r="C331">
            <v>2.9004609007294846E-3</v>
          </cell>
          <cell r="D331">
            <v>7014.71</v>
          </cell>
          <cell r="E331">
            <v>1.9797596006199125E-3</v>
          </cell>
          <cell r="F331">
            <v>0.25256691725207914</v>
          </cell>
          <cell r="G331">
            <v>4468.55</v>
          </cell>
          <cell r="H331">
            <v>3.1541138174879801E-3</v>
          </cell>
          <cell r="I331">
            <v>0.74743308274792086</v>
          </cell>
          <cell r="J331">
            <v>-3.110796347246645E-4</v>
          </cell>
          <cell r="K331">
            <v>1.9117277588497905E-3</v>
          </cell>
          <cell r="L331">
            <v>2.8E-3</v>
          </cell>
          <cell r="M331">
            <v>1.6035850299869325E-3</v>
          </cell>
          <cell r="N331">
            <v>1.1064552222748216E-4</v>
          </cell>
          <cell r="O331">
            <v>1.1200000000000002E-2</v>
          </cell>
          <cell r="Q331">
            <v>0.57909999999999995</v>
          </cell>
          <cell r="R331">
            <v>654.96799999999996</v>
          </cell>
          <cell r="S331">
            <v>5.7646180825350335E-3</v>
          </cell>
          <cell r="T331">
            <v>662.82600000000002</v>
          </cell>
          <cell r="U331">
            <v>7.5502501295869884E-3</v>
          </cell>
          <cell r="V331">
            <v>539.51499999999999</v>
          </cell>
          <cell r="W331">
            <v>5.6066370056682135E-3</v>
          </cell>
          <cell r="X331">
            <v>718.303</v>
          </cell>
          <cell r="Y331">
            <v>2.8145142938513779E-3</v>
          </cell>
          <cell r="Z331">
            <v>715.23500000000001</v>
          </cell>
          <cell r="AA331">
            <v>9.0829955544393659E-3</v>
          </cell>
          <cell r="AB331">
            <v>975.73</v>
          </cell>
          <cell r="AC331">
            <v>1.732984819956318E-3</v>
          </cell>
          <cell r="AD331">
            <v>617.70600000000002</v>
          </cell>
          <cell r="AE331">
            <v>1.15118327885817E-2</v>
          </cell>
          <cell r="AG331">
            <v>491.66950000000003</v>
          </cell>
          <cell r="AH331">
            <v>4.6290998847577924E-3</v>
          </cell>
          <cell r="AI331">
            <v>5054.5199999999913</v>
          </cell>
          <cell r="AJ331">
            <v>2.300254614390207E-3</v>
          </cell>
          <cell r="AK331">
            <v>4.4999999999999998E-2</v>
          </cell>
          <cell r="AL331">
            <v>1.0398181818181818</v>
          </cell>
          <cell r="CD331">
            <v>43101</v>
          </cell>
          <cell r="CE331">
            <v>2.8551164512865324E-2</v>
          </cell>
          <cell r="CF331">
            <v>7.3544265827589106E-2</v>
          </cell>
          <cell r="CG331">
            <v>1.413900709219873E-2</v>
          </cell>
          <cell r="CH331">
            <v>-2.7558779374462494E-3</v>
          </cell>
          <cell r="CI331">
            <v>-4.0808844520706655E-3</v>
          </cell>
        </row>
        <row r="332">
          <cell r="A332">
            <v>43132</v>
          </cell>
          <cell r="B332">
            <v>4946.5</v>
          </cell>
          <cell r="C332">
            <v>3.2003439659926691E-3</v>
          </cell>
          <cell r="D332">
            <v>7053.56</v>
          </cell>
          <cell r="E332">
            <v>5.5383615288444599E-3</v>
          </cell>
          <cell r="F332">
            <v>0.2523778769744921</v>
          </cell>
          <cell r="G332">
            <v>4479.3500000000004</v>
          </cell>
          <cell r="H332">
            <v>2.4168913853488405E-3</v>
          </cell>
          <cell r="I332">
            <v>0.7476221230255079</v>
          </cell>
          <cell r="J332">
            <v>4.032615650420443E-3</v>
          </cell>
          <cell r="K332">
            <v>2.5240753161769815E-3</v>
          </cell>
          <cell r="L332">
            <v>2.5000000000000001E-3</v>
          </cell>
          <cell r="M332">
            <v>7.3967767185709144E-3</v>
          </cell>
          <cell r="N332">
            <v>5.4066298723995517E-4</v>
          </cell>
          <cell r="O332">
            <v>-6.0999999999999995E-3</v>
          </cell>
          <cell r="Q332">
            <v>0.48530000000000001</v>
          </cell>
          <cell r="R332">
            <v>655.97500000000002</v>
          </cell>
          <cell r="S332">
            <v>1.5374796936644675E-3</v>
          </cell>
          <cell r="T332">
            <v>663.31100000000004</v>
          </cell>
          <cell r="U332">
            <v>7.3171541249128502E-4</v>
          </cell>
          <cell r="V332">
            <v>541.04300000000001</v>
          </cell>
          <cell r="W332">
            <v>2.832173340870936E-3</v>
          </cell>
          <cell r="X332">
            <v>719.33199999999999</v>
          </cell>
          <cell r="Y332">
            <v>1.4325430911468207E-3</v>
          </cell>
          <cell r="Z332">
            <v>715.10799999999995</v>
          </cell>
          <cell r="AA332">
            <v>-1.775640174209725E-4</v>
          </cell>
          <cell r="AB332">
            <v>968.78499999999997</v>
          </cell>
          <cell r="AC332">
            <v>-7.11774773759144E-3</v>
          </cell>
          <cell r="AD332">
            <v>618.99900000000002</v>
          </cell>
          <cell r="AE332">
            <v>2.0932288175927738E-3</v>
          </cell>
          <cell r="AG332">
            <v>489.62119999999999</v>
          </cell>
          <cell r="AH332">
            <v>-4.166009890790523E-3</v>
          </cell>
          <cell r="AI332">
            <v>5063.6199999999908</v>
          </cell>
          <cell r="AJ332">
            <v>1.8003687788354927E-3</v>
          </cell>
          <cell r="AK332">
            <v>4.4999999999999998E-2</v>
          </cell>
          <cell r="AL332">
            <v>1.0403222222222221</v>
          </cell>
          <cell r="CD332">
            <v>43132</v>
          </cell>
          <cell r="CE332">
            <v>2.8448937245174832E-2</v>
          </cell>
          <cell r="CF332">
            <v>7.3251634931696508E-2</v>
          </cell>
          <cell r="CG332">
            <v>1.4051633584468481E-2</v>
          </cell>
          <cell r="CH332">
            <v>-1.8502992280783337E-3</v>
          </cell>
          <cell r="CI332">
            <v>-4.1855640077526068E-3</v>
          </cell>
        </row>
        <row r="333">
          <cell r="A333">
            <v>43160</v>
          </cell>
          <cell r="B333">
            <v>4950.95</v>
          </cell>
          <cell r="C333">
            <v>8.9962599818038669E-4</v>
          </cell>
          <cell r="D333">
            <v>7070.13</v>
          </cell>
          <cell r="E333">
            <v>2.3491683632095306E-3</v>
          </cell>
          <cell r="F333">
            <v>0.25296173490990226</v>
          </cell>
          <cell r="G333">
            <v>4481.04</v>
          </cell>
          <cell r="H333">
            <v>3.7728688314153658E-4</v>
          </cell>
          <cell r="I333">
            <v>0.74703826509009774</v>
          </cell>
          <cell r="J333">
            <v>1.3191465420237163E-3</v>
          </cell>
          <cell r="K333">
            <v>1.9262865690295491E-3</v>
          </cell>
          <cell r="L333">
            <v>2.5000000000000001E-3</v>
          </cell>
          <cell r="M333">
            <v>7.642212638958103E-4</v>
          </cell>
          <cell r="N333">
            <v>1.2906898371662417E-3</v>
          </cell>
          <cell r="O333">
            <v>-1.8E-3</v>
          </cell>
          <cell r="Q333">
            <v>0.504</v>
          </cell>
          <cell r="R333">
            <v>659.66499999999996</v>
          </cell>
          <cell r="S333">
            <v>5.6252143755477491E-3</v>
          </cell>
          <cell r="T333">
            <v>667.524</v>
          </cell>
          <cell r="U333">
            <v>6.3514701248734706E-3</v>
          </cell>
          <cell r="V333">
            <v>541.78700000000003</v>
          </cell>
          <cell r="W333">
            <v>1.3751217555721951E-3</v>
          </cell>
          <cell r="X333">
            <v>720.95299999999997</v>
          </cell>
          <cell r="Y333">
            <v>2.2534796172004601E-3</v>
          </cell>
          <cell r="Z333">
            <v>721.48800000000006</v>
          </cell>
          <cell r="AA333">
            <v>8.9217293052239466E-3</v>
          </cell>
          <cell r="AB333">
            <v>1000.553</v>
          </cell>
          <cell r="AC333">
            <v>3.2791589465154924E-2</v>
          </cell>
          <cell r="AD333">
            <v>619.72900000000004</v>
          </cell>
          <cell r="AE333">
            <v>1.1793233914756396E-3</v>
          </cell>
          <cell r="AG333">
            <v>489.63679999999999</v>
          </cell>
          <cell r="AH333">
            <v>3.1861365480168047E-5</v>
          </cell>
          <cell r="AI333">
            <v>5067.1599999999908</v>
          </cell>
          <cell r="AJ333">
            <v>6.9910459315658535E-4</v>
          </cell>
          <cell r="AK333">
            <v>4.4999999999999998E-2</v>
          </cell>
          <cell r="AL333">
            <v>1.0398428571428571</v>
          </cell>
          <cell r="CD333">
            <v>43160</v>
          </cell>
          <cell r="CE333">
            <v>2.6808027890635966E-2</v>
          </cell>
          <cell r="CF333">
            <v>7.0623509369676318E-2</v>
          </cell>
          <cell r="CG333">
            <v>1.2630080336259786E-2</v>
          </cell>
          <cell r="CH333">
            <v>7.569775274205881E-3</v>
          </cell>
          <cell r="CI333">
            <v>1.9919032958719551E-3</v>
          </cell>
        </row>
        <row r="334">
          <cell r="A334">
            <v>43191</v>
          </cell>
          <cell r="B334">
            <v>4961.84</v>
          </cell>
          <cell r="C334">
            <v>2.1995778587948767E-3</v>
          </cell>
          <cell r="D334">
            <v>7112.63</v>
          </cell>
          <cell r="E334">
            <v>6.0112048859073397E-3</v>
          </cell>
          <cell r="F334">
            <v>0.25335159149107367</v>
          </cell>
          <cell r="G334">
            <v>4485.04</v>
          </cell>
          <cell r="H334">
            <v>8.9264992055415604E-4</v>
          </cell>
          <cell r="I334">
            <v>0.74664840850892633</v>
          </cell>
          <cell r="J334">
            <v>2.0191707684025337E-3</v>
          </cell>
          <cell r="K334">
            <v>1.2654092123490243E-3</v>
          </cell>
          <cell r="L334">
            <v>2.0999999999999999E-3</v>
          </cell>
          <cell r="M334">
            <v>3.1225113191470381E-4</v>
          </cell>
          <cell r="N334">
            <v>5.8870093142723639E-4</v>
          </cell>
          <cell r="O334">
            <v>2.7000000000000001E-3</v>
          </cell>
          <cell r="Q334">
            <v>0.53890000000000005</v>
          </cell>
          <cell r="R334">
            <v>665.77</v>
          </cell>
          <cell r="S334">
            <v>9.2546974600744569E-3</v>
          </cell>
          <cell r="T334">
            <v>671.327</v>
          </cell>
          <cell r="U334">
            <v>5.6971734349626768E-3</v>
          </cell>
          <cell r="V334">
            <v>543.49</v>
          </cell>
          <cell r="W334">
            <v>3.1433017034370181E-3</v>
          </cell>
          <cell r="X334">
            <v>722.98299999999995</v>
          </cell>
          <cell r="Y334">
            <v>2.8157175294367676E-3</v>
          </cell>
          <cell r="Z334">
            <v>726.63599999999997</v>
          </cell>
          <cell r="AA334">
            <v>7.1352538087949835E-3</v>
          </cell>
          <cell r="AB334">
            <v>1028.0119999999999</v>
          </cell>
          <cell r="AC334">
            <v>2.7443823565568293E-2</v>
          </cell>
          <cell r="AD334">
            <v>619.94000000000005</v>
          </cell>
          <cell r="AE334">
            <v>3.404713995955877E-4</v>
          </cell>
          <cell r="AG334">
            <v>489.5095</v>
          </cell>
          <cell r="AH334">
            <v>-2.5998862830567404E-4</v>
          </cell>
          <cell r="AI334">
            <v>5077.7999999999911</v>
          </cell>
          <cell r="AJ334">
            <v>2.0997955462231932E-3</v>
          </cell>
          <cell r="AK334">
            <v>4.4999999999999998E-2</v>
          </cell>
          <cell r="AL334">
            <v>1.0403571428571428</v>
          </cell>
          <cell r="CD334">
            <v>43191</v>
          </cell>
          <cell r="CE334">
            <v>2.7627970938854052E-2</v>
          </cell>
          <cell r="CF334">
            <v>8.3565149830136631E-2</v>
          </cell>
          <cell r="CG334">
            <v>9.7825328317111548E-3</v>
          </cell>
          <cell r="CH334">
            <v>2.9690382988463826E-2</v>
          </cell>
          <cell r="CI334">
            <v>1.8863314200376902E-2</v>
          </cell>
        </row>
        <row r="335">
          <cell r="A335">
            <v>43221</v>
          </cell>
          <cell r="B335">
            <v>4981.6899999999996</v>
          </cell>
          <cell r="C335">
            <v>4.0005320606870676E-3</v>
          </cell>
          <cell r="D335">
            <v>7210.4</v>
          </cell>
          <cell r="E335">
            <v>1.3745970196678226E-2</v>
          </cell>
          <cell r="F335">
            <v>0.25432526548443946</v>
          </cell>
          <cell r="G335">
            <v>4488.1899999999996</v>
          </cell>
          <cell r="H335">
            <v>7.0233487326754052E-4</v>
          </cell>
          <cell r="I335">
            <v>0.74567473451556054</v>
          </cell>
          <cell r="J335">
            <v>2.5143876290495055E-3</v>
          </cell>
          <cell r="K335">
            <v>2.1237385829983232E-3</v>
          </cell>
          <cell r="L335">
            <v>2.2000000000000001E-3</v>
          </cell>
          <cell r="M335">
            <v>-8.7747726612596858E-4</v>
          </cell>
          <cell r="N335">
            <v>1.2308212593856367E-3</v>
          </cell>
          <cell r="O335">
            <v>3.5999999999999999E-3</v>
          </cell>
          <cell r="Q335">
            <v>0.54959999999999998</v>
          </cell>
          <cell r="R335">
            <v>676.69500000000005</v>
          </cell>
          <cell r="S335">
            <v>1.640957087282402E-2</v>
          </cell>
          <cell r="T335">
            <v>680.57899999999995</v>
          </cell>
          <cell r="U335">
            <v>1.3781659310589278E-2</v>
          </cell>
          <cell r="V335">
            <v>544.90499999999997</v>
          </cell>
          <cell r="W335">
            <v>2.6035437634546188E-3</v>
          </cell>
          <cell r="X335">
            <v>725.18600000000004</v>
          </cell>
          <cell r="Y335">
            <v>3.0470979262307019E-3</v>
          </cell>
          <cell r="Z335">
            <v>740.98099999999999</v>
          </cell>
          <cell r="AA335">
            <v>1.9741658822298946E-2</v>
          </cell>
          <cell r="AB335">
            <v>1038.0409999999999</v>
          </cell>
          <cell r="AC335">
            <v>9.7557226958440157E-3</v>
          </cell>
          <cell r="AD335">
            <v>634.30600000000004</v>
          </cell>
          <cell r="AE335">
            <v>2.3173210310675207E-2</v>
          </cell>
          <cell r="AG335">
            <v>490.46260000000001</v>
          </cell>
          <cell r="AH335">
            <v>1.9470510786818718E-3</v>
          </cell>
          <cell r="AI335">
            <v>5099.629999999991</v>
          </cell>
          <cell r="AJ335">
            <v>4.2991059120092157E-3</v>
          </cell>
          <cell r="AK335">
            <v>4.4999999999999998E-2</v>
          </cell>
          <cell r="AL335">
            <v>1.0423047619047618</v>
          </cell>
          <cell r="CD335">
            <v>43221</v>
          </cell>
          <cell r="CE335">
            <v>2.8550133067404948E-2</v>
          </cell>
          <cell r="CF335">
            <v>8.1617866555860674E-2</v>
          </cell>
          <cell r="CG335">
            <v>1.1325099764980306E-2</v>
          </cell>
          <cell r="CH335">
            <v>5.1977427478780092E-2</v>
          </cell>
          <cell r="CI335">
            <v>4.2620695571712552E-2</v>
          </cell>
        </row>
        <row r="336">
          <cell r="A336">
            <v>43252</v>
          </cell>
          <cell r="B336">
            <v>5044.46</v>
          </cell>
          <cell r="C336">
            <v>1.2600141718974944E-2</v>
          </cell>
          <cell r="D336">
            <v>7390.06</v>
          </cell>
          <cell r="E336">
            <v>2.4916786863419693E-2</v>
          </cell>
          <cell r="F336">
            <v>0.25677484816250962</v>
          </cell>
          <cell r="G336">
            <v>4525.47</v>
          </cell>
          <cell r="H336">
            <v>8.3062437196288474E-3</v>
          </cell>
          <cell r="I336">
            <v>0.74322515183749038</v>
          </cell>
          <cell r="J336">
            <v>6.2962988170669988E-3</v>
          </cell>
          <cell r="K336">
            <v>5.8024521104234313E-3</v>
          </cell>
          <cell r="L336">
            <v>4.1999999999999997E-3</v>
          </cell>
          <cell r="M336">
            <v>2.5485754693949703E-3</v>
          </cell>
          <cell r="N336">
            <v>1.9165207535370918E-3</v>
          </cell>
          <cell r="O336">
            <v>3.0899999999999997E-2</v>
          </cell>
          <cell r="Q336">
            <v>0.6542</v>
          </cell>
          <cell r="R336">
            <v>686.69600000000003</v>
          </cell>
          <cell r="S336">
            <v>1.477918412283219E-2</v>
          </cell>
          <cell r="T336">
            <v>693.28700000000003</v>
          </cell>
          <cell r="U336">
            <v>1.8672336348902974E-2</v>
          </cell>
          <cell r="V336">
            <v>550.84799999999996</v>
          </cell>
          <cell r="W336">
            <v>1.0906488286949179E-2</v>
          </cell>
          <cell r="X336">
            <v>730.71</v>
          </cell>
          <cell r="Y336">
            <v>7.6173560989869493E-3</v>
          </cell>
          <cell r="Z336">
            <v>758.26900000000001</v>
          </cell>
          <cell r="AA336">
            <v>2.3331232514733902E-2</v>
          </cell>
          <cell r="AB336">
            <v>1069.463</v>
          </cell>
          <cell r="AC336">
            <v>3.0270480645754771E-2</v>
          </cell>
          <cell r="AD336">
            <v>647.61199999999997</v>
          </cell>
          <cell r="AE336">
            <v>2.0977257033671259E-2</v>
          </cell>
          <cell r="AG336">
            <v>495.41730000000001</v>
          </cell>
          <cell r="AH336">
            <v>1.0102095450295279E-2</v>
          </cell>
          <cell r="AI336">
            <v>5172.5499999999911</v>
          </cell>
          <cell r="AJ336">
            <v>1.4299076599674887E-2</v>
          </cell>
          <cell r="AK336">
            <v>4.4999999999999998E-2</v>
          </cell>
          <cell r="AL336">
            <v>1.0430904761904762</v>
          </cell>
          <cell r="CD336">
            <v>43252</v>
          </cell>
          <cell r="CE336">
            <v>4.3911039739087387E-2</v>
          </cell>
          <cell r="CF336">
            <v>0.11779564622886962</v>
          </cell>
          <cell r="CG336">
            <v>2.0132276563514573E-2</v>
          </cell>
          <cell r="CH336">
            <v>7.7882020911064442E-2</v>
          </cell>
          <cell r="CI336">
            <v>6.9212487797054134E-2</v>
          </cell>
        </row>
        <row r="337">
          <cell r="A337">
            <v>43282</v>
          </cell>
          <cell r="B337">
            <v>5061.1099999999997</v>
          </cell>
          <cell r="C337">
            <v>3.3006506147337245E-3</v>
          </cell>
          <cell r="D337">
            <v>7456.16</v>
          </cell>
          <cell r="E337">
            <v>8.944447000430289E-3</v>
          </cell>
          <cell r="F337">
            <v>0.25992647026985116</v>
          </cell>
          <cell r="G337">
            <v>4531.1400000000003</v>
          </cell>
          <cell r="H337">
            <v>1.252908537676678E-3</v>
          </cell>
          <cell r="I337">
            <v>0.74007352973014884</v>
          </cell>
          <cell r="J337">
            <v>7.093255730229211E-3</v>
          </cell>
          <cell r="K337">
            <v>3.6426407411803527E-3</v>
          </cell>
          <cell r="L337">
            <v>3.5999999999999999E-3</v>
          </cell>
          <cell r="M337">
            <v>6.7725536045803014E-3</v>
          </cell>
          <cell r="N337">
            <v>-2.316355839584258E-3</v>
          </cell>
          <cell r="O337">
            <v>-5.8999999999999999E-3</v>
          </cell>
          <cell r="Q337">
            <v>0.49609999999999999</v>
          </cell>
          <cell r="R337">
            <v>689.74599999999998</v>
          </cell>
          <cell r="S337">
            <v>4.4415578363641295E-3</v>
          </cell>
          <cell r="T337">
            <v>696.8</v>
          </cell>
          <cell r="U337">
            <v>5.067165546158936E-3</v>
          </cell>
          <cell r="V337">
            <v>553.245</v>
          </cell>
          <cell r="W337">
            <v>4.351472638550069E-3</v>
          </cell>
          <cell r="X337">
            <v>735.98699999999997</v>
          </cell>
          <cell r="Y337">
            <v>7.2217432360306422E-3</v>
          </cell>
          <cell r="Z337">
            <v>762.04600000000005</v>
          </cell>
          <cell r="AA337">
            <v>4.9810819115643223E-3</v>
          </cell>
          <cell r="AB337">
            <v>1049.856</v>
          </cell>
          <cell r="AC337">
            <v>-1.8333500083686838E-2</v>
          </cell>
          <cell r="AD337">
            <v>656.005</v>
          </cell>
          <cell r="AE337">
            <v>1.2959920446193207E-2</v>
          </cell>
          <cell r="AG337">
            <v>496.54829999999998</v>
          </cell>
          <cell r="AH337">
            <v>2.2829239108121957E-3</v>
          </cell>
          <cell r="AI337">
            <v>5185.4799999999896</v>
          </cell>
          <cell r="AJ337">
            <v>2.4997341736665568E-3</v>
          </cell>
          <cell r="AK337">
            <v>4.4999999999999998E-2</v>
          </cell>
          <cell r="AL337">
            <v>1.0375272727272726</v>
          </cell>
          <cell r="CD337">
            <v>43282</v>
          </cell>
          <cell r="CE337">
            <v>4.4848437303230737E-2</v>
          </cell>
          <cell r="CF337">
            <v>0.11356107876901578</v>
          </cell>
          <cell r="CG337">
            <v>2.2371440368773587E-2</v>
          </cell>
          <cell r="CH337">
            <v>8.5875585250583253E-2</v>
          </cell>
          <cell r="CI337">
            <v>8.2380865096945088E-2</v>
          </cell>
        </row>
        <row r="338">
          <cell r="A338">
            <v>43313</v>
          </cell>
          <cell r="B338">
            <v>5056.5600000000004</v>
          </cell>
          <cell r="C338">
            <v>-8.990122720112792E-4</v>
          </cell>
          <cell r="D338">
            <v>7465.37</v>
          </cell>
          <cell r="E338">
            <v>1.235220274242943E-3</v>
          </cell>
          <cell r="F338">
            <v>0.26142718453282354</v>
          </cell>
          <cell r="G338">
            <v>4523.71</v>
          </cell>
          <cell r="H338">
            <v>-1.652983757062132E-3</v>
          </cell>
          <cell r="I338">
            <v>0.73857281546717646</v>
          </cell>
          <cell r="J338">
            <v>1.9576053812200727E-3</v>
          </cell>
          <cell r="K338">
            <v>1.7004992444207021E-3</v>
          </cell>
          <cell r="L338">
            <v>3.0999999999999999E-3</v>
          </cell>
          <cell r="M338">
            <v>-1.5613385577634773E-3</v>
          </cell>
          <cell r="N338">
            <v>2.0271327134478664E-3</v>
          </cell>
          <cell r="O338">
            <v>-7.1999999999999998E-3</v>
          </cell>
          <cell r="Q338">
            <v>0.51700000000000002</v>
          </cell>
          <cell r="R338">
            <v>694.41399999999999</v>
          </cell>
          <cell r="S338">
            <v>6.7677086927651064E-3</v>
          </cell>
          <cell r="T338">
            <v>701.67700000000002</v>
          </cell>
          <cell r="U338">
            <v>6.9991389207808563E-3</v>
          </cell>
          <cell r="V338">
            <v>553.54499999999996</v>
          </cell>
          <cell r="W338">
            <v>5.4225523954110066E-4</v>
          </cell>
          <cell r="X338">
            <v>738.15800000000002</v>
          </cell>
          <cell r="Y338">
            <v>2.949780362968335E-3</v>
          </cell>
          <cell r="Z338">
            <v>769.66300000000001</v>
          </cell>
          <cell r="AA338">
            <v>9.9954595916782463E-3</v>
          </cell>
          <cell r="AB338">
            <v>1066.617</v>
          </cell>
          <cell r="AC338">
            <v>1.5965046634967006E-2</v>
          </cell>
          <cell r="AD338">
            <v>661.26300000000003</v>
          </cell>
          <cell r="AE338">
            <v>8.0151828111065804E-3</v>
          </cell>
          <cell r="AG338">
            <v>498.59460000000001</v>
          </cell>
          <cell r="AH338">
            <v>4.1210492514021091E-3</v>
          </cell>
          <cell r="AI338">
            <v>5185.4799999999896</v>
          </cell>
          <cell r="AJ338">
            <v>0</v>
          </cell>
          <cell r="AK338">
            <v>4.4999999999999998E-2</v>
          </cell>
          <cell r="AL338">
            <v>1.0368217391304348</v>
          </cell>
          <cell r="CD338">
            <v>43313</v>
          </cell>
          <cell r="CE338">
            <v>4.1930159672125322E-2</v>
          </cell>
          <cell r="CF338">
            <v>9.5941912819315744E-2</v>
          </cell>
          <cell r="CG338">
            <v>2.3920163511791603E-2</v>
          </cell>
          <cell r="CH338">
            <v>9.0621534943475357E-2</v>
          </cell>
          <cell r="CI338">
            <v>8.891296014947625E-2</v>
          </cell>
        </row>
        <row r="339">
          <cell r="A339">
            <v>43344</v>
          </cell>
          <cell r="B339">
            <v>5080.83</v>
          </cell>
          <cell r="C339">
            <v>4.7997057287958445E-3</v>
          </cell>
          <cell r="D339">
            <v>7537.41</v>
          </cell>
          <cell r="E339">
            <v>9.6498900925205966E-3</v>
          </cell>
          <cell r="F339">
            <v>0.26198454845232311</v>
          </cell>
          <cell r="G339">
            <v>4537.62</v>
          </cell>
          <cell r="H339">
            <v>3.0749097532776215E-3</v>
          </cell>
          <cell r="I339">
            <v>0.73801545154767689</v>
          </cell>
          <cell r="J339">
            <v>3.1525710714423332E-3</v>
          </cell>
          <cell r="K339">
            <v>3.5690578656143381E-3</v>
          </cell>
          <cell r="L339">
            <v>2.8E-3</v>
          </cell>
          <cell r="M339">
            <v>4.0287543711359439E-3</v>
          </cell>
          <cell r="N339">
            <v>3.7208478730566684E-3</v>
          </cell>
          <cell r="O339">
            <v>0</v>
          </cell>
          <cell r="Q339">
            <v>0.62139999999999995</v>
          </cell>
          <cell r="R339">
            <v>706.83399999999995</v>
          </cell>
          <cell r="S339">
            <v>1.7885584104007091E-2</v>
          </cell>
          <cell r="T339">
            <v>712.37300000000005</v>
          </cell>
          <cell r="U339">
            <v>1.5243480974864498E-2</v>
          </cell>
          <cell r="V339">
            <v>555.09699999999998</v>
          </cell>
          <cell r="W339">
            <v>2.8037467595227739E-3</v>
          </cell>
          <cell r="X339">
            <v>739.43200000000002</v>
          </cell>
          <cell r="Y339">
            <v>1.7259177574449058E-3</v>
          </cell>
          <cell r="Z339">
            <v>786.50099999999998</v>
          </cell>
          <cell r="AA339">
            <v>2.187710725343428E-2</v>
          </cell>
          <cell r="AB339">
            <v>1088.953</v>
          </cell>
          <cell r="AC339">
            <v>2.0940975064151379E-2</v>
          </cell>
          <cell r="AD339">
            <v>675.93600000000004</v>
          </cell>
          <cell r="AE339">
            <v>2.2189355823628354E-2</v>
          </cell>
          <cell r="AG339">
            <v>500.52260000000001</v>
          </cell>
          <cell r="AH339">
            <v>3.8668689953722524E-3</v>
          </cell>
          <cell r="AI339">
            <v>5201.03999999999</v>
          </cell>
          <cell r="AJ339">
            <v>3.000686532394381E-3</v>
          </cell>
          <cell r="AK339">
            <v>4.4999999999999998E-2</v>
          </cell>
          <cell r="AL339">
            <v>1.0393631578947369</v>
          </cell>
          <cell r="CD339">
            <v>43344</v>
          </cell>
          <cell r="CE339">
            <v>4.5259760164416463E-2</v>
          </cell>
          <cell r="CF339">
            <v>0.10382120738613465</v>
          </cell>
          <cell r="CG339">
            <v>2.5680321699091957E-2</v>
          </cell>
          <cell r="CH339">
            <v>0.10330068960780703</v>
          </cell>
          <cell r="CI339">
            <v>0.10035990114303384</v>
          </cell>
        </row>
        <row r="340">
          <cell r="A340">
            <v>43374</v>
          </cell>
          <cell r="B340">
            <v>5103.6899999999996</v>
          </cell>
          <cell r="C340">
            <v>4.4992648838870775E-3</v>
          </cell>
          <cell r="D340">
            <v>7578.38</v>
          </cell>
          <cell r="E340">
            <v>5.4355541227026904E-3</v>
          </cell>
          <cell r="F340">
            <v>0.26325139404696463</v>
          </cell>
          <cell r="G340">
            <v>4556.3599999999997</v>
          </cell>
          <cell r="H340">
            <v>4.1299183272287543E-3</v>
          </cell>
          <cell r="I340">
            <v>0.73674860595303537</v>
          </cell>
          <cell r="J340">
            <v>1.9566031886945837E-3</v>
          </cell>
          <cell r="K340">
            <v>2.437169213598228E-3</v>
          </cell>
          <cell r="L340">
            <v>3.3E-3</v>
          </cell>
          <cell r="M340">
            <v>1.6565822383684751E-3</v>
          </cell>
          <cell r="N340">
            <v>4.5607363746894315E-3</v>
          </cell>
          <cell r="O340">
            <v>9.1000000000000004E-3</v>
          </cell>
          <cell r="Q340">
            <v>0.60309999999999997</v>
          </cell>
          <cell r="R340">
            <v>708.69399999999996</v>
          </cell>
          <cell r="S340">
            <v>2.6314523636383758E-3</v>
          </cell>
          <cell r="T340">
            <v>718.68399999999997</v>
          </cell>
          <cell r="U340">
            <v>8.8591229594607857E-3</v>
          </cell>
          <cell r="V340">
            <v>557.94399999999996</v>
          </cell>
          <cell r="W340">
            <v>5.1288333390380192E-3</v>
          </cell>
          <cell r="X340">
            <v>741.85900000000004</v>
          </cell>
          <cell r="Y340">
            <v>3.282249077670496E-3</v>
          </cell>
          <cell r="Z340">
            <v>795.19200000000001</v>
          </cell>
          <cell r="AA340">
            <v>1.1050208454916222E-2</v>
          </cell>
          <cell r="AB340">
            <v>1092.0940000000001</v>
          </cell>
          <cell r="AC340">
            <v>2.8844220090307182E-3</v>
          </cell>
          <cell r="AD340">
            <v>685.24900000000002</v>
          </cell>
          <cell r="AE340">
            <v>1.3777931638498275E-2</v>
          </cell>
          <cell r="AG340">
            <v>502.92919999999998</v>
          </cell>
          <cell r="AH340">
            <v>4.8081744960166706E-3</v>
          </cell>
          <cell r="AI340">
            <v>5221.8399999999901</v>
          </cell>
          <cell r="AJ340">
            <v>3.9992001599680194E-3</v>
          </cell>
          <cell r="AK340">
            <v>4.4999999999999998E-2</v>
          </cell>
          <cell r="AL340">
            <v>1.0399045454545455</v>
          </cell>
          <cell r="CD340">
            <v>43374</v>
          </cell>
          <cell r="CE340">
            <v>4.5570294494237995E-2</v>
          </cell>
          <cell r="CF340">
            <v>9.9074143902170286E-2</v>
          </cell>
          <cell r="CG340">
            <v>2.7454499944752797E-2</v>
          </cell>
          <cell r="CH340">
            <v>0.10512585005902264</v>
          </cell>
          <cell r="CI340">
            <v>0.10793128114054551</v>
          </cell>
        </row>
        <row r="341">
          <cell r="A341">
            <v>43405</v>
          </cell>
          <cell r="B341">
            <v>5092.97</v>
          </cell>
          <cell r="C341">
            <v>-2.1004410534337659E-3</v>
          </cell>
          <cell r="D341">
            <v>7502.7</v>
          </cell>
          <cell r="E341">
            <v>-9.9863031413046643E-3</v>
          </cell>
          <cell r="F341">
            <v>0.26352229077157596</v>
          </cell>
          <cell r="G341">
            <v>4559.79</v>
          </cell>
          <cell r="H341">
            <v>7.527938968827641E-4</v>
          </cell>
          <cell r="I341">
            <v>0.73647770922842404</v>
          </cell>
          <cell r="J341">
            <v>-1.2615034873709762E-3</v>
          </cell>
          <cell r="K341">
            <v>7.3097516256624793E-4</v>
          </cell>
          <cell r="L341">
            <v>3.3999999999999998E-3</v>
          </cell>
          <cell r="M341">
            <v>4.1183091798404391E-3</v>
          </cell>
          <cell r="N341">
            <v>-6.2987669820796077E-3</v>
          </cell>
          <cell r="O341">
            <v>3.4000000000000002E-3</v>
          </cell>
          <cell r="Q341">
            <v>0.54569999999999996</v>
          </cell>
          <cell r="R341">
            <v>700.601</v>
          </cell>
          <cell r="S341">
            <v>-1.1419597174521012E-2</v>
          </cell>
          <cell r="T341">
            <v>715.16600000000005</v>
          </cell>
          <cell r="U341">
            <v>-4.8950581896910483E-3</v>
          </cell>
          <cell r="V341">
            <v>558.41999999999996</v>
          </cell>
          <cell r="W341">
            <v>8.5313221398553019E-4</v>
          </cell>
          <cell r="X341">
            <v>743.755</v>
          </cell>
          <cell r="Y341">
            <v>2.5557417245054559E-3</v>
          </cell>
          <cell r="Z341">
            <v>788.774</v>
          </cell>
          <cell r="AA341">
            <v>-8.0710067505709304E-3</v>
          </cell>
          <cell r="AB341">
            <v>1064.6679999999999</v>
          </cell>
          <cell r="AC341">
            <v>-2.5113222854443062E-2</v>
          </cell>
          <cell r="AD341">
            <v>683.57500000000005</v>
          </cell>
          <cell r="AE341">
            <v>-2.4429076146043061E-3</v>
          </cell>
          <cell r="AG341">
            <v>503.70569999999998</v>
          </cell>
          <cell r="AH341">
            <v>1.5439548946452053E-3</v>
          </cell>
          <cell r="AI341">
            <v>5208.78999999999</v>
          </cell>
          <cell r="AJ341">
            <v>-2.4991190844606548E-3</v>
          </cell>
          <cell r="AK341">
            <v>4.4999999999999998E-2</v>
          </cell>
          <cell r="AL341">
            <v>1.0377149999999999</v>
          </cell>
          <cell r="CD341">
            <v>43405</v>
          </cell>
          <cell r="CE341">
            <v>4.0460313958144312E-2</v>
          </cell>
          <cell r="CF341">
            <v>7.3900721401580327E-2</v>
          </cell>
          <cell r="CG341">
            <v>2.8933312573196535E-2</v>
          </cell>
          <cell r="CH341">
            <v>8.3813669708023397E-2</v>
          </cell>
          <cell r="CI341">
            <v>9.6757571621582272E-2</v>
          </cell>
        </row>
        <row r="342">
          <cell r="A342">
            <v>43435</v>
          </cell>
          <cell r="B342">
            <v>5100.6099999999997</v>
          </cell>
          <cell r="C342">
            <v>1.5001070102511616E-3</v>
          </cell>
          <cell r="D342">
            <v>7436.14</v>
          </cell>
          <cell r="E342">
            <v>-8.8780780380526281E-3</v>
          </cell>
          <cell r="F342">
            <v>0.26131933728002588</v>
          </cell>
          <cell r="G342">
            <v>4584.03</v>
          </cell>
          <cell r="H342">
            <v>5.1837671778069971E-3</v>
          </cell>
          <cell r="I342">
            <v>0.73868066271997412</v>
          </cell>
          <cell r="J342">
            <v>3.4876626710984003E-3</v>
          </cell>
          <cell r="K342">
            <v>2.969531638205165E-3</v>
          </cell>
          <cell r="L342">
            <v>3.7949565894732683E-3</v>
          </cell>
          <cell r="M342">
            <v>6.2208591551678434E-3</v>
          </cell>
          <cell r="N342">
            <v>3.8210568224547122E-3</v>
          </cell>
          <cell r="O342">
            <v>5.0000000000000001E-3</v>
          </cell>
          <cell r="Q342">
            <v>0.61096605744125332</v>
          </cell>
          <cell r="R342">
            <v>697.44600000000003</v>
          </cell>
          <cell r="S342">
            <v>-4.5032764726284924E-3</v>
          </cell>
          <cell r="T342">
            <v>707.44100000000003</v>
          </cell>
          <cell r="U342">
            <v>-1.0801687999709153E-2</v>
          </cell>
          <cell r="V342">
            <v>558.63699999999994</v>
          </cell>
          <cell r="W342">
            <v>3.8859639697719217E-4</v>
          </cell>
          <cell r="X342">
            <v>744.69899999999996</v>
          </cell>
          <cell r="Y342">
            <v>1.2692351648055933E-3</v>
          </cell>
          <cell r="Z342">
            <v>775.63300000000004</v>
          </cell>
          <cell r="AA342">
            <v>-1.6660031897603123E-2</v>
          </cell>
          <cell r="AB342">
            <v>1050.3050000000001</v>
          </cell>
          <cell r="AC342">
            <v>-1.349059049393786E-2</v>
          </cell>
          <cell r="AD342">
            <v>671.48699999999997</v>
          </cell>
          <cell r="AE342">
            <v>-1.7683502176059851E-2</v>
          </cell>
          <cell r="AG342">
            <v>504.17660000000001</v>
          </cell>
          <cell r="AH342">
            <v>9.3487129488512011E-4</v>
          </cell>
          <cell r="AI342">
            <v>5216.0799999999899</v>
          </cell>
          <cell r="AJ342">
            <v>1.3995572868170658E-3</v>
          </cell>
          <cell r="AK342">
            <v>4.4999999999999998E-2</v>
          </cell>
          <cell r="AL342">
            <v>1.0381499999999999</v>
          </cell>
          <cell r="CD342">
            <v>43435</v>
          </cell>
          <cell r="CE342">
            <v>3.7455811701915476E-2</v>
          </cell>
          <cell r="CF342">
            <v>6.2176735682095696E-2</v>
          </cell>
          <cell r="CG342">
            <v>2.9078459984285487E-2</v>
          </cell>
          <cell r="CH342">
            <v>7.0993559720767596E-2</v>
          </cell>
          <cell r="CI342">
            <v>7.5368734029632511E-2</v>
          </cell>
        </row>
        <row r="343">
          <cell r="A343">
            <v>43466</v>
          </cell>
          <cell r="B343">
            <v>5116.93</v>
          </cell>
          <cell r="C343">
            <v>3.199617300675861E-3</v>
          </cell>
          <cell r="D343">
            <v>7439.65</v>
          </cell>
          <cell r="E343">
            <v>4.7201908517036095E-4</v>
          </cell>
          <cell r="F343">
            <v>0.25860236449614038</v>
          </cell>
          <cell r="G343">
            <v>4603.07</v>
          </cell>
          <cell r="H343">
            <v>4.1535504785090716E-3</v>
          </cell>
          <cell r="I343">
            <v>0.74139763550385962</v>
          </cell>
          <cell r="J343">
            <v>3.590719791058742E-3</v>
          </cell>
          <cell r="K343">
            <v>4.2837800074461982E-3</v>
          </cell>
          <cell r="L343">
            <v>4.7354926928056878E-3</v>
          </cell>
          <cell r="M343">
            <v>5.0624456280763995E-3</v>
          </cell>
          <cell r="N343">
            <v>-1.3156544303909198E-3</v>
          </cell>
          <cell r="O343">
            <v>9.7000000000000003E-3</v>
          </cell>
          <cell r="Q343">
            <v>0.61879895561357701</v>
          </cell>
          <cell r="R343">
            <v>697.923</v>
          </cell>
          <cell r="S343">
            <v>6.8392391669025443E-4</v>
          </cell>
          <cell r="T343">
            <v>707.48800000000006</v>
          </cell>
          <cell r="U343">
            <v>6.6436635705269254E-5</v>
          </cell>
          <cell r="V343">
            <v>561.88900000000001</v>
          </cell>
          <cell r="W343">
            <v>5.8213115135590243E-3</v>
          </cell>
          <cell r="X343">
            <v>747.65599999999995</v>
          </cell>
          <cell r="Y343">
            <v>3.9707317990220758E-3</v>
          </cell>
          <cell r="Z343">
            <v>773.59299999999996</v>
          </cell>
          <cell r="AA343">
            <v>-2.6301098586575256E-3</v>
          </cell>
          <cell r="AB343">
            <v>1042.845</v>
          </cell>
          <cell r="AC343">
            <v>-7.10269873988989E-3</v>
          </cell>
          <cell r="AD343">
            <v>670.69500000000005</v>
          </cell>
          <cell r="AE343">
            <v>-1.1794718289407369E-3</v>
          </cell>
          <cell r="AG343">
            <v>507.09429999999998</v>
          </cell>
          <cell r="AH343">
            <v>5.7870595342981446E-3</v>
          </cell>
          <cell r="AI343">
            <v>5234.8599999999897</v>
          </cell>
          <cell r="AJ343">
            <v>3.6004049017652751E-3</v>
          </cell>
          <cell r="AK343">
            <v>4.2500000000000003E-2</v>
          </cell>
          <cell r="AL343">
            <v>1.0401409090909091</v>
          </cell>
          <cell r="CD343">
            <v>43466</v>
          </cell>
          <cell r="CE343">
            <v>3.7765275659538577E-2</v>
          </cell>
          <cell r="CF343">
            <v>6.0578413077660986E-2</v>
          </cell>
          <cell r="CG343">
            <v>3.0103724921954456E-2</v>
          </cell>
          <cell r="CH343">
            <v>6.5583356744146393E-2</v>
          </cell>
          <cell r="CI343">
            <v>6.7381182995235545E-2</v>
          </cell>
        </row>
        <row r="344">
          <cell r="A344">
            <v>43497</v>
          </cell>
          <cell r="B344">
            <v>5138.93</v>
          </cell>
          <cell r="C344">
            <v>4.2994529923214841E-3</v>
          </cell>
          <cell r="D344">
            <v>7460.93</v>
          </cell>
          <cell r="E344">
            <v>2.8603496132211248E-3</v>
          </cell>
          <cell r="F344">
            <v>0.25789737638582066</v>
          </cell>
          <cell r="G344">
            <v>4625.17</v>
          </cell>
          <cell r="H344">
            <v>4.8011435846078143E-3</v>
          </cell>
          <cell r="I344">
            <v>0.74210262361417934</v>
          </cell>
          <cell r="J344">
            <v>3.5704197679674553E-3</v>
          </cell>
          <cell r="K344">
            <v>2.3972721638291683E-3</v>
          </cell>
          <cell r="L344">
            <v>2.0176979645243676E-3</v>
          </cell>
          <cell r="M344">
            <v>3.9020274736971863E-3</v>
          </cell>
          <cell r="N344">
            <v>9.3654054149896278E-4</v>
          </cell>
          <cell r="O344">
            <v>1.24E-2</v>
          </cell>
          <cell r="Q344">
            <v>0.59007832898172319</v>
          </cell>
          <cell r="R344">
            <v>706.66</v>
          </cell>
          <cell r="S344">
            <v>1.2518572965785513E-2</v>
          </cell>
          <cell r="T344">
            <v>713.74699999999996</v>
          </cell>
          <cell r="U344">
            <v>8.8467931611559969E-3</v>
          </cell>
          <cell r="V344">
            <v>563.36300000000006</v>
          </cell>
          <cell r="W344">
            <v>2.6232939246009224E-3</v>
          </cell>
          <cell r="X344">
            <v>749.11099999999999</v>
          </cell>
          <cell r="Y344">
            <v>1.9460821554297958E-3</v>
          </cell>
          <cell r="Z344">
            <v>783.04499999999996</v>
          </cell>
          <cell r="AA344">
            <v>1.22183111791343E-2</v>
          </cell>
          <cell r="AB344">
            <v>1071.153</v>
          </cell>
          <cell r="AC344">
            <v>2.7144973605857103E-2</v>
          </cell>
          <cell r="AD344">
            <v>675.66399999999999</v>
          </cell>
          <cell r="AE344">
            <v>7.4087327324638963E-3</v>
          </cell>
          <cell r="AG344">
            <v>509.85039999999998</v>
          </cell>
          <cell r="AH344">
            <v>5.4350837704151278E-3</v>
          </cell>
          <cell r="AI344">
            <v>5263.1299999999901</v>
          </cell>
          <cell r="AJ344">
            <v>5.4003354435459006E-3</v>
          </cell>
          <cell r="AK344">
            <v>4.2500000000000003E-2</v>
          </cell>
          <cell r="AL344">
            <v>1.0401499999999999</v>
          </cell>
          <cell r="CD344">
            <v>43497</v>
          </cell>
          <cell r="CE344">
            <v>3.890225411907422E-2</v>
          </cell>
          <cell r="CF344">
            <v>5.7753815094788941E-2</v>
          </cell>
          <cell r="CG344">
            <v>3.2553830354850488E-2</v>
          </cell>
          <cell r="CH344">
            <v>7.7266664125919426E-2</v>
          </cell>
          <cell r="CI344">
            <v>7.6036730884909032E-2</v>
          </cell>
        </row>
        <row r="345">
          <cell r="A345">
            <v>43525</v>
          </cell>
          <cell r="B345">
            <v>5177.47</v>
          </cell>
          <cell r="C345">
            <v>7.4996156787503487E-3</v>
          </cell>
          <cell r="D345">
            <v>7517</v>
          </cell>
          <cell r="E345">
            <v>7.5151489157516682E-3</v>
          </cell>
          <cell r="F345">
            <v>0.25752666434005689</v>
          </cell>
          <cell r="G345">
            <v>4659.83</v>
          </cell>
          <cell r="H345">
            <v>7.4937786070565782E-3</v>
          </cell>
          <cell r="I345">
            <v>0.74247333565994311</v>
          </cell>
          <cell r="J345">
            <v>3.0247853855942673E-3</v>
          </cell>
          <cell r="K345">
            <v>3.662078606261505E-3</v>
          </cell>
          <cell r="L345">
            <v>3.3433855304462867E-3</v>
          </cell>
          <cell r="M345">
            <v>3.2491793907568327E-3</v>
          </cell>
          <cell r="N345">
            <v>4.9713587461696187E-3</v>
          </cell>
          <cell r="O345">
            <v>2.07E-2</v>
          </cell>
          <cell r="Q345">
            <v>0.65274151436031336</v>
          </cell>
          <cell r="R345">
            <v>714.24300000000005</v>
          </cell>
          <cell r="S345">
            <v>1.073076161095865E-2</v>
          </cell>
          <cell r="T345">
            <v>722.70699999999999</v>
          </cell>
          <cell r="U345">
            <v>1.2553467825433984E-2</v>
          </cell>
          <cell r="V345">
            <v>566.62599999999998</v>
          </cell>
          <cell r="W345">
            <v>5.7920026696818283E-3</v>
          </cell>
          <cell r="X345">
            <v>750.55799999999999</v>
          </cell>
          <cell r="Y345">
            <v>1.9316229504038329E-3</v>
          </cell>
          <cell r="Z345">
            <v>796.10599999999999</v>
          </cell>
          <cell r="AA345">
            <v>1.6679756591255979E-2</v>
          </cell>
          <cell r="AB345">
            <v>1112.9159999999999</v>
          </cell>
          <cell r="AC345">
            <v>3.898882792654268E-2</v>
          </cell>
          <cell r="AD345">
            <v>681.98099999999999</v>
          </cell>
          <cell r="AE345">
            <v>9.3493215562765464E-3</v>
          </cell>
          <cell r="AG345">
            <v>512.45370000000003</v>
          </cell>
          <cell r="AH345">
            <v>5.106007566141102E-3</v>
          </cell>
          <cell r="AI345">
            <v>5303.6599999999899</v>
          </cell>
          <cell r="AJ345">
            <v>7.7007408139262434E-3</v>
          </cell>
          <cell r="AK345">
            <v>4.2500000000000003E-2</v>
          </cell>
          <cell r="AL345">
            <v>1.0398789473684211</v>
          </cell>
          <cell r="CD345">
            <v>43525</v>
          </cell>
          <cell r="CE345">
            <v>4.5752835314434748E-2</v>
          </cell>
          <cell r="CF345">
            <v>6.3205344173303812E-2</v>
          </cell>
          <cell r="CG345">
            <v>3.9899219823969378E-2</v>
          </cell>
          <cell r="CH345">
            <v>8.2735934148393531E-2</v>
          </cell>
          <cell r="CI345">
            <v>8.2668188709319912E-2</v>
          </cell>
        </row>
        <row r="346">
          <cell r="A346">
            <v>43556</v>
          </cell>
          <cell r="B346">
            <v>5206.9799999999996</v>
          </cell>
          <cell r="C346">
            <v>5.6996950247900635E-3</v>
          </cell>
          <cell r="D346">
            <v>7594.14</v>
          </cell>
          <cell r="E346">
            <v>1.0262072635359942E-2</v>
          </cell>
          <cell r="F346">
            <v>0.25753096594972846</v>
          </cell>
          <cell r="G346">
            <v>4678.99</v>
          </cell>
          <cell r="H346">
            <v>4.1117379818575994E-3</v>
          </cell>
          <cell r="I346">
            <v>0.74246903405027154</v>
          </cell>
          <cell r="J346">
            <v>4.244152429738168E-3</v>
          </cell>
          <cell r="K346">
            <v>4.0417685381504429E-3</v>
          </cell>
          <cell r="L346">
            <v>3.737478480193534E-3</v>
          </cell>
          <cell r="M346">
            <v>3.1731048475604606E-3</v>
          </cell>
          <cell r="N346">
            <v>4.2634008230746246E-3</v>
          </cell>
          <cell r="O346">
            <v>6.1999999999999998E-3</v>
          </cell>
          <cell r="Q346">
            <v>0.59009999999999996</v>
          </cell>
          <cell r="R346">
            <v>720.69500000000005</v>
          </cell>
          <cell r="S346">
            <v>9.0333401937436886E-3</v>
          </cell>
          <cell r="T346">
            <v>729.346</v>
          </cell>
          <cell r="U346">
            <v>9.1862954143242526E-3</v>
          </cell>
          <cell r="V346">
            <v>570.52800000000002</v>
          </cell>
          <cell r="W346">
            <v>6.8863765517290787E-3</v>
          </cell>
          <cell r="X346">
            <v>754.20299999999997</v>
          </cell>
          <cell r="Y346">
            <v>4.8563868481850125E-3</v>
          </cell>
          <cell r="Z346">
            <v>804.61199999999997</v>
          </cell>
          <cell r="AA346">
            <v>1.0684506837029151E-2</v>
          </cell>
          <cell r="AB346">
            <v>1117.922</v>
          </cell>
          <cell r="AC346">
            <v>4.4980932972480403E-3</v>
          </cell>
          <cell r="AD346">
            <v>690.69500000000005</v>
          </cell>
          <cell r="AE346">
            <v>1.2777482070615021E-2</v>
          </cell>
          <cell r="AG346">
            <v>513.92489999999998</v>
          </cell>
          <cell r="AH346">
            <v>2.8708935070620445E-3</v>
          </cell>
          <cell r="AI346">
            <v>5335.4799999999896</v>
          </cell>
          <cell r="AJ346">
            <v>5.9996304438820758E-3</v>
          </cell>
          <cell r="AK346">
            <v>4.2500000000000003E-2</v>
          </cell>
          <cell r="AL346">
            <v>1.0372238095238095</v>
          </cell>
          <cell r="CD346">
            <v>43556</v>
          </cell>
          <cell r="CE346">
            <v>4.9405059413443198E-2</v>
          </cell>
          <cell r="CF346">
            <v>6.7697883905109668E-2</v>
          </cell>
          <cell r="CG346">
            <v>4.3243761482617771E-2</v>
          </cell>
          <cell r="CH346">
            <v>8.2498460429277554E-2</v>
          </cell>
          <cell r="CI346">
            <v>8.6424350577289477E-2</v>
          </cell>
        </row>
        <row r="347">
          <cell r="A347">
            <v>43586</v>
          </cell>
          <cell r="B347">
            <v>5213.75</v>
          </cell>
          <cell r="C347">
            <v>1.3001778382095708E-3</v>
          </cell>
          <cell r="D347">
            <v>7682.6</v>
          </cell>
          <cell r="E347">
            <v>1.1648455256289658E-2</v>
          </cell>
          <cell r="F347">
            <v>0.2587032929749945</v>
          </cell>
          <cell r="G347">
            <v>4668.12</v>
          </cell>
          <cell r="H347">
            <v>-2.3231509364199932E-3</v>
          </cell>
          <cell r="I347">
            <v>0.7412967070250055</v>
          </cell>
          <cell r="J347">
            <v>1.6066822775748898E-3</v>
          </cell>
          <cell r="K347">
            <v>1.8429472252689152E-3</v>
          </cell>
          <cell r="L347">
            <v>3.0253170841415961E-3</v>
          </cell>
          <cell r="M347">
            <v>-1.1105193226153172E-3</v>
          </cell>
          <cell r="N347">
            <v>3.6011842034758073E-4</v>
          </cell>
          <cell r="O347">
            <v>-8.8999999999999999E-3</v>
          </cell>
          <cell r="Q347">
            <v>0.49349999999999999</v>
          </cell>
          <cell r="R347">
            <v>723.577</v>
          </cell>
          <cell r="S347">
            <v>3.9989177113757268E-3</v>
          </cell>
          <cell r="T347">
            <v>732.59500000000003</v>
          </cell>
          <cell r="U347">
            <v>4.4546758328694036E-3</v>
          </cell>
          <cell r="V347">
            <v>572.51700000000005</v>
          </cell>
          <cell r="W347">
            <v>3.4862443210499361E-3</v>
          </cell>
          <cell r="X347">
            <v>754.85900000000004</v>
          </cell>
          <cell r="Y347">
            <v>8.6979235033557423E-4</v>
          </cell>
          <cell r="Z347">
            <v>808.923</v>
          </cell>
          <cell r="AA347">
            <v>5.357861925996632E-3</v>
          </cell>
          <cell r="AB347">
            <v>1094.242</v>
          </cell>
          <cell r="AC347">
            <v>-2.1182157610280528E-2</v>
          </cell>
          <cell r="AD347">
            <v>700.54399999999998</v>
          </cell>
          <cell r="AE347">
            <v>1.4259550163241208E-2</v>
          </cell>
          <cell r="AG347">
            <v>513.83600000000001</v>
          </cell>
          <cell r="AH347">
            <v>-1.7298247273089817E-4</v>
          </cell>
          <cell r="AI347">
            <v>5343.4799999999896</v>
          </cell>
          <cell r="AJ347">
            <v>1.4993964929115311E-3</v>
          </cell>
          <cell r="AK347">
            <v>4.2500000000000003E-2</v>
          </cell>
          <cell r="AL347">
            <v>1.0356863636363636</v>
          </cell>
          <cell r="CD347">
            <v>43586</v>
          </cell>
          <cell r="CE347">
            <v>4.6582585427836776E-2</v>
          </cell>
          <cell r="CF347">
            <v>6.5488738488849618E-2</v>
          </cell>
          <cell r="CG347">
            <v>4.0089657523411537E-2</v>
          </cell>
          <cell r="CH347">
            <v>6.9280842920370178E-2</v>
          </cell>
          <cell r="CI347">
            <v>7.6429040566929229E-2</v>
          </cell>
        </row>
        <row r="348">
          <cell r="A348">
            <v>43617</v>
          </cell>
          <cell r="B348">
            <v>5214.2700000000004</v>
          </cell>
          <cell r="C348">
            <v>9.9736274274730974E-5</v>
          </cell>
          <cell r="D348">
            <v>7667.69</v>
          </cell>
          <cell r="E348">
            <v>-1.9407492255226755E-3</v>
          </cell>
          <cell r="F348">
            <v>0.26138576697085536</v>
          </cell>
          <cell r="G348">
            <v>4671.97</v>
          </cell>
          <cell r="H348">
            <v>8.2474315141856103E-4</v>
          </cell>
          <cell r="I348">
            <v>0.73861423302914464</v>
          </cell>
          <cell r="J348">
            <v>2.5733425432792655E-3</v>
          </cell>
          <cell r="K348">
            <v>1.9516176354768108E-3</v>
          </cell>
          <cell r="L348">
            <v>2.0827490632155804E-3</v>
          </cell>
          <cell r="M348">
            <v>3.3687362685524756E-3</v>
          </cell>
          <cell r="N348">
            <v>2.2865628813173013E-4</v>
          </cell>
          <cell r="O348">
            <v>-3.9000000000000003E-3</v>
          </cell>
          <cell r="Q348">
            <v>0.50129999999999997</v>
          </cell>
          <cell r="R348">
            <v>728.14200000000005</v>
          </cell>
          <cell r="S348">
            <v>6.3089346399900492E-3</v>
          </cell>
          <cell r="T348">
            <v>738.42100000000005</v>
          </cell>
          <cell r="U348">
            <v>7.9525522287211547E-3</v>
          </cell>
          <cell r="V348">
            <v>572.14300000000003</v>
          </cell>
          <cell r="W348">
            <v>-6.5325571118413084E-4</v>
          </cell>
          <cell r="X348">
            <v>758.17700000000002</v>
          </cell>
          <cell r="Y348">
            <v>4.3955228724834594E-3</v>
          </cell>
          <cell r="Z348">
            <v>818.26800000000003</v>
          </cell>
          <cell r="AA348">
            <v>1.1552397446975782E-2</v>
          </cell>
          <cell r="AB348">
            <v>1105.576</v>
          </cell>
          <cell r="AC348">
            <v>1.0357855026584595E-2</v>
          </cell>
          <cell r="AD348">
            <v>708.90800000000002</v>
          </cell>
          <cell r="AE348">
            <v>1.1939292892380715E-2</v>
          </cell>
          <cell r="AG348">
            <v>514.6309</v>
          </cell>
          <cell r="AH348">
            <v>1.5469916471402279E-3</v>
          </cell>
          <cell r="AI348">
            <v>5344.0099999999911</v>
          </cell>
          <cell r="AJ348">
            <v>9.9186298068154599E-5</v>
          </cell>
          <cell r="AK348">
            <v>4.2500000000000003E-2</v>
          </cell>
          <cell r="AL348">
            <v>1.0360105263157895</v>
          </cell>
          <cell r="CD348">
            <v>43617</v>
          </cell>
          <cell r="CE348">
            <v>3.3662671524801624E-2</v>
          </cell>
          <cell r="CF348">
            <v>3.756803057079372E-2</v>
          </cell>
          <cell r="CG348">
            <v>3.2372328178067677E-2</v>
          </cell>
          <cell r="CH348">
            <v>6.0355674126542302E-2</v>
          </cell>
          <cell r="CI348">
            <v>6.5101465915270218E-2</v>
          </cell>
        </row>
        <row r="349">
          <cell r="A349">
            <v>43647</v>
          </cell>
          <cell r="B349">
            <v>5224.18</v>
          </cell>
          <cell r="C349">
            <v>1.9005536729015393E-3</v>
          </cell>
          <cell r="D349">
            <v>7698.7</v>
          </cell>
          <cell r="E349">
            <v>4.0442427902014355E-3</v>
          </cell>
          <cell r="F349">
            <v>0.26085031997584129</v>
          </cell>
          <cell r="G349">
            <v>4677.3</v>
          </cell>
          <cell r="H349">
            <v>1.1408463667361701E-3</v>
          </cell>
          <cell r="I349">
            <v>0.73914968002415871</v>
          </cell>
          <cell r="J349">
            <v>4.2760048638544237E-3</v>
          </cell>
          <cell r="K349">
            <v>2.3631597057837839E-3</v>
          </cell>
          <cell r="L349">
            <v>1.8363470391927249E-3</v>
          </cell>
          <cell r="M349">
            <v>4.630416475250203E-3</v>
          </cell>
          <cell r="N349">
            <v>-3.2545779573376469E-3</v>
          </cell>
          <cell r="O349">
            <v>-5.9999999999999995E-4</v>
          </cell>
          <cell r="Q349">
            <v>0.47</v>
          </cell>
          <cell r="R349">
            <v>728.08399999999995</v>
          </cell>
          <cell r="S349">
            <v>-7.9654792609296088E-5</v>
          </cell>
          <cell r="T349">
            <v>741.346</v>
          </cell>
          <cell r="U349">
            <v>3.9611549509019905E-3</v>
          </cell>
          <cell r="V349">
            <v>573.05999999999995</v>
          </cell>
          <cell r="W349">
            <v>1.6027461666050513E-3</v>
          </cell>
          <cell r="X349">
            <v>765.053</v>
          </cell>
          <cell r="Y349">
            <v>9.0691223817129796E-3</v>
          </cell>
          <cell r="Z349">
            <v>821.53700000000003</v>
          </cell>
          <cell r="AA349">
            <v>3.9950236352881419E-3</v>
          </cell>
          <cell r="AB349">
            <v>1098.78</v>
          </cell>
          <cell r="AC349">
            <v>-6.1470220048192026E-3</v>
          </cell>
          <cell r="AD349">
            <v>714.06399999999996</v>
          </cell>
          <cell r="AE349">
            <v>7.273158153102921E-3</v>
          </cell>
          <cell r="AG349">
            <v>515.37099999999998</v>
          </cell>
          <cell r="AH349">
            <v>1.4381180764699852E-3</v>
          </cell>
          <cell r="AI349">
            <v>5349.3499999999913</v>
          </cell>
          <cell r="AJ349">
            <v>9.9924962715269849E-4</v>
          </cell>
          <cell r="AK349">
            <v>4.2500000000000003E-2</v>
          </cell>
          <cell r="AL349">
            <v>1.0368652173913044</v>
          </cell>
          <cell r="CD349">
            <v>43647</v>
          </cell>
          <cell r="CE349">
            <v>3.2220204658661933E-2</v>
          </cell>
          <cell r="CF349">
            <v>3.2528808394669539E-2</v>
          </cell>
          <cell r="CG349">
            <v>3.2256783061216376E-2</v>
          </cell>
          <cell r="CH349">
            <v>5.5582779747907152E-2</v>
          </cell>
          <cell r="CI349">
            <v>6.392939150401844E-2</v>
          </cell>
        </row>
        <row r="350">
          <cell r="A350">
            <v>43678</v>
          </cell>
          <cell r="B350">
            <v>5229.93</v>
          </cell>
          <cell r="C350">
            <v>1.1006512026767723E-3</v>
          </cell>
          <cell r="D350">
            <v>7744.51</v>
          </cell>
          <cell r="E350">
            <v>5.9503552547832683E-3</v>
          </cell>
          <cell r="F350">
            <v>0.26141079218059815</v>
          </cell>
          <cell r="G350">
            <v>4674.3900000000003</v>
          </cell>
          <cell r="H350">
            <v>-6.221538066832899E-4</v>
          </cell>
          <cell r="I350">
            <v>0.73858920781940185</v>
          </cell>
          <cell r="J350">
            <v>2.9660617158473379E-3</v>
          </cell>
          <cell r="K350">
            <v>2.1205293554046874E-3</v>
          </cell>
          <cell r="L350">
            <v>2.325620611814661E-3</v>
          </cell>
          <cell r="M350">
            <v>7.0495295814160068E-4</v>
          </cell>
          <cell r="N350">
            <v>2.6885449138914596E-3</v>
          </cell>
          <cell r="O350">
            <v>-8.3999999999999995E-3</v>
          </cell>
          <cell r="Q350">
            <v>0.54310000000000003</v>
          </cell>
          <cell r="R350">
            <v>724.39499999999998</v>
          </cell>
          <cell r="S350">
            <v>-5.0667230704148913E-3</v>
          </cell>
          <cell r="T350">
            <v>736.40200000000004</v>
          </cell>
          <cell r="U350">
            <v>-6.6689508003010545E-3</v>
          </cell>
          <cell r="V350">
            <v>574.36</v>
          </cell>
          <cell r="W350">
            <v>2.2685233657908643E-3</v>
          </cell>
          <cell r="X350">
            <v>767.68200000000002</v>
          </cell>
          <cell r="Y350">
            <v>3.4363632323513027E-3</v>
          </cell>
          <cell r="Z350">
            <v>812.21</v>
          </cell>
          <cell r="AA350">
            <v>-1.1353110085120965E-2</v>
          </cell>
          <cell r="AB350">
            <v>1092.171</v>
          </cell>
          <cell r="AC350">
            <v>-6.0148528367824916E-3</v>
          </cell>
          <cell r="AD350">
            <v>704.74199999999996</v>
          </cell>
          <cell r="AE350">
            <v>-1.3054852226131008E-2</v>
          </cell>
          <cell r="AG350">
            <v>517.07270000000005</v>
          </cell>
          <cell r="AH350">
            <v>3.3018931992683243E-3</v>
          </cell>
          <cell r="AI350">
            <v>5355.7699999999913</v>
          </cell>
          <cell r="AJ350">
            <v>1.2001458121080333E-3</v>
          </cell>
          <cell r="AK350">
            <v>4.2500000000000003E-2</v>
          </cell>
          <cell r="AL350">
            <v>1.0361818181818181</v>
          </cell>
          <cell r="CD350">
            <v>43678</v>
          </cell>
          <cell r="CE350">
            <v>3.4286155014476183E-2</v>
          </cell>
          <cell r="CF350">
            <v>3.7391314831013212E-2</v>
          </cell>
          <cell r="CG350">
            <v>3.3308943323068885E-2</v>
          </cell>
          <cell r="CH350">
            <v>4.3174532771516727E-2</v>
          </cell>
          <cell r="CI350">
            <v>4.9488582353419019E-2</v>
          </cell>
        </row>
        <row r="351">
          <cell r="A351">
            <v>43709</v>
          </cell>
          <cell r="B351">
            <v>5227.84</v>
          </cell>
          <cell r="C351">
            <v>-3.996229395040185E-4</v>
          </cell>
          <cell r="D351">
            <v>7753.96</v>
          </cell>
          <cell r="E351">
            <v>1.220219226264696E-3</v>
          </cell>
          <cell r="F351">
            <v>0.2626818383891506</v>
          </cell>
          <cell r="G351">
            <v>4669.8100000000004</v>
          </cell>
          <cell r="H351">
            <v>-9.7980699085864487E-4</v>
          </cell>
          <cell r="I351">
            <v>0.7373181616108494</v>
          </cell>
          <cell r="J351">
            <v>6.1168369559978753E-4</v>
          </cell>
          <cell r="K351">
            <v>7.5055807600470927E-4</v>
          </cell>
          <cell r="L351">
            <v>1.2675935460335454E-3</v>
          </cell>
          <cell r="M351">
            <v>4.452893649691077E-4</v>
          </cell>
          <cell r="N351">
            <v>9.7985694104984599E-4</v>
          </cell>
          <cell r="O351">
            <v>-6.9999999999999993E-3</v>
          </cell>
          <cell r="Q351">
            <v>0.47260000000000002</v>
          </cell>
          <cell r="R351">
            <v>728.04</v>
          </cell>
          <cell r="S351">
            <v>5.0317851448449247E-3</v>
          </cell>
          <cell r="T351">
            <v>736.36199999999997</v>
          </cell>
          <cell r="U351">
            <v>-5.4318157745480988E-5</v>
          </cell>
          <cell r="V351">
            <v>574.11699999999996</v>
          </cell>
          <cell r="W351">
            <v>-4.230796016436722E-4</v>
          </cell>
          <cell r="X351">
            <v>772.31</v>
          </cell>
          <cell r="Y351">
            <v>6.0285378581235172E-3</v>
          </cell>
          <cell r="Z351">
            <v>811.49300000000005</v>
          </cell>
          <cell r="AA351">
            <v>-8.8277662180957783E-4</v>
          </cell>
          <cell r="AB351">
            <v>1108.807</v>
          </cell>
          <cell r="AC351">
            <v>1.523204699630365E-2</v>
          </cell>
          <cell r="AD351">
            <v>700.47299999999996</v>
          </cell>
          <cell r="AE351">
            <v>-6.0575359493261205E-3</v>
          </cell>
          <cell r="AG351">
            <v>517.08050000000003</v>
          </cell>
          <cell r="AH351">
            <v>1.5084919393393292E-5</v>
          </cell>
          <cell r="AI351">
            <v>5353.0899999999911</v>
          </cell>
          <cell r="AJ351">
            <v>-5.0039490120001862E-4</v>
          </cell>
          <cell r="AK351">
            <v>4.2500000000000003E-2</v>
          </cell>
          <cell r="AL351">
            <v>1.0348761904761905</v>
          </cell>
          <cell r="CD351">
            <v>43709</v>
          </cell>
          <cell r="CE351">
            <v>2.8934248931768991E-2</v>
          </cell>
          <cell r="CF351">
            <v>2.873002795389934E-2</v>
          </cell>
          <cell r="CG351">
            <v>2.9132011935772528E-2</v>
          </cell>
          <cell r="CH351">
            <v>3.0001386464148627E-2</v>
          </cell>
          <cell r="CI351">
            <v>3.3674774310648914E-2</v>
          </cell>
        </row>
        <row r="352">
          <cell r="A352">
            <v>43739</v>
          </cell>
          <cell r="B352">
            <v>5233.07</v>
          </cell>
          <cell r="C352">
            <v>1.0004131725529497E-3</v>
          </cell>
          <cell r="D352">
            <v>7745.16</v>
          </cell>
          <cell r="E352">
            <v>-1.1349039716480602E-3</v>
          </cell>
          <cell r="F352">
            <v>0.26310978964643073</v>
          </cell>
          <cell r="G352">
            <v>4678.05</v>
          </cell>
          <cell r="H352">
            <v>1.7645257515830348E-3</v>
          </cell>
          <cell r="I352">
            <v>0.73689021035356927</v>
          </cell>
          <cell r="J352">
            <v>4.0788145558977903E-4</v>
          </cell>
          <cell r="K352">
            <v>2.1483840239733525E-3</v>
          </cell>
          <cell r="L352">
            <v>1.8379309238112976E-3</v>
          </cell>
          <cell r="M352">
            <v>1.946458093338204E-3</v>
          </cell>
          <cell r="N352">
            <v>2.9185503845068589E-3</v>
          </cell>
          <cell r="O352">
            <v>-2.9999999999999997E-4</v>
          </cell>
          <cell r="Q352">
            <v>0.60309999999999997</v>
          </cell>
          <cell r="R352">
            <v>732.04100000000005</v>
          </cell>
          <cell r="S352">
            <v>5.4955771660898378E-3</v>
          </cell>
          <cell r="T352">
            <v>741.33299999999997</v>
          </cell>
          <cell r="U352">
            <v>6.7507557424202336E-3</v>
          </cell>
          <cell r="V352">
            <v>573.83699999999999</v>
          </cell>
          <cell r="W352">
            <v>-4.8770546770082746E-4</v>
          </cell>
          <cell r="X352">
            <v>773.27300000000002</v>
          </cell>
          <cell r="Y352">
            <v>1.246908624775056E-3</v>
          </cell>
          <cell r="Z352">
            <v>819.75699999999995</v>
          </cell>
          <cell r="AA352">
            <v>1.0183698442253863E-2</v>
          </cell>
          <cell r="AB352">
            <v>1121.2909999999999</v>
          </cell>
          <cell r="AC352">
            <v>1.125894767980351E-2</v>
          </cell>
          <cell r="AD352">
            <v>707.35900000000004</v>
          </cell>
          <cell r="AE352">
            <v>9.8305002476899439E-3</v>
          </cell>
          <cell r="AG352">
            <v>517.93050000000005</v>
          </cell>
          <cell r="AH352">
            <v>1.6438446238062898E-3</v>
          </cell>
          <cell r="AI352">
            <v>5355.2299999999905</v>
          </cell>
          <cell r="AJ352">
            <v>3.9976910532035781E-4</v>
          </cell>
          <cell r="AK352">
            <v>4.2500000000000003E-2</v>
          </cell>
          <cell r="AL352">
            <v>1.0350565217391305</v>
          </cell>
          <cell r="CD352">
            <v>43739</v>
          </cell>
          <cell r="CE352">
            <v>2.5350285773626524E-2</v>
          </cell>
          <cell r="CF352">
            <v>2.2007341938514502E-2</v>
          </cell>
          <cell r="CG352">
            <v>2.6707722831383007E-2</v>
          </cell>
          <cell r="CH352">
            <v>3.2943696433157532E-2</v>
          </cell>
          <cell r="CI352">
            <v>3.1514546031357282E-2</v>
          </cell>
        </row>
        <row r="353">
          <cell r="A353">
            <v>43770</v>
          </cell>
          <cell r="B353">
            <v>5259.76</v>
          </cell>
          <cell r="C353">
            <v>5.1002566371174396E-3</v>
          </cell>
          <cell r="D353">
            <v>7820.02</v>
          </cell>
          <cell r="E353">
            <v>9.6653910313022617E-3</v>
          </cell>
          <cell r="F353">
            <v>0.26254728530408922</v>
          </cell>
          <cell r="G353">
            <v>4694.28</v>
          </cell>
          <cell r="H353">
            <v>3.4693942989065807E-3</v>
          </cell>
          <cell r="I353">
            <v>0.73745271469591078</v>
          </cell>
          <cell r="J353">
            <v>3.8551601209186937E-3</v>
          </cell>
          <cell r="K353">
            <v>4.3579114499808051E-3</v>
          </cell>
          <cell r="L353">
            <v>2.0673421138387858E-3</v>
          </cell>
          <cell r="M353">
            <v>1.9549266200298687E-3</v>
          </cell>
          <cell r="N353">
            <v>1.3789274188501801E-3</v>
          </cell>
          <cell r="O353">
            <v>1.01E-2</v>
          </cell>
          <cell r="Q353">
            <v>0.55874673629242821</v>
          </cell>
          <cell r="R353">
            <v>738.26400000000001</v>
          </cell>
          <cell r="S353">
            <v>8.5008899774738911E-3</v>
          </cell>
          <cell r="T353">
            <v>743.55799999999999</v>
          </cell>
          <cell r="U353">
            <v>3.0013502703913897E-3</v>
          </cell>
          <cell r="V353">
            <v>574.98800000000006</v>
          </cell>
          <cell r="W353">
            <v>2.0057960710098133E-3</v>
          </cell>
          <cell r="X353">
            <v>774.42100000000005</v>
          </cell>
          <cell r="Y353">
            <v>1.4845985829066155E-3</v>
          </cell>
          <cell r="Z353">
            <v>822.69899999999996</v>
          </cell>
          <cell r="AA353">
            <v>3.5888684085649825E-3</v>
          </cell>
          <cell r="AB353">
            <v>1153.0940000000001</v>
          </cell>
          <cell r="AC353">
            <v>2.8362842473541816E-2</v>
          </cell>
          <cell r="AD353">
            <v>704.14099999999996</v>
          </cell>
          <cell r="AE353">
            <v>-4.5493165422367809E-3</v>
          </cell>
          <cell r="AG353">
            <v>521.46389999999997</v>
          </cell>
          <cell r="AH353">
            <v>6.8221508484245241E-3</v>
          </cell>
          <cell r="AI353">
            <v>5384.1499999999905</v>
          </cell>
          <cell r="AJ353">
            <v>5.4003282772168149E-3</v>
          </cell>
          <cell r="AK353">
            <v>4.2500000000000003E-2</v>
          </cell>
          <cell r="AL353">
            <v>1.036235</v>
          </cell>
          <cell r="CD353">
            <v>43770</v>
          </cell>
          <cell r="CE353">
            <v>3.274906390573662E-2</v>
          </cell>
          <cell r="CF353">
            <v>4.2294107454649676E-2</v>
          </cell>
          <cell r="CG353">
            <v>2.9494779364839019E-2</v>
          </cell>
          <cell r="CH353">
            <v>5.3758130519368397E-2</v>
          </cell>
          <cell r="CI353">
            <v>3.9699873875435721E-2</v>
          </cell>
        </row>
        <row r="354">
          <cell r="A354">
            <v>43800</v>
          </cell>
          <cell r="B354">
            <v>5320.25</v>
          </cell>
          <cell r="C354">
            <v>1.1500524738771389E-2</v>
          </cell>
          <cell r="D354">
            <v>7845.75</v>
          </cell>
          <cell r="E354">
            <v>3.4994417009128753E-3</v>
          </cell>
          <cell r="F354">
            <v>0.26368740348929942</v>
          </cell>
          <cell r="G354">
            <v>4762.13</v>
          </cell>
          <cell r="H354">
            <v>1.4375969190395743E-2</v>
          </cell>
          <cell r="I354">
            <v>0.73631259651070058</v>
          </cell>
          <cell r="J354">
            <v>2.8000000000000004E-3</v>
          </cell>
          <cell r="K354">
            <v>6.8999999999999999E-3</v>
          </cell>
          <cell r="L354">
            <v>3.9000000000000003E-3</v>
          </cell>
          <cell r="M354">
            <v>7.3000000000000001E-3</v>
          </cell>
          <cell r="N354">
            <v>2.5999999999999999E-3</v>
          </cell>
          <cell r="O354">
            <v>4.6900000000000004E-2</v>
          </cell>
          <cell r="Q354">
            <v>0.58746736292428203</v>
          </cell>
          <cell r="R354">
            <v>751.12099999999998</v>
          </cell>
          <cell r="S354">
            <v>1.741517939382109E-2</v>
          </cell>
          <cell r="T354">
            <v>759.11199999999997</v>
          </cell>
          <cell r="U354">
            <v>2.0918341272637697E-2</v>
          </cell>
          <cell r="V354">
            <v>579.80499999999995</v>
          </cell>
          <cell r="W354">
            <v>8.3775661405105506E-3</v>
          </cell>
          <cell r="X354">
            <v>775.49</v>
          </cell>
          <cell r="Y354">
            <v>1.3803861207275503E-3</v>
          </cell>
          <cell r="Z354">
            <v>846.03599999999994</v>
          </cell>
          <cell r="AA354">
            <v>2.8366389165417782E-2</v>
          </cell>
          <cell r="AB354">
            <v>1226.7180000000001</v>
          </cell>
          <cell r="AC354">
            <v>6.3849087758673706E-2</v>
          </cell>
          <cell r="AD354">
            <v>715.63499999999999</v>
          </cell>
          <cell r="AE354">
            <v>1.6323435221070826E-2</v>
          </cell>
          <cell r="AG354">
            <v>526.36410000000001</v>
          </cell>
          <cell r="AH354">
            <v>9.3970071562001767E-3</v>
          </cell>
          <cell r="AI354">
            <v>5449.8399999999901</v>
          </cell>
          <cell r="AJ354">
            <v>1.2200625911239493E-2</v>
          </cell>
          <cell r="AK354">
            <v>4.2500000000000003E-2</v>
          </cell>
          <cell r="AL354">
            <v>1.0381</v>
          </cell>
          <cell r="CD354">
            <v>43800</v>
          </cell>
          <cell r="CE354">
            <v>4.306151617159526E-2</v>
          </cell>
          <cell r="CF354">
            <v>5.5083685890798151E-2</v>
          </cell>
          <cell r="CG354">
            <v>3.8852276272188568E-2</v>
          </cell>
          <cell r="CH354">
            <v>7.6959363162165895E-2</v>
          </cell>
          <cell r="CI354">
            <v>7.3039306458065001E-2</v>
          </cell>
        </row>
        <row r="355">
          <cell r="A355">
            <v>43831</v>
          </cell>
          <cell r="B355">
            <v>5331.42</v>
          </cell>
          <cell r="C355">
            <v>2.099525398242541E-3</v>
          </cell>
          <cell r="D355">
            <v>7886.11</v>
          </cell>
          <cell r="E355">
            <v>5.1441863429244616E-3</v>
          </cell>
          <cell r="F355">
            <v>0.2615942498838234</v>
          </cell>
          <cell r="G355">
            <v>4767</v>
          </cell>
          <cell r="H355">
            <v>1.022651628577842E-3</v>
          </cell>
          <cell r="I355">
            <v>0.7384057501161766</v>
          </cell>
          <cell r="J355">
            <v>1.6649430737777184E-3</v>
          </cell>
          <cell r="K355">
            <v>3.1070569801693736E-3</v>
          </cell>
          <cell r="L355">
            <v>3.967543116226626E-3</v>
          </cell>
          <cell r="M355">
            <v>2.8098663657517143E-3</v>
          </cell>
          <cell r="N355">
            <v>-2.2631761624381211E-3</v>
          </cell>
          <cell r="O355">
            <v>2E-3</v>
          </cell>
          <cell r="Q355">
            <v>0.5544</v>
          </cell>
          <cell r="R355">
            <v>751.82</v>
          </cell>
          <cell r="S355">
            <v>9.3060904967390279E-4</v>
          </cell>
          <cell r="T355">
            <v>762.73299999999995</v>
          </cell>
          <cell r="U355">
            <v>4.7700471076732587E-3</v>
          </cell>
          <cell r="V355">
            <v>582.80999999999995</v>
          </cell>
          <cell r="W355">
            <v>5.1827769681185298E-3</v>
          </cell>
          <cell r="X355">
            <v>777.47</v>
          </cell>
          <cell r="Y355">
            <v>2.5532244129518045E-3</v>
          </cell>
          <cell r="Z355">
            <v>850.23900000000003</v>
          </cell>
          <cell r="AA355">
            <v>4.9678737075018464E-3</v>
          </cell>
          <cell r="AB355">
            <v>1224.165</v>
          </cell>
          <cell r="AC355">
            <v>-2.0811629078566485E-3</v>
          </cell>
          <cell r="AD355">
            <v>720.98299999999995</v>
          </cell>
          <cell r="AE355">
            <v>7.473083345560072E-3</v>
          </cell>
          <cell r="AG355">
            <v>527.87369999999999</v>
          </cell>
          <cell r="AH355">
            <v>2.8679767484143248E-3</v>
          </cell>
          <cell r="AI355">
            <v>5460.1899999999896</v>
          </cell>
          <cell r="AJ355">
            <v>1.8991383233268877E-3</v>
          </cell>
          <cell r="AK355">
            <v>0.04</v>
          </cell>
          <cell r="AL355">
            <v>1.0357727272727273</v>
          </cell>
          <cell r="CD355">
            <v>43831</v>
          </cell>
          <cell r="CE355">
            <v>4.1917712378320537E-2</v>
          </cell>
          <cell r="CF355">
            <v>6.0010887608960006E-2</v>
          </cell>
          <cell r="CG355">
            <v>3.5613188589354472E-2</v>
          </cell>
          <cell r="CH355">
            <v>7.7224851452094345E-2</v>
          </cell>
          <cell r="CI355">
            <v>7.8086130082771543E-2</v>
          </cell>
        </row>
        <row r="356">
          <cell r="A356">
            <v>43862</v>
          </cell>
          <cell r="B356">
            <v>5344.75</v>
          </cell>
          <cell r="C356">
            <v>2.5002719725701894E-3</v>
          </cell>
          <cell r="D356">
            <v>7864.31</v>
          </cell>
          <cell r="E356">
            <v>-2.7643540351325324E-3</v>
          </cell>
          <cell r="F356">
            <v>0.26238775368610656</v>
          </cell>
          <cell r="G356">
            <v>4787.83</v>
          </cell>
          <cell r="H356">
            <v>4.3696245017830204E-3</v>
          </cell>
          <cell r="I356">
            <v>0.73761224631389344</v>
          </cell>
          <cell r="J356">
            <v>3.5132173413463712E-3</v>
          </cell>
          <cell r="K356">
            <v>2.4868701910310846E-3</v>
          </cell>
          <cell r="L356">
            <v>2.6564130923573946E-3</v>
          </cell>
          <cell r="M356">
            <v>6.8286557467057063E-3</v>
          </cell>
          <cell r="N356">
            <v>2.431871274298056E-3</v>
          </cell>
          <cell r="O356">
            <v>5.9999999999999995E-4</v>
          </cell>
          <cell r="Q356">
            <v>0.49340000000000001</v>
          </cell>
          <cell r="R356">
            <v>751.91</v>
          </cell>
          <cell r="S356">
            <v>1.1970950493456201E-4</v>
          </cell>
          <cell r="T356">
            <v>762.423</v>
          </cell>
          <cell r="U356">
            <v>-4.0643318172928211E-4</v>
          </cell>
          <cell r="V356">
            <v>584.05899999999997</v>
          </cell>
          <cell r="W356">
            <v>2.1430654930423287E-3</v>
          </cell>
          <cell r="X356">
            <v>780.18399999999997</v>
          </cell>
          <cell r="Y356">
            <v>3.4908099347883415E-3</v>
          </cell>
          <cell r="Z356">
            <v>848.64400000000001</v>
          </cell>
          <cell r="AA356">
            <v>-1.8759431171706531E-3</v>
          </cell>
          <cell r="AB356">
            <v>1229.616</v>
          </cell>
          <cell r="AC356">
            <v>4.4528311134528487E-3</v>
          </cell>
          <cell r="AD356">
            <v>718.02499999999998</v>
          </cell>
          <cell r="AE356">
            <v>-4.1027319645539073E-3</v>
          </cell>
          <cell r="AG356">
            <v>528.43380000000002</v>
          </cell>
          <cell r="AH356">
            <v>1.0610492623519541E-3</v>
          </cell>
          <cell r="AI356">
            <v>5469.4699999999903</v>
          </cell>
          <cell r="AJ356">
            <v>1.699574556929484E-3</v>
          </cell>
          <cell r="AK356">
            <v>0.04</v>
          </cell>
          <cell r="AL356">
            <v>1.0346333333333333</v>
          </cell>
          <cell r="CD356">
            <v>43862</v>
          </cell>
          <cell r="CE356">
            <v>4.0051139050347073E-2</v>
          </cell>
          <cell r="CF356">
            <v>5.4065645971748788E-2</v>
          </cell>
          <cell r="CG356">
            <v>3.5168437052043533E-2</v>
          </cell>
          <cell r="CH356">
            <v>6.403362295870707E-2</v>
          </cell>
          <cell r="CI356">
            <v>6.8197834807011581E-2</v>
          </cell>
        </row>
        <row r="357">
          <cell r="A357">
            <v>43891</v>
          </cell>
          <cell r="B357">
            <v>5348.49</v>
          </cell>
          <cell r="C357">
            <v>6.9975209317552078E-4</v>
          </cell>
          <cell r="D357">
            <v>7847.44</v>
          </cell>
          <cell r="E357">
            <v>-2.145134156715689E-3</v>
          </cell>
          <cell r="F357">
            <v>0.26101233528795276</v>
          </cell>
          <cell r="G357">
            <v>4795.99</v>
          </cell>
          <cell r="H357">
            <v>1.7043211642853162E-3</v>
          </cell>
          <cell r="I357">
            <v>0.73898766471204724</v>
          </cell>
          <cell r="J357">
            <v>4.3120845047278454E-4</v>
          </cell>
          <cell r="K357">
            <v>1.1877235780711575E-3</v>
          </cell>
          <cell r="L357">
            <v>2.5925567387415117E-3</v>
          </cell>
          <cell r="M357">
            <v>-1.3898413906388582E-3</v>
          </cell>
          <cell r="N357">
            <v>-6.3878367403362695E-4</v>
          </cell>
          <cell r="O357">
            <v>1.3999999999999999E-2</v>
          </cell>
          <cell r="Q357">
            <v>0.58089999999999997</v>
          </cell>
          <cell r="R357">
            <v>764.27599999999995</v>
          </cell>
          <cell r="S357">
            <v>1.6446117221476042E-2</v>
          </cell>
          <cell r="T357">
            <v>771.90800000000002</v>
          </cell>
          <cell r="U357">
            <v>1.2440600559007198E-2</v>
          </cell>
          <cell r="V357">
            <v>584.73199999999997</v>
          </cell>
          <cell r="W357">
            <v>1.1522808483388491E-3</v>
          </cell>
          <cell r="X357">
            <v>783.15</v>
          </cell>
          <cell r="Y357">
            <v>3.8016672989962252E-3</v>
          </cell>
          <cell r="Z357">
            <v>863.62199999999996</v>
          </cell>
          <cell r="AA357">
            <v>1.7649332346661106E-2</v>
          </cell>
          <cell r="AB357">
            <v>1277.627</v>
          </cell>
          <cell r="AC357">
            <v>3.9045523155196493E-2</v>
          </cell>
          <cell r="AD357">
            <v>725.245</v>
          </cell>
          <cell r="AE357">
            <v>1.0055360189408447E-2</v>
          </cell>
          <cell r="AG357">
            <v>528.9701</v>
          </cell>
          <cell r="AH357">
            <v>1.0148858759602142E-3</v>
          </cell>
          <cell r="AI357">
            <v>5479.3199999999897</v>
          </cell>
          <cell r="AJ357">
            <v>1.8009057550365526E-3</v>
          </cell>
          <cell r="AK357">
            <v>0.04</v>
          </cell>
          <cell r="AL357">
            <v>1.0353000000000001</v>
          </cell>
          <cell r="CD357">
            <v>43891</v>
          </cell>
          <cell r="CE357">
            <v>3.303157719890204E-2</v>
          </cell>
          <cell r="CF357">
            <v>4.3959026207263552E-2</v>
          </cell>
          <cell r="CG357">
            <v>2.9219950084016011E-2</v>
          </cell>
          <cell r="CH357">
            <v>7.0050389013262881E-2</v>
          </cell>
          <cell r="CI357">
            <v>6.8078764976678086E-2</v>
          </cell>
        </row>
        <row r="358">
          <cell r="A358">
            <v>43922</v>
          </cell>
          <cell r="B358">
            <v>5331.91</v>
          </cell>
          <cell r="C358">
            <v>-3.0999403569978989E-3</v>
          </cell>
          <cell r="D358">
            <v>7686.15</v>
          </cell>
          <cell r="E358">
            <v>-2.0553199514746212E-2</v>
          </cell>
          <cell r="F358">
            <v>0.26027049024367388</v>
          </cell>
          <cell r="G358">
            <v>4810.54</v>
          </cell>
          <cell r="H358">
            <v>3.0337844741128439E-3</v>
          </cell>
          <cell r="I358">
            <v>0.73972950975632612</v>
          </cell>
          <cell r="J358">
            <v>9.1272240445749319E-5</v>
          </cell>
          <cell r="K358">
            <v>-6.3600916100827994E-4</v>
          </cell>
          <cell r="L358">
            <v>1.1500254004757622E-3</v>
          </cell>
          <cell r="M358">
            <v>2.4714405013801909E-3</v>
          </cell>
          <cell r="N358">
            <v>-7.3913514729225371E-3</v>
          </cell>
          <cell r="O358">
            <v>2.2400000000000003E-2</v>
          </cell>
          <cell r="Q358">
            <v>0.53049999999999997</v>
          </cell>
          <cell r="R358">
            <v>764.65599999999995</v>
          </cell>
          <cell r="S358">
            <v>4.9720258126639827E-4</v>
          </cell>
          <cell r="T358">
            <v>778.101</v>
          </cell>
          <cell r="U358">
            <v>8.0229768314359351E-3</v>
          </cell>
          <cell r="V358">
            <v>585.51700000000005</v>
          </cell>
          <cell r="W358">
            <v>1.3424953653982108E-3</v>
          </cell>
          <cell r="X358">
            <v>784.52300000000002</v>
          </cell>
          <cell r="Y358">
            <v>1.7531762752984736E-3</v>
          </cell>
          <cell r="Z358">
            <v>873.32299999999998</v>
          </cell>
          <cell r="AA358">
            <v>1.1232923663361927E-2</v>
          </cell>
          <cell r="AB358">
            <v>1314.0619999999999</v>
          </cell>
          <cell r="AC358">
            <v>2.851771291621108E-2</v>
          </cell>
          <cell r="AD358">
            <v>728.81500000000005</v>
          </cell>
          <cell r="AE358">
            <v>4.9224744741431792E-3</v>
          </cell>
          <cell r="AG358">
            <v>527.36199999999997</v>
          </cell>
          <cell r="AH358">
            <v>-3.0400584078382753E-3</v>
          </cell>
          <cell r="AI358">
            <v>5466.7199999999903</v>
          </cell>
          <cell r="AJ358">
            <v>-2.2995554192855039E-3</v>
          </cell>
          <cell r="AK358">
            <v>0.04</v>
          </cell>
          <cell r="AL358">
            <v>1.0301</v>
          </cell>
          <cell r="CD358">
            <v>43922</v>
          </cell>
          <cell r="CE358">
            <v>2.3992794287667873E-2</v>
          </cell>
          <cell r="CF358">
            <v>1.2115920960108717E-2</v>
          </cell>
          <cell r="CG358">
            <v>2.8115041921440431E-2</v>
          </cell>
          <cell r="CH358">
            <v>6.0998064368422034E-2</v>
          </cell>
          <cell r="CI358">
            <v>6.6847559320267758E-2</v>
          </cell>
        </row>
        <row r="359">
          <cell r="A359">
            <v>43952</v>
          </cell>
          <cell r="B359">
            <v>5311.65</v>
          </cell>
          <cell r="C359">
            <v>-3.7997640620340833E-3</v>
          </cell>
          <cell r="D359">
            <v>7608.02</v>
          </cell>
          <cell r="E359">
            <v>-1.0165037112208175E-2</v>
          </cell>
          <cell r="F359">
            <v>0.25571908389314901</v>
          </cell>
          <cell r="G359">
            <v>4802.7700000000004</v>
          </cell>
          <cell r="H359">
            <v>-1.6152032827914109E-3</v>
          </cell>
          <cell r="I359">
            <v>0.74428091610685099</v>
          </cell>
          <cell r="J359">
            <v>-1.9045373811248181E-3</v>
          </cell>
          <cell r="K359">
            <v>-6.1323674070509553E-4</v>
          </cell>
          <cell r="L359">
            <v>1.5452337501451607E-4</v>
          </cell>
          <cell r="M359">
            <v>-4.4589106280257737E-3</v>
          </cell>
          <cell r="N359">
            <v>2.1411831641671793E-4</v>
          </cell>
          <cell r="O359">
            <v>3.3E-3</v>
          </cell>
          <cell r="Q359">
            <v>0.42970000000000003</v>
          </cell>
          <cell r="R359">
            <v>772.84299999999996</v>
          </cell>
          <cell r="S359">
            <v>1.0706775334268004E-2</v>
          </cell>
          <cell r="T359">
            <v>780.28</v>
          </cell>
          <cell r="U359">
            <v>2.8004076591598981E-3</v>
          </cell>
          <cell r="V359">
            <v>581.97900000000004</v>
          </cell>
          <cell r="W359">
            <v>-6.0425231035137195E-3</v>
          </cell>
          <cell r="X359">
            <v>786.13199999999995</v>
          </cell>
          <cell r="Y359">
            <v>2.0509277611999721E-3</v>
          </cell>
          <cell r="Z359">
            <v>878.45500000000004</v>
          </cell>
          <cell r="AA359">
            <v>5.8764054078503936E-3</v>
          </cell>
          <cell r="AB359">
            <v>1319.2550000000001</v>
          </cell>
          <cell r="AC359">
            <v>3.9518683288917167E-3</v>
          </cell>
          <cell r="AD359">
            <v>733.62199999999996</v>
          </cell>
          <cell r="AE359">
            <v>6.5956381249012708E-3</v>
          </cell>
          <cell r="AG359">
            <v>526.08529999999996</v>
          </cell>
          <cell r="AH359">
            <v>-2.4209176997963544E-3</v>
          </cell>
          <cell r="AI359">
            <v>5453.0499999999902</v>
          </cell>
          <cell r="AJ359">
            <v>-2.5005853601428596E-3</v>
          </cell>
          <cell r="AK359">
            <v>0.04</v>
          </cell>
          <cell r="AL359">
            <v>1.029755</v>
          </cell>
          <cell r="CD359">
            <v>43952</v>
          </cell>
          <cell r="CE359">
            <v>1.8777271637496984E-2</v>
          </cell>
          <cell r="CF359">
            <v>-9.7076510556322049E-3</v>
          </cell>
          <cell r="CG359">
            <v>2.8844588399612903E-2</v>
          </cell>
          <cell r="CH359">
            <v>6.808674128669101E-2</v>
          </cell>
          <cell r="CI359">
            <v>6.5090534333431149E-2</v>
          </cell>
        </row>
        <row r="360">
          <cell r="A360">
            <v>43983</v>
          </cell>
          <cell r="B360">
            <v>5325.46</v>
          </cell>
          <cell r="C360">
            <v>2.5999454030292135E-3</v>
          </cell>
          <cell r="D360">
            <v>7676.09</v>
          </cell>
          <cell r="E360">
            <v>8.9471373629406159E-3</v>
          </cell>
          <cell r="F360">
            <v>0.25408695529147796</v>
          </cell>
          <cell r="G360">
            <v>4804.8900000000003</v>
          </cell>
          <cell r="H360">
            <v>4.4141193519564581E-4</v>
          </cell>
          <cell r="I360">
            <v>0.74591304470852204</v>
          </cell>
          <cell r="J360">
            <v>2.5320635499975682E-4</v>
          </cell>
          <cell r="K360">
            <v>2.3653674696048695E-3</v>
          </cell>
          <cell r="L360">
            <v>1.4091473026080137E-3</v>
          </cell>
          <cell r="M360">
            <v>-2.5961224877007211E-3</v>
          </cell>
          <cell r="N360">
            <v>2.8809218950064009E-3</v>
          </cell>
          <cell r="O360">
            <v>4.5000000000000005E-3</v>
          </cell>
          <cell r="Q360">
            <v>0.55169999999999997</v>
          </cell>
          <cell r="R360">
            <v>785.221</v>
          </cell>
          <cell r="S360">
            <v>1.6016189575372985E-2</v>
          </cell>
          <cell r="T360">
            <v>792.42899999999997</v>
          </cell>
          <cell r="U360">
            <v>1.5570051776285343E-2</v>
          </cell>
          <cell r="V360">
            <v>582.19200000000001</v>
          </cell>
          <cell r="W360">
            <v>3.6599258736136342E-4</v>
          </cell>
          <cell r="X360">
            <v>788.61599999999999</v>
          </cell>
          <cell r="Y360">
            <v>3.1597746943261562E-3</v>
          </cell>
          <cell r="Z360">
            <v>898.18299999999999</v>
          </cell>
          <cell r="AA360">
            <v>2.2457610236153114E-2</v>
          </cell>
          <cell r="AB360">
            <v>1336.2570000000001</v>
          </cell>
          <cell r="AC360">
            <v>1.2887576700486125E-2</v>
          </cell>
          <cell r="AD360">
            <v>752.71400000000006</v>
          </cell>
          <cell r="AE360">
            <v>2.6024301343198664E-2</v>
          </cell>
          <cell r="AG360">
            <v>528.13440000000003</v>
          </cell>
          <cell r="AH360">
            <v>3.8949957354825759E-3</v>
          </cell>
          <cell r="AI360">
            <v>5469.4099999999899</v>
          </cell>
          <cell r="AJ360">
            <v>3.000155876069277E-3</v>
          </cell>
          <cell r="AK360">
            <v>0.04</v>
          </cell>
          <cell r="AL360">
            <v>1.0320380952380952</v>
          </cell>
          <cell r="CD360">
            <v>43983</v>
          </cell>
          <cell r="CE360">
            <v>2.1324173853674466E-2</v>
          </cell>
          <cell r="CF360">
            <v>1.0955059476844831E-3</v>
          </cell>
          <cell r="CG360">
            <v>2.8450525153201012E-2</v>
          </cell>
          <cell r="CH360">
            <v>7.8389929436840644E-2</v>
          </cell>
          <cell r="CI360">
            <v>7.313984840626131E-2</v>
          </cell>
        </row>
        <row r="361">
          <cell r="A361">
            <v>44013</v>
          </cell>
          <cell r="B361">
            <v>5344.63</v>
          </cell>
          <cell r="C361">
            <v>3.599689040946652E-3</v>
          </cell>
          <cell r="D361">
            <v>7770.19</v>
          </cell>
          <cell r="E361">
            <v>1.2258845323595668E-2</v>
          </cell>
          <cell r="F361">
            <v>0.25569285830242394</v>
          </cell>
          <cell r="G361">
            <v>4807.91</v>
          </cell>
          <cell r="H361">
            <v>6.2852635544197177E-4</v>
          </cell>
          <cell r="I361">
            <v>0.74430714169757606</v>
          </cell>
          <cell r="J361">
            <v>2.1329608732836036E-3</v>
          </cell>
          <cell r="K361">
            <v>1.6576860678837286E-3</v>
          </cell>
          <cell r="L361">
            <v>1.0847536631402371E-3</v>
          </cell>
          <cell r="M361">
            <v>-1.0556442665448822E-3</v>
          </cell>
          <cell r="N361">
            <v>2.7934421125012441E-3</v>
          </cell>
          <cell r="O361">
            <v>1.4000000000000002E-3</v>
          </cell>
          <cell r="Q361">
            <v>0.54379999999999995</v>
          </cell>
          <cell r="R361">
            <v>803.58399999999995</v>
          </cell>
          <cell r="S361">
            <v>2.3385772922527526E-2</v>
          </cell>
          <cell r="T361">
            <v>810.08299999999997</v>
          </cell>
          <cell r="U361">
            <v>2.2278336608074767E-2</v>
          </cell>
          <cell r="V361">
            <v>585.01599999999996</v>
          </cell>
          <cell r="W361">
            <v>4.8506334679967456E-3</v>
          </cell>
          <cell r="X361">
            <v>795.23500000000001</v>
          </cell>
          <cell r="Y361">
            <v>8.39318502287556E-3</v>
          </cell>
          <cell r="Z361">
            <v>925.09100000000001</v>
          </cell>
          <cell r="AA361">
            <v>2.9958260176378371E-2</v>
          </cell>
          <cell r="AB361">
            <v>1378.1690000000001</v>
          </cell>
          <cell r="AC361">
            <v>3.1365223905281736E-2</v>
          </cell>
          <cell r="AD361">
            <v>774.87400000000002</v>
          </cell>
          <cell r="AE361">
            <v>2.9440132640019989E-2</v>
          </cell>
          <cell r="AG361">
            <v>529.42939999999999</v>
          </cell>
          <cell r="AH361">
            <v>2.4520273627317568E-3</v>
          </cell>
          <cell r="AI361">
            <v>5493.4799999999896</v>
          </cell>
          <cell r="AJ361">
            <v>4.4008403100150861E-3</v>
          </cell>
          <cell r="AK361">
            <v>0.04</v>
          </cell>
          <cell r="AL361">
            <v>1.0314304347826087</v>
          </cell>
          <cell r="CD361">
            <v>44013</v>
          </cell>
          <cell r="CE361">
            <v>2.3056249976072696E-2</v>
          </cell>
          <cell r="CF361">
            <v>9.2859833478378118E-3</v>
          </cell>
          <cell r="CG361">
            <v>2.7924229790691202E-2</v>
          </cell>
          <cell r="CH361">
            <v>0.10369682619038456</v>
          </cell>
          <cell r="CI361">
            <v>9.2719189150545001E-2</v>
          </cell>
        </row>
        <row r="362">
          <cell r="A362">
            <v>44044</v>
          </cell>
          <cell r="B362">
            <v>5357.46</v>
          </cell>
          <cell r="C362">
            <v>2.4005403554596683E-3</v>
          </cell>
          <cell r="D362">
            <v>7831.14</v>
          </cell>
          <cell r="E362">
            <v>7.8440810327675692E-3</v>
          </cell>
          <cell r="F362">
            <v>0.25789638390144021</v>
          </cell>
          <cell r="G362">
            <v>4810.3599999999997</v>
          </cell>
          <cell r="H362">
            <v>5.0957692635678065E-4</v>
          </cell>
          <cell r="I362">
            <v>0.74210361609855979</v>
          </cell>
          <cell r="J362">
            <v>-1.0682649553332454E-3</v>
          </cell>
          <cell r="K362">
            <v>1.7569596195327918E-3</v>
          </cell>
          <cell r="L362">
            <v>1.3234534625828158E-3</v>
          </cell>
          <cell r="M362">
            <v>-4.7445392233586093E-3</v>
          </cell>
          <cell r="N362">
            <v>2.3472114614668765E-3</v>
          </cell>
          <cell r="O362">
            <v>1.15E-2</v>
          </cell>
          <cell r="Q362">
            <v>0.55169999999999997</v>
          </cell>
          <cell r="R362">
            <v>834.71299999999997</v>
          </cell>
          <cell r="S362">
            <v>3.8737705081236085E-2</v>
          </cell>
          <cell r="T362">
            <v>832.31299999999999</v>
          </cell>
          <cell r="U362">
            <v>2.7441632524074722E-2</v>
          </cell>
          <cell r="V362">
            <v>587.79499999999996</v>
          </cell>
          <cell r="W362">
            <v>4.7502974277626731E-3</v>
          </cell>
          <cell r="X362">
            <v>801.77700000000004</v>
          </cell>
          <cell r="Y362">
            <v>8.2264990851761421E-3</v>
          </cell>
          <cell r="Z362">
            <v>959.66200000000003</v>
          </cell>
          <cell r="AA362">
            <v>3.737037761690476E-2</v>
          </cell>
          <cell r="AB362">
            <v>1444.3579999999999</v>
          </cell>
          <cell r="AC362">
            <v>4.8026765948152805E-2</v>
          </cell>
          <cell r="AD362">
            <v>800.78700000000003</v>
          </cell>
          <cell r="AE362">
            <v>3.3441565983630905E-2</v>
          </cell>
          <cell r="AG362">
            <v>533.55359999999996</v>
          </cell>
          <cell r="AH362">
            <v>7.7898960654620986E-3</v>
          </cell>
          <cell r="AI362">
            <v>5513.2599999999893</v>
          </cell>
          <cell r="AJ362">
            <v>3.6006320219605925E-3</v>
          </cell>
          <cell r="AK362">
            <v>0.04</v>
          </cell>
          <cell r="AL362">
            <v>1.0295476190476192</v>
          </cell>
          <cell r="CD362">
            <v>44044</v>
          </cell>
          <cell r="CE362">
            <v>2.438464759566572E-2</v>
          </cell>
          <cell r="CF362">
            <v>1.1185988526065671E-2</v>
          </cell>
          <cell r="CG362">
            <v>2.9088287455689255E-2</v>
          </cell>
          <cell r="CH362">
            <v>0.15228984186804162</v>
          </cell>
          <cell r="CI362">
            <v>0.13024272068788512</v>
          </cell>
        </row>
        <row r="363">
          <cell r="A363">
            <v>44075</v>
          </cell>
          <cell r="B363">
            <v>5391.75</v>
          </cell>
          <cell r="C363">
            <v>6.4004210950712181E-3</v>
          </cell>
          <cell r="D363">
            <v>7840.94</v>
          </cell>
          <cell r="E363">
            <v>1.2514142257704641E-3</v>
          </cell>
          <cell r="F363">
            <v>0.25929631411112442</v>
          </cell>
          <cell r="G363">
            <v>4849.8100000000004</v>
          </cell>
          <cell r="H363">
            <v>8.2010494017081825E-3</v>
          </cell>
          <cell r="I363">
            <v>0.74070368588887558</v>
          </cell>
          <cell r="J363">
            <v>1.6983184961838799E-3</v>
          </cell>
          <cell r="K363">
            <v>2.1425165354896475E-3</v>
          </cell>
          <cell r="L363">
            <v>2.0795038612384346E-3</v>
          </cell>
          <cell r="M363">
            <v>1.7240263111401039E-3</v>
          </cell>
          <cell r="N363">
            <v>5.5631856453323518E-3</v>
          </cell>
          <cell r="O363">
            <v>2.8900000000000002E-2</v>
          </cell>
          <cell r="Q363">
            <v>0.63400000000000001</v>
          </cell>
          <cell r="R363">
            <v>862.25900000000001</v>
          </cell>
          <cell r="S363">
            <v>3.3000564265801557E-2</v>
          </cell>
          <cell r="T363">
            <v>868.44200000000001</v>
          </cell>
          <cell r="U363">
            <v>4.3407948692379072E-2</v>
          </cell>
          <cell r="V363">
            <v>591.548</v>
          </cell>
          <cell r="W363">
            <v>6.3848790819929224E-3</v>
          </cell>
          <cell r="X363">
            <v>810.96500000000003</v>
          </cell>
          <cell r="Y363">
            <v>1.1459545484592271E-2</v>
          </cell>
          <cell r="Z363">
            <v>1016.468</v>
          </cell>
          <cell r="AA363">
            <v>5.9193757802226132E-2</v>
          </cell>
          <cell r="AB363">
            <v>1580.229</v>
          </cell>
          <cell r="AC363">
            <v>9.4070168199296811E-2</v>
          </cell>
          <cell r="AD363">
            <v>837.74900000000002</v>
          </cell>
          <cell r="AE363">
            <v>4.615709295980075E-2</v>
          </cell>
          <cell r="AG363">
            <v>539.53049999999996</v>
          </cell>
          <cell r="AH363">
            <v>1.1202061048786849E-2</v>
          </cell>
          <cell r="AI363">
            <v>5561.2299999999886</v>
          </cell>
          <cell r="AJ363">
            <v>8.7008412445630512E-3</v>
          </cell>
          <cell r="AK363">
            <v>0.04</v>
          </cell>
          <cell r="AL363">
            <v>1.0313238095238095</v>
          </cell>
          <cell r="CD363">
            <v>44075</v>
          </cell>
          <cell r="CE363">
            <v>3.1353293138274951E-2</v>
          </cell>
          <cell r="CF363">
            <v>1.1217494028857411E-2</v>
          </cell>
          <cell r="CG363">
            <v>3.8545465447202387E-2</v>
          </cell>
          <cell r="CH363">
            <v>0.18435662875666181</v>
          </cell>
          <cell r="CI363">
            <v>0.17936829983078972</v>
          </cell>
        </row>
        <row r="364">
          <cell r="A364">
            <v>44105</v>
          </cell>
          <cell r="B364">
            <v>5438.12</v>
          </cell>
          <cell r="C364">
            <v>8.6001761951128852E-3</v>
          </cell>
          <cell r="D364">
            <v>7859.23</v>
          </cell>
          <cell r="E364">
            <v>2.3326284858702362E-3</v>
          </cell>
          <cell r="F364">
            <v>0.25797106424468397</v>
          </cell>
          <cell r="G364">
            <v>4902.07</v>
          </cell>
          <cell r="H364">
            <v>1.0775679871994903E-2</v>
          </cell>
          <cell r="I364">
            <v>0.74202893575531603</v>
          </cell>
          <cell r="J364">
            <v>5.1788144648242862E-3</v>
          </cell>
          <cell r="K364">
            <v>4.9935325660559705E-3</v>
          </cell>
          <cell r="L364">
            <v>3.5257406731652101E-3</v>
          </cell>
          <cell r="M364">
            <v>5.516996636599907E-3</v>
          </cell>
          <cell r="N364">
            <v>9.7026497441252864E-3</v>
          </cell>
          <cell r="O364">
            <v>2.5699999999999997E-2</v>
          </cell>
          <cell r="Q364">
            <v>0.68169999999999997</v>
          </cell>
          <cell r="R364">
            <v>893.97699999999998</v>
          </cell>
          <cell r="S364">
            <v>3.6784771165044416E-2</v>
          </cell>
          <cell r="T364">
            <v>896.505</v>
          </cell>
          <cell r="U364">
            <v>3.2314190239532303E-2</v>
          </cell>
          <cell r="V364">
            <v>596.12900000000002</v>
          </cell>
          <cell r="W364">
            <v>7.7440883918127312E-3</v>
          </cell>
          <cell r="X364">
            <v>824.63599999999997</v>
          </cell>
          <cell r="Y364">
            <v>1.6857694228480824E-2</v>
          </cell>
          <cell r="Z364">
            <v>1058.671</v>
          </cell>
          <cell r="AA364">
            <v>4.1519260812932668E-2</v>
          </cell>
          <cell r="AB364">
            <v>1713.5429999999999</v>
          </cell>
          <cell r="AC364">
            <v>8.4363721966879357E-2</v>
          </cell>
          <cell r="AD364">
            <v>858.5</v>
          </cell>
          <cell r="AE364">
            <v>2.4769948994269209E-2</v>
          </cell>
          <cell r="AG364">
            <v>545.95740000000001</v>
          </cell>
          <cell r="AH364">
            <v>1.1912023509329073E-2</v>
          </cell>
          <cell r="AI364">
            <v>5610.7199999999903</v>
          </cell>
          <cell r="AJ364">
            <v>8.8991104485880435E-3</v>
          </cell>
          <cell r="AK364">
            <v>0.04</v>
          </cell>
          <cell r="AL364">
            <v>1.0337285714285713</v>
          </cell>
          <cell r="CD364">
            <v>44105</v>
          </cell>
          <cell r="CE364">
            <v>3.9183500316257946E-2</v>
          </cell>
          <cell r="CF364">
            <v>1.4727907493195636E-2</v>
          </cell>
          <cell r="CG364">
            <v>4.7887474481888681E-2</v>
          </cell>
          <cell r="CH364">
            <v>0.22121165344564031</v>
          </cell>
          <cell r="CI364">
            <v>0.20931484231782482</v>
          </cell>
        </row>
        <row r="365">
          <cell r="A365">
            <v>44136</v>
          </cell>
          <cell r="B365">
            <v>5486.52</v>
          </cell>
          <cell r="C365">
            <v>8.9001346053416697E-3</v>
          </cell>
          <cell r="D365">
            <v>7891.16</v>
          </cell>
          <cell r="E365">
            <v>4.0627389706116013E-3</v>
          </cell>
          <cell r="F365">
            <v>0.25637054233700551</v>
          </cell>
          <cell r="G365">
            <v>4953.87</v>
          </cell>
          <cell r="H365">
            <v>1.0566964568029524E-2</v>
          </cell>
          <cell r="I365">
            <v>0.74362945766299449</v>
          </cell>
          <cell r="J365">
            <v>3.6439994609339561E-3</v>
          </cell>
          <cell r="K365">
            <v>5.5374125597201793E-3</v>
          </cell>
          <cell r="L365">
            <v>3.5946012057313432E-3</v>
          </cell>
          <cell r="M365">
            <v>3.9149294887592763E-3</v>
          </cell>
          <cell r="N365">
            <v>6.6875528640749403E-3</v>
          </cell>
          <cell r="O365">
            <v>3.3300000000000003E-2</v>
          </cell>
          <cell r="Q365">
            <v>0.66579999999999995</v>
          </cell>
          <cell r="R365">
            <v>917.53800000000001</v>
          </cell>
          <cell r="S365">
            <v>2.6355264173463011E-2</v>
          </cell>
          <cell r="T365">
            <v>925.88699999999994</v>
          </cell>
          <cell r="U365">
            <v>3.2773938795656488E-2</v>
          </cell>
          <cell r="V365">
            <v>600.41800000000001</v>
          </cell>
          <cell r="W365">
            <v>7.194751471577332E-3</v>
          </cell>
          <cell r="X365">
            <v>835.30499999999995</v>
          </cell>
          <cell r="Y365">
            <v>1.2937829539336088E-2</v>
          </cell>
          <cell r="Z365">
            <v>1103.7190000000001</v>
          </cell>
          <cell r="AA365">
            <v>4.2551463107991072E-2</v>
          </cell>
          <cell r="AB365">
            <v>1867.03</v>
          </cell>
          <cell r="AC365">
            <v>8.9572890788267356E-2</v>
          </cell>
          <cell r="AD365">
            <v>878.33299999999997</v>
          </cell>
          <cell r="AE365">
            <v>2.3101921956901528E-2</v>
          </cell>
          <cell r="AG365">
            <v>551.58950000000004</v>
          </cell>
          <cell r="AH365">
            <v>1.0316006340421513E-2</v>
          </cell>
          <cell r="AI365">
            <v>5664.0199999999904</v>
          </cell>
          <cell r="AJ365">
            <v>9.4996720563493842E-3</v>
          </cell>
          <cell r="AK365">
            <v>0.04</v>
          </cell>
          <cell r="AL365">
            <v>1.0363249999999999</v>
          </cell>
          <cell r="CD365">
            <v>44136</v>
          </cell>
          <cell r="CE365">
            <v>4.3112233257791344E-2</v>
          </cell>
          <cell r="CF365">
            <v>9.0971634343646191E-3</v>
          </cell>
          <cell r="CG365">
            <v>5.5299215215112829E-2</v>
          </cell>
          <cell r="CH365">
            <v>0.24283183251519791</v>
          </cell>
          <cell r="CI365">
            <v>0.24521153696147446</v>
          </cell>
        </row>
        <row r="366">
          <cell r="A366">
            <v>44166</v>
          </cell>
          <cell r="B366">
            <v>5560.59</v>
          </cell>
          <cell r="C366">
            <v>1.3500360884495022E-2</v>
          </cell>
          <cell r="D366">
            <v>8051.93</v>
          </cell>
          <cell r="E366">
            <v>2.0373430522255376E-2</v>
          </cell>
          <cell r="F366">
            <v>0.25514197290911567</v>
          </cell>
          <cell r="G366">
            <v>5009.1000000000004</v>
          </cell>
          <cell r="H366">
            <v>1.11488593766087E-2</v>
          </cell>
          <cell r="I366">
            <v>0.74485802709088433</v>
          </cell>
          <cell r="J366">
            <v>1.1655610819336627E-2</v>
          </cell>
          <cell r="K366">
            <v>6.5918142809018917E-3</v>
          </cell>
          <cell r="L366">
            <v>4.2545913407478772E-3</v>
          </cell>
          <cell r="M366">
            <v>8.2728372331115126E-3</v>
          </cell>
          <cell r="N366">
            <v>8.9461772068425462E-3</v>
          </cell>
          <cell r="O366">
            <v>2.12E-2</v>
          </cell>
          <cell r="Q366">
            <v>0.72150000000000003</v>
          </cell>
          <cell r="R366">
            <v>924.50400000000002</v>
          </cell>
          <cell r="S366">
            <v>7.5920561328250979E-3</v>
          </cell>
          <cell r="T366">
            <v>934.75800000000004</v>
          </cell>
          <cell r="U366">
            <v>9.5810827887206074E-3</v>
          </cell>
          <cell r="V366">
            <v>607.69600000000003</v>
          </cell>
          <cell r="W366">
            <v>1.2121555316462862E-2</v>
          </cell>
          <cell r="X366">
            <v>842.68299999999999</v>
          </cell>
          <cell r="Y366">
            <v>8.8327018274763081E-3</v>
          </cell>
          <cell r="Z366">
            <v>1113.635</v>
          </cell>
          <cell r="AA366">
            <v>8.9841707898477008E-3</v>
          </cell>
          <cell r="AB366">
            <v>1833.1</v>
          </cell>
          <cell r="AC366">
            <v>-1.8173248421289423E-2</v>
          </cell>
          <cell r="AD366">
            <v>896.73199999999997</v>
          </cell>
          <cell r="AE366">
            <v>2.0947636033258554E-2</v>
          </cell>
          <cell r="AG366">
            <v>555.92060000000004</v>
          </cell>
          <cell r="AH366">
            <v>7.852034891889792E-3</v>
          </cell>
          <cell r="AI366">
            <v>5746.7099999999891</v>
          </cell>
          <cell r="AJ366">
            <v>1.459917161309443E-2</v>
          </cell>
          <cell r="AK366">
            <v>0.04</v>
          </cell>
          <cell r="AL366">
            <v>1.038540909090909</v>
          </cell>
          <cell r="CD366">
            <v>44166</v>
          </cell>
          <cell r="CE366">
            <v>4.517456886424509E-2</v>
          </cell>
          <cell r="CF366">
            <v>2.627919574291826E-2</v>
          </cell>
          <cell r="CG366">
            <v>5.1861246963018637E-2</v>
          </cell>
          <cell r="CH366">
            <v>0.23083231596507092</v>
          </cell>
          <cell r="CI366">
            <v>0.23138351126052559</v>
          </cell>
        </row>
        <row r="367">
          <cell r="A367">
            <v>44197</v>
          </cell>
          <cell r="B367">
            <v>5574.49</v>
          </cell>
          <cell r="C367">
            <v>2.4997347403781234E-3</v>
          </cell>
          <cell r="D367">
            <v>8028.7</v>
          </cell>
          <cell r="E367">
            <v>-2.8850225970667998E-3</v>
          </cell>
          <cell r="F367">
            <v>0.25687017631334219</v>
          </cell>
          <cell r="G367">
            <v>5030.9399999999996</v>
          </cell>
          <cell r="H367">
            <v>4.3600646822781197E-3</v>
          </cell>
          <cell r="I367">
            <v>0.74312982368665781</v>
          </cell>
          <cell r="J367">
            <v>-3.4747389313939095E-4</v>
          </cell>
          <cell r="K367">
            <v>4.798638179739685E-3</v>
          </cell>
          <cell r="L367">
            <v>4.5435264553147E-3</v>
          </cell>
          <cell r="M367">
            <v>6.5573206922015371E-4</v>
          </cell>
          <cell r="N367">
            <v>6.0633148111830168E-3</v>
          </cell>
          <cell r="O367">
            <v>1.06E-2</v>
          </cell>
          <cell r="Q367">
            <v>0.6552</v>
          </cell>
          <cell r="R367">
            <v>951.39499999999998</v>
          </cell>
          <cell r="S367">
            <v>2.9086948244680277E-2</v>
          </cell>
          <cell r="T367">
            <v>958.84400000000005</v>
          </cell>
          <cell r="U367">
            <v>2.5767096938458911E-2</v>
          </cell>
          <cell r="V367">
            <v>610.18700000000001</v>
          </cell>
          <cell r="W367">
            <v>4.0990890181933359E-3</v>
          </cell>
          <cell r="X367">
            <v>850.495</v>
          </cell>
          <cell r="Y367">
            <v>9.270389933106582E-3</v>
          </cell>
          <cell r="Z367">
            <v>1151.23</v>
          </cell>
          <cell r="AA367">
            <v>3.3758816847530904E-2</v>
          </cell>
          <cell r="AB367">
            <v>1831.797</v>
          </cell>
          <cell r="AC367">
            <v>-7.1081774043968426E-4</v>
          </cell>
          <cell r="AD367">
            <v>940.09900000000005</v>
          </cell>
          <cell r="AE367">
            <v>4.8361160302074824E-2</v>
          </cell>
          <cell r="AG367">
            <v>560.7165</v>
          </cell>
          <cell r="AH367">
            <v>8.6269514027721428E-3</v>
          </cell>
          <cell r="AI367">
            <v>5762.2299999999886</v>
          </cell>
          <cell r="AJ367">
            <v>2.7006756909604412E-3</v>
          </cell>
          <cell r="AK367">
            <v>3.7499999999999999E-2</v>
          </cell>
          <cell r="AL367">
            <v>1.0344800000000001</v>
          </cell>
          <cell r="CD367">
            <v>44197</v>
          </cell>
          <cell r="CE367">
            <v>4.5591981123227932E-2</v>
          </cell>
          <cell r="CF367">
            <v>1.8081157883925059E-2</v>
          </cell>
          <cell r="CG367">
            <v>5.5368156073001717E-2</v>
          </cell>
          <cell r="CH367">
            <v>0.26545582719267902</v>
          </cell>
          <cell r="CI367">
            <v>0.25711618613590881</v>
          </cell>
        </row>
        <row r="368">
          <cell r="A368">
            <v>44228</v>
          </cell>
          <cell r="B368">
            <v>5622.43</v>
          </cell>
          <cell r="C368">
            <v>8.5998898553949488E-3</v>
          </cell>
          <cell r="D368">
            <v>8164.37</v>
          </cell>
          <cell r="E368">
            <v>1.6898127965922161E-2</v>
          </cell>
          <cell r="F368">
            <v>0.25549115683451795</v>
          </cell>
          <cell r="G368">
            <v>5059.8999999999996</v>
          </cell>
          <cell r="H368">
            <v>5.7563795235084925E-3</v>
          </cell>
          <cell r="I368">
            <v>0.74450884316548205</v>
          </cell>
          <cell r="J368">
            <v>4.7775401011033881E-3</v>
          </cell>
          <cell r="K368">
            <v>5.1841814809526088E-3</v>
          </cell>
          <cell r="L368">
            <v>4.2723648804846789E-3</v>
          </cell>
          <cell r="M368">
            <v>5.497379322192633E-3</v>
          </cell>
          <cell r="N368">
            <v>7.9864654764334724E-3</v>
          </cell>
          <cell r="O368">
            <v>2.8000000000000004E-3</v>
          </cell>
          <cell r="Q368">
            <v>0.63395225464190996</v>
          </cell>
          <cell r="R368">
            <v>977.13300000000004</v>
          </cell>
          <cell r="S368">
            <v>2.7052906521476405E-2</v>
          </cell>
          <cell r="T368">
            <v>983.06299999999999</v>
          </cell>
          <cell r="U368">
            <v>2.525854049250964E-2</v>
          </cell>
          <cell r="V368">
            <v>612.29499999999996</v>
          </cell>
          <cell r="W368">
            <v>3.4546786476932212E-3</v>
          </cell>
          <cell r="X368">
            <v>859.57299999999998</v>
          </cell>
          <cell r="Y368">
            <v>1.0673784090441396E-2</v>
          </cell>
          <cell r="Z368">
            <v>1189.028</v>
          </cell>
          <cell r="AA368">
            <v>3.2832709363029178E-2</v>
          </cell>
          <cell r="AB368">
            <v>1899.222</v>
          </cell>
          <cell r="AC368">
            <v>3.6808117930098083E-2</v>
          </cell>
          <cell r="AD368">
            <v>969.45600000000002</v>
          </cell>
          <cell r="AE368">
            <v>3.1227562203555159E-2</v>
          </cell>
          <cell r="AG368">
            <v>561.97919999999999</v>
          </cell>
          <cell r="AH368">
            <v>2.2519401515739279E-3</v>
          </cell>
          <cell r="AI368">
            <v>5809.4799999999886</v>
          </cell>
          <cell r="AJ368">
            <v>8.199950366438058E-3</v>
          </cell>
          <cell r="AK368">
            <v>3.7499999999999999E-2</v>
          </cell>
          <cell r="AL368">
            <v>1.0372777777777777</v>
          </cell>
          <cell r="CD368">
            <v>44228</v>
          </cell>
          <cell r="CE368">
            <v>5.1953786425932069E-2</v>
          </cell>
          <cell r="CF368">
            <v>3.815465056692835E-2</v>
          </cell>
          <cell r="CG368">
            <v>5.6825325878320676E-2</v>
          </cell>
          <cell r="CH368">
            <v>0.29953451875889403</v>
          </cell>
          <cell r="CI368">
            <v>0.28939315839107693</v>
          </cell>
        </row>
        <row r="369">
          <cell r="A369">
            <v>44256</v>
          </cell>
          <cell r="B369">
            <v>5674.72</v>
          </cell>
          <cell r="C369">
            <v>9.3002491805145304E-3</v>
          </cell>
          <cell r="D369">
            <v>8394.1299999999992</v>
          </cell>
          <cell r="E369">
            <v>2.8141791712036568E-2</v>
          </cell>
          <cell r="F369">
            <v>0.25759012453123797</v>
          </cell>
          <cell r="G369">
            <v>5073.91</v>
          </cell>
          <cell r="H369">
            <v>2.7688294235064248E-3</v>
          </cell>
          <cell r="I369">
            <v>0.74240987546876203</v>
          </cell>
          <cell r="J369">
            <v>2.6328365127169235E-3</v>
          </cell>
          <cell r="K369">
            <v>5.2555637350343368E-3</v>
          </cell>
          <cell r="L369">
            <v>4.1354187050364789E-3</v>
          </cell>
          <cell r="M369">
            <v>1.2091209728741321E-3</v>
          </cell>
          <cell r="N369">
            <v>8.0813765410906822E-3</v>
          </cell>
          <cell r="O369">
            <v>-1.7000000000000001E-3</v>
          </cell>
          <cell r="R369">
            <v>998.34400000000005</v>
          </cell>
          <cell r="S369">
            <v>2.170738272067374E-2</v>
          </cell>
          <cell r="T369">
            <v>1011.948</v>
          </cell>
          <cell r="U369">
            <v>2.9382654010984055E-2</v>
          </cell>
          <cell r="V369">
            <v>618.31299999999999</v>
          </cell>
          <cell r="W369">
            <v>9.828595693252451E-3</v>
          </cell>
          <cell r="X369">
            <v>876.75</v>
          </cell>
          <cell r="Y369">
            <v>1.9983177694041121E-2</v>
          </cell>
          <cell r="Z369">
            <v>1231.299</v>
          </cell>
          <cell r="AA369">
            <v>3.555088694294839E-2</v>
          </cell>
          <cell r="AB369">
            <v>1931.529</v>
          </cell>
          <cell r="AC369">
            <v>1.7010649623898644E-2</v>
          </cell>
          <cell r="AD369">
            <v>1011.218</v>
          </cell>
          <cell r="AE369">
            <v>4.3077767325180316E-2</v>
          </cell>
          <cell r="AG369">
            <v>565.96199999999999</v>
          </cell>
          <cell r="AH369">
            <v>7.0870950383927767E-3</v>
          </cell>
          <cell r="AI369">
            <v>5859.4399999999887</v>
          </cell>
          <cell r="AJ369">
            <v>8.5997369816230851E-3</v>
          </cell>
          <cell r="AK369">
            <v>3.7499999999999999E-2</v>
          </cell>
          <cell r="AL369">
            <v>1.0401739130434782</v>
          </cell>
          <cell r="CD369">
            <v>44256</v>
          </cell>
          <cell r="CE369">
            <v>6.0994785444116184E-2</v>
          </cell>
          <cell r="CF369">
            <v>6.9664756914356696E-2</v>
          </cell>
          <cell r="CG369">
            <v>5.7948411068413419E-2</v>
          </cell>
          <cell r="CH369">
            <v>0.30626108892599024</v>
          </cell>
          <cell r="CI369">
            <v>0.31096970105245703</v>
          </cell>
        </row>
        <row r="370">
          <cell r="A370">
            <v>44287</v>
          </cell>
          <cell r="B370">
            <v>5692.31</v>
          </cell>
          <cell r="C370">
            <v>3.0997124087179806E-3</v>
          </cell>
          <cell r="D370">
            <v>8426.26</v>
          </cell>
          <cell r="E370">
            <v>3.8276748156154117E-3</v>
          </cell>
          <cell r="F370">
            <v>0.26239443378645877</v>
          </cell>
          <cell r="G370">
            <v>5088.33</v>
          </cell>
          <cell r="H370">
            <v>2.8419897081344292E-3</v>
          </cell>
          <cell r="I370">
            <v>0.73760556621354123</v>
          </cell>
          <cell r="J370">
            <v>3.9109527814785022E-3</v>
          </cell>
          <cell r="K370">
            <v>3.5447674007528973E-3</v>
          </cell>
          <cell r="L370">
            <v>4.8497814250775852E-3</v>
          </cell>
          <cell r="M370">
            <v>4.8281261817988309E-4</v>
          </cell>
          <cell r="N370">
            <v>5.2153369534948457E-3</v>
          </cell>
          <cell r="O370">
            <v>4.6999999999999993E-3</v>
          </cell>
          <cell r="R370">
            <v>1020.495</v>
          </cell>
          <cell r="S370">
            <v>2.2187742902246121E-2</v>
          </cell>
          <cell r="T370">
            <v>1027.211</v>
          </cell>
          <cell r="U370">
            <v>1.5082790815338365E-2</v>
          </cell>
          <cell r="V370">
            <v>621.04200000000003</v>
          </cell>
          <cell r="W370">
            <v>4.4136222269304248E-3</v>
          </cell>
          <cell r="X370">
            <v>885.09299999999996</v>
          </cell>
          <cell r="Y370">
            <v>9.5158254918732421E-3</v>
          </cell>
          <cell r="Z370">
            <v>1253.981</v>
          </cell>
          <cell r="AA370">
            <v>1.8421195826521464E-2</v>
          </cell>
          <cell r="AB370">
            <v>1965.4159999999999</v>
          </cell>
          <cell r="AC370">
            <v>1.7544132135732804E-2</v>
          </cell>
          <cell r="AD370">
            <v>1030.1969999999999</v>
          </cell>
          <cell r="AE370">
            <v>1.8768455466575906E-2</v>
          </cell>
          <cell r="AG370">
            <v>568.44370000000004</v>
          </cell>
          <cell r="AH370">
            <v>4.3849233694135403E-3</v>
          </cell>
          <cell r="AI370">
            <v>5881.7099999999891</v>
          </cell>
          <cell r="AJ370">
            <v>3.8007045041847931E-3</v>
          </cell>
          <cell r="AK370">
            <v>3.7499999999999999E-2</v>
          </cell>
          <cell r="AL370">
            <v>1.03932</v>
          </cell>
          <cell r="CD370">
            <v>44287</v>
          </cell>
          <cell r="CE370">
            <v>6.7593038892254542E-2</v>
          </cell>
          <cell r="CF370">
            <v>9.6291381250691366E-2</v>
          </cell>
          <cell r="CG370">
            <v>5.7746115820677124E-2</v>
          </cell>
          <cell r="CH370">
            <v>0.3345805172522025</v>
          </cell>
          <cell r="CI370">
            <v>0.3201512400061175</v>
          </cell>
        </row>
        <row r="371">
          <cell r="A371">
            <v>44317</v>
          </cell>
          <cell r="B371">
            <v>5739.56</v>
          </cell>
          <cell r="C371">
            <v>8.3006723105383262E-3</v>
          </cell>
          <cell r="D371">
            <v>8603.7099999999991</v>
          </cell>
          <cell r="E371">
            <v>2.1059165038818994E-2</v>
          </cell>
          <cell r="F371">
            <v>0.26258394405760976</v>
          </cell>
          <cell r="G371">
            <v>5107.47</v>
          </cell>
          <cell r="H371">
            <v>3.7615484844732983E-3</v>
          </cell>
          <cell r="I371">
            <v>0.73741605594239024</v>
          </cell>
          <cell r="J371">
            <v>6.3717322039595955E-3</v>
          </cell>
          <cell r="K371">
            <v>5.6634039122314571E-3</v>
          </cell>
          <cell r="L371">
            <v>6.6955720376272653E-3</v>
          </cell>
          <cell r="M371">
            <v>-1.4720366064608882E-3</v>
          </cell>
          <cell r="N371">
            <v>1.2740946868378091E-2</v>
          </cell>
          <cell r="O371">
            <v>2.3E-3</v>
          </cell>
          <cell r="R371">
            <v>1055.1669999999999</v>
          </cell>
          <cell r="S371">
            <v>3.3975668670596093E-2</v>
          </cell>
          <cell r="T371">
            <v>1069.289</v>
          </cell>
          <cell r="U371">
            <v>4.0963346381609922E-2</v>
          </cell>
          <cell r="V371">
            <v>624.80899999999997</v>
          </cell>
          <cell r="W371">
            <v>6.0656123096343162E-3</v>
          </cell>
          <cell r="X371">
            <v>901.03200000000004</v>
          </cell>
          <cell r="Y371">
            <v>1.8008277096305259E-2</v>
          </cell>
          <cell r="Z371">
            <v>1319.5709999999999</v>
          </cell>
          <cell r="AA371">
            <v>5.2305417705690749E-2</v>
          </cell>
          <cell r="AB371">
            <v>2067.0169999999998</v>
          </cell>
          <cell r="AC371">
            <v>5.1694399557141946E-2</v>
          </cell>
          <cell r="AD371">
            <v>1084.3309999999999</v>
          </cell>
          <cell r="AE371">
            <v>5.254723125771088E-2</v>
          </cell>
          <cell r="AG371">
            <v>570.77949999999998</v>
          </cell>
          <cell r="AH371">
            <v>4.1091140600202358E-3</v>
          </cell>
          <cell r="AI371">
            <v>5938.1699999999892</v>
          </cell>
          <cell r="AJ371">
            <v>9.5992491979373096E-3</v>
          </cell>
          <cell r="AK371">
            <v>3.7499999999999999E-2</v>
          </cell>
          <cell r="AL371">
            <v>1.0411714285714286</v>
          </cell>
          <cell r="CD371">
            <v>44317</v>
          </cell>
          <cell r="CE371">
            <v>8.0560654410588128E-2</v>
          </cell>
          <cell r="CF371">
            <v>0.13087373587345974</v>
          </cell>
          <cell r="CG371">
            <v>6.3442555025537306E-2</v>
          </cell>
          <cell r="CH371">
            <v>0.36530576067843001</v>
          </cell>
          <cell r="CI371">
            <v>0.37039139795970688</v>
          </cell>
        </row>
        <row r="372">
          <cell r="A372">
            <v>44348</v>
          </cell>
          <cell r="B372">
            <v>5769.98</v>
          </cell>
          <cell r="C372">
            <v>5.3000578441551038E-3</v>
          </cell>
          <cell r="D372">
            <v>8673.41</v>
          </cell>
          <cell r="E372">
            <v>8.1011563616162352E-3</v>
          </cell>
          <cell r="F372">
            <v>0.2659036113762685</v>
          </cell>
          <cell r="G372">
            <v>5129.3599999999997</v>
          </cell>
          <cell r="H372">
            <v>4.2858793101083759E-3</v>
          </cell>
          <cell r="I372">
            <v>0.7340963886237315</v>
          </cell>
          <cell r="J372">
            <v>5.3624222525973167E-3</v>
          </cell>
          <cell r="K372">
            <v>5.0124455619570728E-3</v>
          </cell>
          <cell r="L372">
            <v>6.8576730029953452E-3</v>
          </cell>
          <cell r="M372">
            <v>2.3204993124175954E-3</v>
          </cell>
          <cell r="N372">
            <v>7.9641242131839266E-3</v>
          </cell>
          <cell r="O372">
            <v>3.3E-3</v>
          </cell>
          <cell r="R372">
            <v>1056.3430000000001</v>
          </cell>
          <cell r="S372">
            <v>1.1145155221876646E-3</v>
          </cell>
          <cell r="T372">
            <v>1075.7329999999999</v>
          </cell>
          <cell r="U372">
            <v>6.0264343877098892E-3</v>
          </cell>
          <cell r="V372">
            <v>628.39300000000003</v>
          </cell>
          <cell r="W372">
            <v>5.7361529683472856E-3</v>
          </cell>
          <cell r="X372">
            <v>921.76199999999994</v>
          </cell>
          <cell r="Y372">
            <v>2.3006952028340688E-2</v>
          </cell>
          <cell r="Z372">
            <v>1325.0640000000001</v>
          </cell>
          <cell r="AA372">
            <v>4.1627165192326121E-3</v>
          </cell>
          <cell r="AB372">
            <v>2048.3919999999998</v>
          </cell>
          <cell r="AC372">
            <v>-9.0105693373591089E-3</v>
          </cell>
          <cell r="AD372">
            <v>1094.4880000000001</v>
          </cell>
          <cell r="AE372">
            <v>9.3670659604863094E-3</v>
          </cell>
          <cell r="AG372">
            <v>575.37819999999999</v>
          </cell>
          <cell r="AH372">
            <v>8.0568766047133256E-3</v>
          </cell>
          <cell r="AI372">
            <v>5973.7999999999902</v>
          </cell>
          <cell r="AJ372">
            <v>6.0001650340089085E-3</v>
          </cell>
          <cell r="AK372">
            <v>3.7499999999999999E-2</v>
          </cell>
          <cell r="AL372">
            <v>1.0422095238095239</v>
          </cell>
          <cell r="CD372">
            <v>44348</v>
          </cell>
          <cell r="CE372">
            <v>8.3470723655796775E-2</v>
          </cell>
          <cell r="CF372">
            <v>0.12992552197798624</v>
          </cell>
          <cell r="CG372">
            <v>6.7529121374266587E-2</v>
          </cell>
          <cell r="CH372">
            <v>0.34528113741226996</v>
          </cell>
          <cell r="CI372">
            <v>0.35751341760586741</v>
          </cell>
        </row>
        <row r="373">
          <cell r="A373">
            <v>44378</v>
          </cell>
          <cell r="B373">
            <v>5825.37</v>
          </cell>
          <cell r="C373">
            <v>9.5996866540266623E-3</v>
          </cell>
          <cell r="D373">
            <v>8819</v>
          </cell>
          <cell r="E373">
            <v>1.6785785521496122E-2</v>
          </cell>
          <cell r="F373">
            <v>0.26664419106036796</v>
          </cell>
          <cell r="G373">
            <v>5165.22</v>
          </cell>
          <cell r="H373">
            <v>6.9911255985153353E-3</v>
          </cell>
          <cell r="I373">
            <v>0.73335580893963204</v>
          </cell>
          <cell r="J373">
            <v>9.1060003195712821E-3</v>
          </cell>
          <cell r="K373">
            <v>6.002520238778398E-3</v>
          </cell>
          <cell r="L373">
            <v>6.9327084665669787E-3</v>
          </cell>
          <cell r="M373">
            <v>6.6713881092333024E-3</v>
          </cell>
          <cell r="N373">
            <v>6.7870329964123113E-3</v>
          </cell>
          <cell r="O373">
            <v>7.8000000000000005E-3</v>
          </cell>
          <cell r="R373">
            <v>1071.615</v>
          </cell>
          <cell r="S373">
            <v>1.4457425287051517E-2</v>
          </cell>
          <cell r="T373">
            <v>1084.095</v>
          </cell>
          <cell r="U373">
            <v>7.7733043422485437E-3</v>
          </cell>
          <cell r="V373">
            <v>633.60799999999995</v>
          </cell>
          <cell r="W373">
            <v>8.2989466782728005E-3</v>
          </cell>
          <cell r="X373">
            <v>933.23</v>
          </cell>
          <cell r="Y373">
            <v>1.2441389425903893E-2</v>
          </cell>
          <cell r="Z373">
            <v>1334.482</v>
          </cell>
          <cell r="AA373">
            <v>7.1075812187184617E-3</v>
          </cell>
          <cell r="AB373">
            <v>2021.116</v>
          </cell>
          <cell r="AC373">
            <v>-1.3315810645618487E-2</v>
          </cell>
          <cell r="AD373">
            <v>1110.9369999999999</v>
          </cell>
          <cell r="AE373">
            <v>1.5028945040968855E-2</v>
          </cell>
          <cell r="AG373">
            <v>581.27239999999995</v>
          </cell>
          <cell r="AH373">
            <v>1.0244044699642796E-2</v>
          </cell>
          <cell r="AI373">
            <v>6034.7299999999886</v>
          </cell>
          <cell r="AJ373">
            <v>1.0199537982523488E-2</v>
          </cell>
          <cell r="AK373">
            <v>3.7499999999999999E-2</v>
          </cell>
          <cell r="AL373">
            <v>1.043009090909091</v>
          </cell>
          <cell r="CD373">
            <v>44378</v>
          </cell>
          <cell r="CE373">
            <v>8.9948228408701869E-2</v>
          </cell>
          <cell r="CF373">
            <v>0.13497868134498647</v>
          </cell>
          <cell r="CG373">
            <v>7.4317114921036431E-2</v>
          </cell>
          <cell r="CH373">
            <v>0.33354447077094629</v>
          </cell>
          <cell r="CI373">
            <v>0.33825175938761842</v>
          </cell>
        </row>
        <row r="374">
          <cell r="A374">
            <v>44409</v>
          </cell>
          <cell r="B374">
            <v>5876.05</v>
          </cell>
          <cell r="C374">
            <v>8.699876574363552E-3</v>
          </cell>
          <cell r="D374">
            <v>8902.43</v>
          </cell>
          <cell r="E374">
            <v>9.4602562648826716E-3</v>
          </cell>
          <cell r="F374">
            <v>0.26853900484480253</v>
          </cell>
          <cell r="G374">
            <v>5208.72</v>
          </cell>
          <cell r="H374">
            <v>8.4217129183268291E-3</v>
          </cell>
          <cell r="I374">
            <v>0.73146099515519747</v>
          </cell>
          <cell r="J374">
            <v>5.3149426517082746E-3</v>
          </cell>
          <cell r="K374">
            <v>6.9736185693246109E-3</v>
          </cell>
          <cell r="L374">
            <v>6.8370475210944217E-3</v>
          </cell>
          <cell r="M374">
            <v>3.8840862165337707E-3</v>
          </cell>
          <cell r="N374">
            <v>1.0252091820407032E-2</v>
          </cell>
          <cell r="O374">
            <v>1.6299999999999999E-2</v>
          </cell>
          <cell r="R374">
            <v>1070.1469999999999</v>
          </cell>
          <cell r="S374">
            <v>-1.369894971608332E-3</v>
          </cell>
          <cell r="T374">
            <v>1091.29</v>
          </cell>
          <cell r="U374">
            <v>6.6368722298322247E-3</v>
          </cell>
          <cell r="V374">
            <v>638.36</v>
          </cell>
          <cell r="W374">
            <v>7.4999053042259511E-3</v>
          </cell>
          <cell r="X374">
            <v>938.47500000000002</v>
          </cell>
          <cell r="Y374">
            <v>5.6202651007790649E-3</v>
          </cell>
          <cell r="Z374">
            <v>1343.2239999999999</v>
          </cell>
          <cell r="AA374">
            <v>6.5508564371792311E-3</v>
          </cell>
          <cell r="AB374">
            <v>2136.3620000000001</v>
          </cell>
          <cell r="AC374">
            <v>5.7020972571589112E-2</v>
          </cell>
          <cell r="AD374">
            <v>1097.0740000000001</v>
          </cell>
          <cell r="AE374">
            <v>-1.2478655405301908E-2</v>
          </cell>
          <cell r="AG374">
            <v>589.62009999999998</v>
          </cell>
          <cell r="AH374">
            <v>1.4361080966514228E-2</v>
          </cell>
          <cell r="AI374">
            <v>6087.8399999999892</v>
          </cell>
          <cell r="AJ374">
            <v>8.8007251360044947E-3</v>
          </cell>
          <cell r="AK374">
            <v>3.7499999999999999E-2</v>
          </cell>
          <cell r="AL374">
            <v>1.0440499999999999</v>
          </cell>
          <cell r="CD374">
            <v>44409</v>
          </cell>
          <cell r="CE374">
            <v>9.6797736240681331E-2</v>
          </cell>
          <cell r="CF374">
            <v>0.13679872917608416</v>
          </cell>
          <cell r="CG374">
            <v>8.2812928762088678E-2</v>
          </cell>
          <cell r="CH374">
            <v>0.28205383167627662</v>
          </cell>
          <cell r="CI374">
            <v>0.31115337619381167</v>
          </cell>
        </row>
        <row r="375">
          <cell r="A375">
            <v>44440</v>
          </cell>
          <cell r="B375">
            <v>5944.21</v>
          </cell>
          <cell r="C375">
            <v>1.159962900247602E-2</v>
          </cell>
          <cell r="D375">
            <v>9073.94</v>
          </cell>
          <cell r="E375">
            <v>1.9265526378752895E-2</v>
          </cell>
          <cell r="F375">
            <v>0.26874071584862624</v>
          </cell>
          <cell r="G375">
            <v>5254.48</v>
          </cell>
          <cell r="H375">
            <v>8.78526778171973E-3</v>
          </cell>
          <cell r="I375">
            <v>0.73125928415137376</v>
          </cell>
          <cell r="J375">
            <v>9.573319373872527E-3</v>
          </cell>
          <cell r="K375">
            <v>6.740472997324041E-3</v>
          </cell>
          <cell r="L375">
            <v>6.3011302242799968E-3</v>
          </cell>
          <cell r="M375">
            <v>6.3522751568406621E-3</v>
          </cell>
          <cell r="N375">
            <v>1.0444932355112986E-2</v>
          </cell>
          <cell r="O375">
            <v>1.1899999999999999E-2</v>
          </cell>
          <cell r="R375">
            <v>1064.31</v>
          </cell>
          <cell r="S375">
            <v>-5.4543908453698053E-3</v>
          </cell>
          <cell r="T375">
            <v>1084.3119999999999</v>
          </cell>
          <cell r="U375">
            <v>-6.3942673349889345E-3</v>
          </cell>
          <cell r="V375">
            <v>645.97</v>
          </cell>
          <cell r="W375">
            <v>1.1921173005827512E-2</v>
          </cell>
          <cell r="X375">
            <v>943.73599999999999</v>
          </cell>
          <cell r="Y375">
            <v>5.6059031940114412E-3</v>
          </cell>
          <cell r="Z375">
            <v>1326.913</v>
          </cell>
          <cell r="AA375">
            <v>-1.2143171950471321E-2</v>
          </cell>
          <cell r="AB375">
            <v>2152.8249999999998</v>
          </cell>
          <cell r="AC375">
            <v>7.7060910089206125E-3</v>
          </cell>
          <cell r="AD375">
            <v>1074.9639999999999</v>
          </cell>
          <cell r="AE375">
            <v>-2.0153608598873163E-2</v>
          </cell>
          <cell r="AG375">
            <v>596.2627</v>
          </cell>
          <cell r="AH375">
            <v>1.1265898160527366E-2</v>
          </cell>
          <cell r="AI375">
            <v>6160.8899999999894</v>
          </cell>
          <cell r="AJ375">
            <v>1.1999329811558823E-2</v>
          </cell>
          <cell r="AK375">
            <v>3.7499999999999999E-2</v>
          </cell>
          <cell r="AL375">
            <v>1.0472571428571429</v>
          </cell>
          <cell r="CD375">
            <v>44440</v>
          </cell>
          <cell r="CE375">
            <v>0.10246394955255722</v>
          </cell>
          <cell r="CF375">
            <v>0.15725155402285962</v>
          </cell>
          <cell r="CG375">
            <v>8.344038220053962E-2</v>
          </cell>
          <cell r="CH375">
            <v>0.23432750484483189</v>
          </cell>
          <cell r="CI375">
            <v>0.24857157990976941</v>
          </cell>
        </row>
        <row r="376">
          <cell r="A376">
            <v>44470</v>
          </cell>
          <cell r="B376">
            <v>6018.51</v>
          </cell>
          <cell r="C376">
            <v>1.2499558393798349E-2</v>
          </cell>
          <cell r="D376">
            <v>9196.17</v>
          </cell>
          <cell r="E376">
            <v>1.3470443930640785E-2</v>
          </cell>
          <cell r="F376">
            <v>0.27077514499690802</v>
          </cell>
          <cell r="G376">
            <v>5318.27</v>
          </cell>
          <cell r="H376">
            <v>1.2140116624290265E-2</v>
          </cell>
          <cell r="I376">
            <v>0.72922485500309198</v>
          </cell>
          <cell r="J376">
            <v>9.9378895272571738E-3</v>
          </cell>
          <cell r="K376">
            <v>9.2239572467883602E-3</v>
          </cell>
          <cell r="L376">
            <v>8.4300740596798592E-3</v>
          </cell>
          <cell r="M376">
            <v>1.0423493302606945E-2</v>
          </cell>
          <cell r="N376">
            <v>1.3918423066447036E-2</v>
          </cell>
          <cell r="O376">
            <v>1.32E-2</v>
          </cell>
          <cell r="R376">
            <v>1081.3009999999999</v>
          </cell>
          <cell r="S376">
            <v>1.5964333699767908E-2</v>
          </cell>
          <cell r="T376">
            <v>1091.2829999999999</v>
          </cell>
          <cell r="U376">
            <v>6.4289614059422906E-3</v>
          </cell>
          <cell r="V376">
            <v>652.73800000000006</v>
          </cell>
          <cell r="W376">
            <v>1.0477266746133695E-2</v>
          </cell>
          <cell r="X376">
            <v>951.24900000000002</v>
          </cell>
          <cell r="Y376">
            <v>7.9609127976467686E-3</v>
          </cell>
          <cell r="Z376">
            <v>1333.895</v>
          </cell>
          <cell r="AA376">
            <v>5.2618370609074372E-3</v>
          </cell>
          <cell r="AB376">
            <v>2157.366</v>
          </cell>
          <cell r="AC376">
            <v>2.1093214729484E-3</v>
          </cell>
          <cell r="AD376">
            <v>1082.027</v>
          </cell>
          <cell r="AE376">
            <v>6.5704525919008105E-3</v>
          </cell>
          <cell r="AG376">
            <v>602.19849999999997</v>
          </cell>
          <cell r="AH376">
            <v>9.9550080862009782E-3</v>
          </cell>
          <cell r="AI376">
            <v>6232.3599999999888</v>
          </cell>
          <cell r="AJ376">
            <v>1.1600596667039831E-2</v>
          </cell>
          <cell r="AK376">
            <v>3.7499999999999999E-2</v>
          </cell>
          <cell r="AL376">
            <v>1.0471600000000001</v>
          </cell>
          <cell r="CD376">
            <v>44470</v>
          </cell>
          <cell r="CE376">
            <v>0.1067262215618634</v>
          </cell>
          <cell r="CF376">
            <v>0.17011081238238357</v>
          </cell>
          <cell r="CG376">
            <v>8.4902908363201801E-2</v>
          </cell>
          <cell r="CH376">
            <v>0.20954006646703438</v>
          </cell>
          <cell r="CI376">
            <v>0.21726370739705847</v>
          </cell>
        </row>
        <row r="377">
          <cell r="A377">
            <v>44501</v>
          </cell>
          <cell r="B377">
            <v>6075.69</v>
          </cell>
          <cell r="C377">
            <v>9.5006903702077317E-3</v>
          </cell>
          <cell r="D377">
            <v>9407.89</v>
          </cell>
          <cell r="E377">
            <v>2.3022627898353187E-2</v>
          </cell>
          <cell r="F377">
            <v>0.2710340230083389</v>
          </cell>
          <cell r="G377">
            <v>5342.08</v>
          </cell>
          <cell r="H377">
            <v>4.4770197827488367E-3</v>
          </cell>
          <cell r="I377">
            <v>0.7289659769916611</v>
          </cell>
          <cell r="J377">
            <v>4.8014674675617656E-3</v>
          </cell>
          <cell r="K377">
            <v>7.1406871700512723E-3</v>
          </cell>
          <cell r="L377">
            <v>7.1957354910355568E-3</v>
          </cell>
          <cell r="M377">
            <v>2.726231983210794E-3</v>
          </cell>
          <cell r="N377">
            <v>9.5844501046905613E-3</v>
          </cell>
          <cell r="O377">
            <v>4.0000000000000002E-4</v>
          </cell>
          <cell r="R377">
            <v>1075.0219999999999</v>
          </cell>
          <cell r="S377">
            <v>-5.8068937326424264E-3</v>
          </cell>
          <cell r="T377">
            <v>1091.4829999999999</v>
          </cell>
          <cell r="U377">
            <v>1.8327051736344302E-4</v>
          </cell>
          <cell r="V377">
            <v>658.81700000000001</v>
          </cell>
          <cell r="W377">
            <v>9.3130781416126407E-3</v>
          </cell>
          <cell r="X377">
            <v>957.98400000000004</v>
          </cell>
          <cell r="Y377">
            <v>7.0801651302656587E-3</v>
          </cell>
          <cell r="Z377">
            <v>1330.0650000000001</v>
          </cell>
          <cell r="AA377">
            <v>-2.8712904688898977E-3</v>
          </cell>
          <cell r="AB377">
            <v>2111.4949999999999</v>
          </cell>
          <cell r="AC377">
            <v>-2.1262502514640569E-2</v>
          </cell>
          <cell r="AD377">
            <v>1087.1420000000001</v>
          </cell>
          <cell r="AE377">
            <v>4.7272387842447472E-3</v>
          </cell>
          <cell r="AG377">
            <v>606.53009999999995</v>
          </cell>
          <cell r="AH377">
            <v>7.1929770665319914E-3</v>
          </cell>
          <cell r="AI377">
            <v>6284.7099999999891</v>
          </cell>
          <cell r="AJ377">
            <v>8.3997073339794337E-3</v>
          </cell>
          <cell r="AK377">
            <v>3.7499999999999999E-2</v>
          </cell>
          <cell r="AL377">
            <v>1.0528860499999999</v>
          </cell>
          <cell r="CD377">
            <v>44501</v>
          </cell>
          <cell r="CE377">
            <v>0.1073850090767916</v>
          </cell>
          <cell r="CF377">
            <v>0.19220621556273088</v>
          </cell>
          <cell r="CG377">
            <v>7.8364995448003238E-2</v>
          </cell>
          <cell r="CH377">
            <v>0.17163757795317469</v>
          </cell>
          <cell r="CI377">
            <v>0.17885119890440193</v>
          </cell>
        </row>
        <row r="378">
          <cell r="A378">
            <v>44531</v>
          </cell>
          <cell r="B378">
            <v>6120.04</v>
          </cell>
          <cell r="C378">
            <v>7.2995824342585447E-3</v>
          </cell>
          <cell r="D378">
            <v>9413.0499999999993</v>
          </cell>
          <cell r="E378">
            <v>5.4847580063110968E-4</v>
          </cell>
          <cell r="F378">
            <v>0.27466164305140028</v>
          </cell>
          <cell r="G378">
            <v>5394.72</v>
          </cell>
          <cell r="H378">
            <v>9.8538397028873348E-3</v>
          </cell>
          <cell r="I378">
            <v>0.72533835694859972</v>
          </cell>
          <cell r="J378">
            <v>9.0808338200479965E-3</v>
          </cell>
          <cell r="K378">
            <v>8.1908728530966975E-3</v>
          </cell>
          <cell r="L378">
            <v>8.9476735379176442E-3</v>
          </cell>
          <cell r="M378">
            <v>7.8604262813433586E-3</v>
          </cell>
          <cell r="N378">
            <v>1.4083071729520651E-2</v>
          </cell>
          <cell r="O378">
            <v>7.9000000000000008E-3</v>
          </cell>
          <cell r="R378">
            <v>1088.489</v>
          </cell>
          <cell r="S378">
            <v>1.2527185490157411E-2</v>
          </cell>
          <cell r="T378">
            <v>1100.9880000000001</v>
          </cell>
          <cell r="U378">
            <v>8.7083353565746702E-3</v>
          </cell>
          <cell r="V378">
            <v>664.31899999999996</v>
          </cell>
          <cell r="W378">
            <v>8.3513327676729698E-3</v>
          </cell>
          <cell r="X378">
            <v>960.89400000000001</v>
          </cell>
          <cell r="Y378">
            <v>3.0376290209439549E-3</v>
          </cell>
          <cell r="Z378">
            <v>1342.671</v>
          </cell>
          <cell r="AA378">
            <v>9.4777322912789064E-3</v>
          </cell>
          <cell r="AB378">
            <v>2138.4</v>
          </cell>
          <cell r="AC378">
            <v>1.2742156623624545E-2</v>
          </cell>
          <cell r="AD378">
            <v>1096.0170000000001</v>
          </cell>
          <cell r="AE378">
            <v>8.1636069621080498E-3</v>
          </cell>
          <cell r="AG378">
            <v>610.00429999999994</v>
          </cell>
          <cell r="AH378">
            <v>5.7279927245159623E-3</v>
          </cell>
          <cell r="AI378">
            <v>6330.5899999999883</v>
          </cell>
          <cell r="AJ378">
            <v>7.3002572911080588E-3</v>
          </cell>
          <cell r="AK378">
            <v>3.7499999999999999E-2</v>
          </cell>
          <cell r="AL378">
            <v>1.0518940869565216</v>
          </cell>
          <cell r="CD378">
            <v>44531</v>
          </cell>
          <cell r="CE378">
            <v>0.10060982737443336</v>
          </cell>
          <cell r="CF378">
            <v>0.16904270156347589</v>
          </cell>
          <cell r="CG378">
            <v>7.6983889321434962E-2</v>
          </cell>
          <cell r="CH378">
            <v>0.17737619307217711</v>
          </cell>
          <cell r="CI378">
            <v>0.17783212339450416</v>
          </cell>
        </row>
        <row r="379">
          <cell r="A379">
            <v>44562</v>
          </cell>
          <cell r="B379">
            <v>6153.09</v>
          </cell>
          <cell r="C379">
            <v>5.4002915013626751E-3</v>
          </cell>
          <cell r="D379">
            <v>9380.3799999999992</v>
          </cell>
          <cell r="E379">
            <v>-3.4707135306835113E-3</v>
          </cell>
          <cell r="F379">
            <v>0.27282236821920591</v>
          </cell>
          <cell r="G379">
            <v>5441.79</v>
          </cell>
          <cell r="H379">
            <v>8.7251979713496297E-3</v>
          </cell>
          <cell r="I379">
            <v>0.72717763178079409</v>
          </cell>
          <cell r="J379">
            <v>6.0854550246199467E-3</v>
          </cell>
          <cell r="M379">
            <v>3.9094886249771274E-3</v>
          </cell>
          <cell r="N379">
            <v>1.219129754298701E-2</v>
          </cell>
          <cell r="O379">
            <v>1.44E-2</v>
          </cell>
          <cell r="R379">
            <v>1110.3979999999999</v>
          </cell>
          <cell r="S379">
            <v>2.0127902073424631E-2</v>
          </cell>
          <cell r="T379">
            <v>1120.999</v>
          </cell>
          <cell r="U379">
            <v>1.8175493284213751E-2</v>
          </cell>
          <cell r="V379">
            <v>667.13099999999997</v>
          </cell>
          <cell r="W379">
            <v>4.2329061791097633E-3</v>
          </cell>
          <cell r="X379">
            <v>967.00300000000004</v>
          </cell>
          <cell r="Y379">
            <v>6.3576211319875675E-3</v>
          </cell>
          <cell r="Z379">
            <v>1373.5989999999999</v>
          </cell>
          <cell r="AA379">
            <v>2.3034682360757008E-2</v>
          </cell>
          <cell r="AB379">
            <v>2176.3510000000001</v>
          </cell>
          <cell r="AC379">
            <v>1.7747381219603398E-2</v>
          </cell>
          <cell r="AD379">
            <v>1123.606</v>
          </cell>
          <cell r="AE379">
            <v>2.5172054813018319E-2</v>
          </cell>
          <cell r="AG379">
            <v>614.52449999999999</v>
          </cell>
          <cell r="AH379">
            <v>7.4101116992126848E-3</v>
          </cell>
          <cell r="AI379">
            <v>6372.9999999999873</v>
          </cell>
          <cell r="AJ379">
            <v>6.6992176084692545E-3</v>
          </cell>
          <cell r="AK379">
            <v>3.5000000000000003E-2</v>
          </cell>
          <cell r="AL379">
            <v>1.0506656190476191</v>
          </cell>
          <cell r="CD379">
            <v>44562</v>
          </cell>
          <cell r="CE379">
            <v>0.10379424844245855</v>
          </cell>
          <cell r="CF379">
            <v>0.16835602276831829</v>
          </cell>
          <cell r="CG379">
            <v>8.1664659089554226E-2</v>
          </cell>
          <cell r="CH379">
            <v>0.16712616736476438</v>
          </cell>
          <cell r="CI379">
            <v>0.16911510110090888</v>
          </cell>
        </row>
        <row r="380">
          <cell r="A380">
            <v>44593</v>
          </cell>
          <cell r="B380">
            <v>6215.24</v>
          </cell>
          <cell r="C380">
            <v>1.0100616113204897E-2</v>
          </cell>
          <cell r="D380">
            <v>9391.2800000000007</v>
          </cell>
          <cell r="E380">
            <v>1.1619998336955817E-3</v>
          </cell>
          <cell r="F380">
            <v>0.2704175572865104</v>
          </cell>
          <cell r="G380">
            <v>5514.77</v>
          </cell>
          <cell r="H380">
            <v>1.3411028356478338E-2</v>
          </cell>
          <cell r="I380">
            <v>0.7295824427134896</v>
          </cell>
          <cell r="J380">
            <v>1.100605701479781E-2</v>
          </cell>
          <cell r="M380">
            <v>1.364467486001018E-2</v>
          </cell>
          <cell r="N380">
            <v>1.0973631128828923E-2</v>
          </cell>
          <cell r="O380">
            <v>1.6500000000000001E-2</v>
          </cell>
          <cell r="R380">
            <v>1127.077</v>
          </cell>
          <cell r="S380">
            <v>1.5020740311131764E-2</v>
          </cell>
          <cell r="T380">
            <v>1141.546</v>
          </cell>
          <cell r="U380">
            <v>1.8329186734332481E-2</v>
          </cell>
          <cell r="V380">
            <v>669.33199999999999</v>
          </cell>
          <cell r="W380">
            <v>3.2992021057334231E-3</v>
          </cell>
          <cell r="X380">
            <v>971.65099999999995</v>
          </cell>
          <cell r="Y380">
            <v>4.8066034955422943E-3</v>
          </cell>
          <cell r="Z380">
            <v>1405.9690000000001</v>
          </cell>
          <cell r="AA380">
            <v>2.3565829619852652E-2</v>
          </cell>
          <cell r="AB380">
            <v>2267.299</v>
          </cell>
          <cell r="AC380">
            <v>4.1789215066871055E-2</v>
          </cell>
          <cell r="AD380">
            <v>1141.866</v>
          </cell>
          <cell r="AE380">
            <v>1.6251248213341674E-2</v>
          </cell>
          <cell r="AG380">
            <v>620.05830000000003</v>
          </cell>
          <cell r="AH380">
            <v>9.0050111915798148E-3</v>
          </cell>
          <cell r="AI380">
            <v>6436.7299999999868</v>
          </cell>
          <cell r="AJ380">
            <v>1.0000000000000009E-2</v>
          </cell>
          <cell r="AK380">
            <v>3.5000000000000003E-2</v>
          </cell>
          <cell r="AL380">
            <v>1.0523892631578948</v>
          </cell>
          <cell r="CD380">
            <v>44593</v>
          </cell>
          <cell r="CE380">
            <v>0.10543661726335385</v>
          </cell>
          <cell r="CF380">
            <v>0.15027613888150615</v>
          </cell>
          <cell r="CG380">
            <v>8.9897033538212323E-2</v>
          </cell>
          <cell r="CH380">
            <v>0.1534530099791942</v>
          </cell>
          <cell r="CI380">
            <v>0.16121347258517527</v>
          </cell>
        </row>
        <row r="381">
          <cell r="A381">
            <v>44621</v>
          </cell>
          <cell r="B381">
            <v>6315.93</v>
          </cell>
          <cell r="C381">
            <v>1.6200500704719456E-2</v>
          </cell>
          <cell r="D381">
            <v>9640.3700000000008</v>
          </cell>
          <cell r="E381">
            <v>2.6523540986958194E-2</v>
          </cell>
          <cell r="F381">
            <v>0.2680264898895518</v>
          </cell>
          <cell r="G381">
            <v>5583.28</v>
          </cell>
          <cell r="H381">
            <v>1.242300222856052E-2</v>
          </cell>
          <cell r="I381">
            <v>0.7319735101104482</v>
          </cell>
          <cell r="J381">
            <v>7.9790087402041958E-3</v>
          </cell>
          <cell r="M381">
            <v>4.5160342518566618E-3</v>
          </cell>
          <cell r="N381">
            <v>1.202065310360381E-2</v>
          </cell>
          <cell r="O381">
            <v>3.0899999999999997E-2</v>
          </cell>
          <cell r="R381">
            <v>1153.777</v>
          </cell>
          <cell r="S381">
            <v>2.3689597072782176E-2</v>
          </cell>
          <cell r="T381">
            <v>1161.4179999999999</v>
          </cell>
          <cell r="U381">
            <v>1.7407971295068103E-2</v>
          </cell>
          <cell r="V381">
            <v>675.11699999999996</v>
          </cell>
          <cell r="W381">
            <v>8.6429455038754543E-3</v>
          </cell>
          <cell r="X381">
            <v>978.71699999999998</v>
          </cell>
          <cell r="Y381">
            <v>7.2721584190209576E-3</v>
          </cell>
          <cell r="Z381">
            <v>1435.019</v>
          </cell>
          <cell r="AA381">
            <v>2.0661906485847092E-2</v>
          </cell>
          <cell r="AB381">
            <v>2340.2440000000001</v>
          </cell>
          <cell r="AC381">
            <v>3.2172642426076203E-2</v>
          </cell>
          <cell r="AD381">
            <v>1160.0509999999999</v>
          </cell>
          <cell r="AE381">
            <v>1.5925686551661933E-2</v>
          </cell>
          <cell r="AG381">
            <v>628.00800000000004</v>
          </cell>
          <cell r="AH381">
            <v>1.2820891196843931E-2</v>
          </cell>
          <cell r="AI381">
            <v>6546.7999999999874</v>
          </cell>
          <cell r="AJ381">
            <v>1.710029782203093E-2</v>
          </cell>
          <cell r="AK381">
            <v>3.5000000000000003E-2</v>
          </cell>
          <cell r="AL381">
            <v>1.0551090454545455</v>
          </cell>
          <cell r="CD381">
            <v>44621</v>
          </cell>
          <cell r="CE381">
            <v>0.11299412129585229</v>
          </cell>
          <cell r="CF381">
            <v>0.14846565397486122</v>
          </cell>
          <cell r="CG381">
            <v>0.10039003450987471</v>
          </cell>
          <cell r="CH381">
            <v>0.15569082400455159</v>
          </cell>
          <cell r="CI381">
            <v>0.14770521805468251</v>
          </cell>
        </row>
        <row r="382">
          <cell r="A382">
            <v>44652</v>
          </cell>
          <cell r="B382">
            <v>6382.88</v>
          </cell>
          <cell r="C382">
            <v>1.0600180812643467E-2</v>
          </cell>
          <cell r="D382">
            <v>9693.68</v>
          </cell>
          <cell r="E382">
            <v>5.5298707414757065E-3</v>
          </cell>
          <cell r="F382">
            <v>0.27074743798701228</v>
          </cell>
          <cell r="G382">
            <v>5652.97</v>
          </cell>
          <cell r="H382">
            <v>1.2481910274963814E-2</v>
          </cell>
          <cell r="I382">
            <v>0.72925256201298772</v>
          </cell>
          <cell r="J382">
            <v>5.9488277843328359E-3</v>
          </cell>
          <cell r="M382">
            <v>6.5699877150237375E-3</v>
          </cell>
          <cell r="N382">
            <v>1.2150540800410243E-2</v>
          </cell>
          <cell r="O382">
            <v>2.5899999999999999E-2</v>
          </cell>
          <cell r="R382">
            <v>1158.546</v>
          </cell>
          <cell r="S382">
            <v>4.1333810606383192E-3</v>
          </cell>
          <cell r="T382">
            <v>1177.809</v>
          </cell>
          <cell r="U382">
            <v>1.4112920585009014E-2</v>
          </cell>
          <cell r="V382">
            <v>685.43200000000002</v>
          </cell>
          <cell r="W382">
            <v>1.5278833150402127E-2</v>
          </cell>
          <cell r="X382">
            <v>987.21799999999996</v>
          </cell>
          <cell r="Y382">
            <v>8.6858611835698429E-3</v>
          </cell>
          <cell r="Z382">
            <v>1455.7619999999999</v>
          </cell>
          <cell r="AA382">
            <v>1.4454860876406572E-2</v>
          </cell>
          <cell r="AB382">
            <v>2308.34</v>
          </cell>
          <cell r="AC382">
            <v>-1.3632766497852389E-2</v>
          </cell>
          <cell r="AD382">
            <v>1190.442</v>
          </cell>
          <cell r="AE382">
            <v>2.6197986123023931E-2</v>
          </cell>
          <cell r="AG382">
            <v>638.15219999999999</v>
          </cell>
          <cell r="AH382">
            <v>1.6152978942943319E-2</v>
          </cell>
          <cell r="AI382">
            <v>6614.8899999999867</v>
          </cell>
          <cell r="AJ382">
            <v>1.0400501008126062E-2</v>
          </cell>
          <cell r="AK382">
            <v>3.5000000000000003E-2</v>
          </cell>
          <cell r="AL382">
            <v>1.054428947368421</v>
          </cell>
          <cell r="CD382">
            <v>44652</v>
          </cell>
          <cell r="CE382">
            <v>0.12131630216906641</v>
          </cell>
          <cell r="CF382">
            <v>0.15041311329106888</v>
          </cell>
          <cell r="CG382">
            <v>0.11096764557330174</v>
          </cell>
          <cell r="CH382">
            <v>0.13527846780239017</v>
          </cell>
          <cell r="CI382">
            <v>0.14660863250101475</v>
          </cell>
        </row>
        <row r="383">
          <cell r="A383">
            <v>44682</v>
          </cell>
          <cell r="B383">
            <v>6412.88</v>
          </cell>
          <cell r="C383">
            <v>4.7000726944577131E-3</v>
          </cell>
          <cell r="D383">
            <v>9644.64</v>
          </cell>
          <cell r="E383">
            <v>-5.0589662543019109E-3</v>
          </cell>
          <cell r="F383">
            <v>0.26938957554302478</v>
          </cell>
          <cell r="G383">
            <v>5699.86</v>
          </cell>
          <cell r="H383">
            <v>8.2947547926133236E-3</v>
          </cell>
          <cell r="I383">
            <v>0.73061042445697522</v>
          </cell>
          <cell r="J383">
            <v>5.1612484224075935E-3</v>
          </cell>
          <cell r="M383">
            <v>8.5294431246485912E-3</v>
          </cell>
          <cell r="N383">
            <v>1.0453348237141207E-2</v>
          </cell>
          <cell r="O383">
            <v>4.3E-3</v>
          </cell>
          <cell r="R383">
            <v>1166.5419999999999</v>
          </cell>
          <cell r="S383">
            <v>6.9017544404796904E-3</v>
          </cell>
          <cell r="T383">
            <v>1183.953</v>
          </cell>
          <cell r="U383">
            <v>5.2164654880375583E-3</v>
          </cell>
          <cell r="V383">
            <v>687.8310120000001</v>
          </cell>
          <cell r="W383">
            <v>3.5000000000000586E-3</v>
          </cell>
          <cell r="X383">
            <v>1001.9530793735594</v>
          </cell>
          <cell r="Y383">
            <v>1.4925861738298352E-2</v>
          </cell>
          <cell r="Z383">
            <v>1462.3485168919408</v>
          </cell>
          <cell r="AA383">
            <v>4.5244462294942167E-3</v>
          </cell>
          <cell r="AB383">
            <v>2312.0333440000004</v>
          </cell>
          <cell r="AC383">
            <v>1.6000000000000458E-3</v>
          </cell>
          <cell r="AD383">
            <v>1197.2275194000001</v>
          </cell>
          <cell r="AE383">
            <v>5.7000000000000384E-3</v>
          </cell>
          <cell r="AG383">
            <v>640.84270000000004</v>
          </cell>
          <cell r="AH383">
            <v>4.2160788601841581E-3</v>
          </cell>
          <cell r="AI383">
            <v>6644.6599999999862</v>
          </cell>
          <cell r="AJ383">
            <v>4.5004527664103122E-3</v>
          </cell>
          <cell r="AK383">
            <v>3.5000000000000003E-2</v>
          </cell>
          <cell r="AL383">
            <v>1.0571562727272727</v>
          </cell>
          <cell r="CD383">
            <v>44682</v>
          </cell>
          <cell r="CE383">
            <v>0.11731212845583983</v>
          </cell>
          <cell r="CF383">
            <v>0.12098617921803512</v>
          </cell>
          <cell r="CG383">
            <v>0.1159850180226214</v>
          </cell>
          <cell r="CH383">
            <v>0.10555201214594478</v>
          </cell>
          <cell r="CI383">
            <v>0.10723387222724634</v>
          </cell>
        </row>
        <row r="384">
          <cell r="A384">
            <v>44713</v>
          </cell>
          <cell r="B384">
            <v>6455.85</v>
          </cell>
          <cell r="C384">
            <v>6.7005775876050055E-3</v>
          </cell>
          <cell r="D384">
            <v>9690.4699999999993</v>
          </cell>
          <cell r="E384">
            <v>4.751862174223298E-3</v>
          </cell>
          <cell r="F384">
            <v>0.2667755494422025</v>
          </cell>
          <cell r="G384">
            <v>5742.09</v>
          </cell>
          <cell r="H384">
            <v>7.4089539041310992E-3</v>
          </cell>
          <cell r="I384">
            <v>0.7332244505577975</v>
          </cell>
          <cell r="J384">
            <v>9.0089259485885663E-3</v>
          </cell>
          <cell r="M384">
            <v>9.0047364917764539E-3</v>
          </cell>
          <cell r="N384">
            <v>5.7456203977060616E-3</v>
          </cell>
          <cell r="O384">
            <v>6.3E-3</v>
          </cell>
          <cell r="R384">
            <v>1173.8309343753981</v>
          </cell>
          <cell r="S384">
            <v>6.2483257142891269E-3</v>
          </cell>
          <cell r="T384">
            <v>1190.9082856844225</v>
          </cell>
          <cell r="U384">
            <v>5.8746298919150064E-3</v>
          </cell>
          <cell r="V384">
            <v>692.71461218520017</v>
          </cell>
          <cell r="W384">
            <v>7.1000000000001062E-3</v>
          </cell>
          <cell r="X384">
            <v>1030.1154848910992</v>
          </cell>
          <cell r="Y384">
            <v>2.810750932084316E-2</v>
          </cell>
          <cell r="Z384">
            <v>1466.7950257916925</v>
          </cell>
          <cell r="AA384">
            <v>3.0406629120138806E-3</v>
          </cell>
          <cell r="AB384">
            <v>2297.9299406016003</v>
          </cell>
          <cell r="AC384">
            <v>-6.1000000000001053E-3</v>
          </cell>
          <cell r="AD384">
            <v>1205.24894377998</v>
          </cell>
          <cell r="AE384">
            <v>6.6999999999999282E-3</v>
          </cell>
          <cell r="AG384">
            <v>642.63189999999997</v>
          </cell>
          <cell r="AH384">
            <v>2.7919487886807204E-3</v>
          </cell>
          <cell r="AI384">
            <v>6685.859999999986</v>
          </cell>
          <cell r="AJ384">
            <v>6.2004677440230527E-3</v>
          </cell>
          <cell r="AK384">
            <v>3.5000000000000003E-2</v>
          </cell>
          <cell r="AL384">
            <v>1.0582953333333334</v>
          </cell>
          <cell r="CD384">
            <v>44713</v>
          </cell>
          <cell r="CE384">
            <v>0.11886869625198004</v>
          </cell>
          <cell r="CF384">
            <v>0.11726183819282143</v>
          </cell>
          <cell r="CG384">
            <v>0.11945544863296798</v>
          </cell>
          <cell r="CH384">
            <v>0.11122138772671186</v>
          </cell>
          <cell r="CI384">
            <v>0.10706679602133851</v>
          </cell>
        </row>
        <row r="385">
          <cell r="A385">
            <v>44743</v>
          </cell>
          <cell r="B385">
            <v>6411.95</v>
          </cell>
          <cell r="C385">
            <v>-6.8000340776196433E-3</v>
          </cell>
          <cell r="D385">
            <v>9269.1299999999992</v>
          </cell>
          <cell r="E385">
            <v>-4.3479831215617049E-2</v>
          </cell>
          <cell r="F385">
            <v>0.2662596077143079</v>
          </cell>
          <cell r="G385">
            <v>5779.42</v>
          </cell>
          <cell r="H385">
            <v>6.5011171890374531E-3</v>
          </cell>
          <cell r="I385">
            <v>0.7337403922856921</v>
          </cell>
          <cell r="J385">
            <v>3.552666784502354E-3</v>
          </cell>
          <cell r="M385">
            <v>7.9629004654482912E-3</v>
          </cell>
          <cell r="N385">
            <v>-1.1004500545584999E-3</v>
          </cell>
          <cell r="O385">
            <v>1.47E-2</v>
          </cell>
          <cell r="R385">
            <v>1169.4116806552968</v>
          </cell>
          <cell r="S385">
            <v>-3.7648127943167298E-3</v>
          </cell>
          <cell r="T385">
            <v>1193.3737727915591</v>
          </cell>
          <cell r="U385">
            <v>2.0702577492939245E-3</v>
          </cell>
          <cell r="V385">
            <v>690.77501127108155</v>
          </cell>
          <cell r="W385">
            <v>-2.8000000000000247E-3</v>
          </cell>
          <cell r="X385">
            <v>1042.0956652349519</v>
          </cell>
          <cell r="Y385">
            <v>1.1629939088935393E-2</v>
          </cell>
          <cell r="Z385">
            <v>1469.8728894743165</v>
          </cell>
          <cell r="AA385">
            <v>2.0983597765902307E-3</v>
          </cell>
          <cell r="AB385">
            <v>2301.9283386982474</v>
          </cell>
          <cell r="AC385">
            <v>1.7400000000000748E-3</v>
          </cell>
          <cell r="AD385">
            <v>1207.9487014140473</v>
          </cell>
          <cell r="AE385">
            <v>2.2400000000000198E-3</v>
          </cell>
          <cell r="AG385">
            <v>643.65689999999995</v>
          </cell>
          <cell r="AH385">
            <v>1.5950032981555395E-3</v>
          </cell>
          <cell r="AI385">
            <v>6645.7399999999861</v>
          </cell>
          <cell r="AJ385">
            <v>-6.0007239158462733E-3</v>
          </cell>
          <cell r="AK385">
            <v>3.5000000000000003E-2</v>
          </cell>
          <cell r="AL385">
            <v>1.0531949523809523</v>
          </cell>
          <cell r="CD385">
            <v>44743</v>
          </cell>
          <cell r="CE385">
            <v>0.10069403316870829</v>
          </cell>
          <cell r="CF385">
            <v>5.1040934346297417E-2</v>
          </cell>
          <cell r="CG385">
            <v>0.11891071435485778</v>
          </cell>
          <cell r="CH385">
            <v>9.1261022527023838E-2</v>
          </cell>
          <cell r="CI385">
            <v>0.10080184189721297</v>
          </cell>
        </row>
        <row r="386">
          <cell r="A386">
            <v>44774</v>
          </cell>
          <cell r="B386">
            <v>6388.87</v>
          </cell>
          <cell r="C386">
            <v>-3.599529004437052E-3</v>
          </cell>
          <cell r="D386">
            <v>9032.82</v>
          </cell>
          <cell r="E386">
            <v>-2.5494302054238083E-2</v>
          </cell>
          <cell r="F386">
            <v>0.25643319583038815</v>
          </cell>
          <cell r="G386">
            <v>5802.23</v>
          </cell>
          <cell r="H386">
            <v>3.9467628239511221E-3</v>
          </cell>
          <cell r="I386">
            <v>0.74356680416961185</v>
          </cell>
          <cell r="J386">
            <v>5.4442159086397213E-3</v>
          </cell>
          <cell r="M386">
            <v>2.7971023353193258E-3</v>
          </cell>
          <cell r="N386">
            <v>8.0365119292307337E-3</v>
          </cell>
          <cell r="O386">
            <v>1E-4</v>
          </cell>
          <cell r="R386">
            <v>1162.9799164116928</v>
          </cell>
          <cell r="S386">
            <v>-5.4999999999998384E-3</v>
          </cell>
          <cell r="T386">
            <v>1185.0420646653467</v>
          </cell>
          <cell r="U386">
            <v>-6.9816417254777718E-3</v>
          </cell>
          <cell r="V386">
            <v>682.6238661380828</v>
          </cell>
          <cell r="W386">
            <v>-1.1800000000000033E-2</v>
          </cell>
          <cell r="X386">
            <v>1045.5629522773363</v>
          </cell>
          <cell r="Y386">
            <v>3.3272252808025371E-3</v>
          </cell>
          <cell r="Z386">
            <v>1459.4795530445042</v>
          </cell>
          <cell r="AA386">
            <v>-7.0709083106699211E-3</v>
          </cell>
          <cell r="AB386">
            <v>2313.2077875578684</v>
          </cell>
          <cell r="AC386">
            <v>4.8999999999999044E-3</v>
          </cell>
          <cell r="AD386">
            <v>1193.6949067373614</v>
          </cell>
          <cell r="AE386">
            <v>-1.1800000000000033E-2</v>
          </cell>
          <cell r="AG386">
            <v>645.01</v>
          </cell>
          <cell r="AH386">
            <v>2.1022069366458673E-3</v>
          </cell>
          <cell r="AI386">
            <v>6625.1399999999867</v>
          </cell>
          <cell r="AJ386">
            <v>-3.0997300526350857E-3</v>
          </cell>
          <cell r="AK386">
            <v>3.5000000000000003E-2</v>
          </cell>
          <cell r="AL386">
            <v>1.0566469999999999</v>
          </cell>
          <cell r="CD386">
            <v>44774</v>
          </cell>
          <cell r="CE386">
            <v>8.7272912926199764E-2</v>
          </cell>
          <cell r="CF386">
            <v>1.464656279240617E-2</v>
          </cell>
          <cell r="CG386">
            <v>0.1139454606889978</v>
          </cell>
          <cell r="CH386">
            <v>8.6747817273414629E-2</v>
          </cell>
          <cell r="CI386">
            <v>8.5909395912495023E-2</v>
          </cell>
        </row>
        <row r="387">
          <cell r="A387">
            <v>44805</v>
          </cell>
          <cell r="B387">
            <v>6370.34</v>
          </cell>
          <cell r="C387">
            <v>-2.9003564010536831E-3</v>
          </cell>
          <cell r="D387">
            <v>8923.93</v>
          </cell>
          <cell r="E387">
            <v>-1.2054928582657443E-2</v>
          </cell>
          <cell r="F387">
            <v>0.25080175319110531</v>
          </cell>
          <cell r="G387">
            <v>5803.18</v>
          </cell>
          <cell r="H387">
            <v>1.6373015202786334E-4</v>
          </cell>
          <cell r="I387">
            <v>0.74919824680889469</v>
          </cell>
          <cell r="J387">
            <v>4.6523920782582497E-3</v>
          </cell>
          <cell r="M387">
            <v>3.973153298770825E-3</v>
          </cell>
          <cell r="N387">
            <v>6.8829778359846318E-4</v>
          </cell>
          <cell r="O387">
            <v>-8.6E-3</v>
          </cell>
          <cell r="R387">
            <v>1148.8157009821714</v>
          </cell>
          <cell r="S387">
            <v>-1.2179243364085157E-2</v>
          </cell>
          <cell r="T387">
            <v>1173.826631314002</v>
          </cell>
          <cell r="U387">
            <v>-9.4641647632246473E-3</v>
          </cell>
          <cell r="V387">
            <v>682.07776704517232</v>
          </cell>
          <cell r="W387">
            <v>-8.0000000000002292E-4</v>
          </cell>
          <cell r="X387">
            <v>1046.5724219070141</v>
          </cell>
          <cell r="Y387">
            <v>9.6547953184367152E-4</v>
          </cell>
          <cell r="Z387">
            <v>1440.88680873564</v>
          </cell>
          <cell r="AA387">
            <v>-1.2739297559927643E-2</v>
          </cell>
          <cell r="AB387">
            <v>2290.4226908504234</v>
          </cell>
          <cell r="AC387">
            <v>-9.8500000000000254E-3</v>
          </cell>
          <cell r="AD387">
            <v>1177.1025475337121</v>
          </cell>
          <cell r="AE387">
            <v>-1.3899999999999912E-2</v>
          </cell>
          <cell r="AG387">
            <v>646.72</v>
          </cell>
          <cell r="AH387">
            <v>2.651121688035829E-3</v>
          </cell>
          <cell r="AI387">
            <v>6603.939999999986</v>
          </cell>
          <cell r="AJ387">
            <v>-3.1999323787875733E-3</v>
          </cell>
          <cell r="AK387">
            <v>3.5000000000000003E-2</v>
          </cell>
          <cell r="AL387">
            <v>1.0532472857142856</v>
          </cell>
          <cell r="CD387">
            <v>44805</v>
          </cell>
          <cell r="CE387">
            <v>7.1688247891645407E-2</v>
          </cell>
          <cell r="CF387">
            <v>-1.6531958553837045E-2</v>
          </cell>
          <cell r="CG387">
            <v>0.10442517623056924</v>
          </cell>
          <cell r="CH387">
            <v>7.9399517980824674E-2</v>
          </cell>
          <cell r="CI387">
            <v>8.2554312148165998E-2</v>
          </cell>
        </row>
        <row r="388">
          <cell r="A388">
            <v>44835</v>
          </cell>
          <cell r="B388">
            <v>6407.93</v>
          </cell>
          <cell r="C388">
            <v>5.9007839455980093E-3</v>
          </cell>
          <cell r="D388">
            <v>8940.07</v>
          </cell>
          <cell r="E388">
            <v>1.8086201931211132E-3</v>
          </cell>
          <cell r="F388">
            <v>0.24849946746833274</v>
          </cell>
          <cell r="G388">
            <v>5845.26</v>
          </cell>
          <cell r="H388">
            <v>7.2511967576398551E-3</v>
          </cell>
          <cell r="I388">
            <v>0.75150053253166726</v>
          </cell>
          <cell r="J388">
            <v>7.1444291075514867E-3</v>
          </cell>
          <cell r="M388">
            <v>6.7314898728268423E-3</v>
          </cell>
          <cell r="N388">
            <v>7.7065766997635142E-3</v>
          </cell>
          <cell r="O388">
            <v>8.0000000000000002E-3</v>
          </cell>
          <cell r="R388">
            <v>1141.7197293048457</v>
          </cell>
          <cell r="S388">
            <v>-6.1767711489832955E-3</v>
          </cell>
          <cell r="T388">
            <v>1162.3910000000001</v>
          </cell>
          <cell r="U388">
            <v>-9.7421808373870933E-3</v>
          </cell>
          <cell r="V388">
            <v>685.48815588039815</v>
          </cell>
          <cell r="W388">
            <v>4.9999999999998934E-3</v>
          </cell>
          <cell r="X388">
            <v>1047.0413473589758</v>
          </cell>
          <cell r="Y388">
            <v>4.4805829214111803E-4</v>
          </cell>
          <cell r="Z388">
            <v>1420.1578803065063</v>
          </cell>
          <cell r="AA388">
            <v>-1.4386229579909204E-2</v>
          </cell>
          <cell r="AB388">
            <v>2256.9825195640074</v>
          </cell>
          <cell r="AC388">
            <v>-1.4599999999999946E-2</v>
          </cell>
          <cell r="AD388">
            <v>1160.2699811039802</v>
          </cell>
          <cell r="AE388">
            <v>-1.4299999999999868E-2</v>
          </cell>
          <cell r="AG388">
            <v>650.14</v>
          </cell>
          <cell r="AH388">
            <v>5.0395745733367026E-3</v>
          </cell>
          <cell r="AI388">
            <v>6634.9799999999868</v>
          </cell>
          <cell r="AJ388">
            <v>4.7002244114877634E-3</v>
          </cell>
          <cell r="AK388">
            <v>3.5000000000000003E-2</v>
          </cell>
          <cell r="AL388">
            <v>1.0518677142857142</v>
          </cell>
          <cell r="CD388">
            <v>44835</v>
          </cell>
          <cell r="CE388">
            <v>6.4703722349884085E-2</v>
          </cell>
          <cell r="CF388">
            <v>-2.7848549994182958E-2</v>
          </cell>
          <cell r="CG388">
            <v>9.9090493713181127E-2</v>
          </cell>
          <cell r="CH388">
            <v>5.5875958040217943E-2</v>
          </cell>
          <cell r="CI388">
            <v>6.5159999743421348E-2</v>
          </cell>
        </row>
        <row r="389">
          <cell r="A389">
            <v>44866</v>
          </cell>
          <cell r="B389">
            <v>6434.2</v>
          </cell>
          <cell r="C389">
            <v>4.0996078296735572E-3</v>
          </cell>
          <cell r="D389">
            <v>9029.01</v>
          </cell>
          <cell r="E389">
            <v>9.9484679650159169E-3</v>
          </cell>
          <cell r="F389">
            <v>0.24749058472006957</v>
          </cell>
          <cell r="G389">
            <v>5857.99</v>
          </cell>
          <cell r="H389">
            <v>2.1778329792001561E-3</v>
          </cell>
          <cell r="I389">
            <v>0.75250941527993043</v>
          </cell>
          <cell r="J389">
            <v>2.138351946522734E-3</v>
          </cell>
          <cell r="M389">
            <v>1.2782003731682903E-3</v>
          </cell>
          <cell r="N389">
            <v>8.8392394875709459E-4</v>
          </cell>
          <cell r="O389">
            <v>5.7999999999999996E-3</v>
          </cell>
          <cell r="R389">
            <v>1139.7339999999999</v>
          </cell>
          <cell r="S389">
            <v>-1.7508471770545375E-3</v>
          </cell>
          <cell r="T389">
            <v>1155.829</v>
          </cell>
          <cell r="U389">
            <v>-5.6452605018449953E-3</v>
          </cell>
          <cell r="V389">
            <v>689.8410056702387</v>
          </cell>
          <cell r="W389">
            <v>6.3500000000000778E-3</v>
          </cell>
          <cell r="X389">
            <v>1048.5436693178037</v>
          </cell>
          <cell r="Y389">
            <v>1.4348258190732821E-3</v>
          </cell>
          <cell r="Z389">
            <v>1406.8083962316252</v>
          </cell>
          <cell r="AA389">
            <v>-9.3999999999999639E-3</v>
          </cell>
          <cell r="AB389">
            <v>2224.143423904351</v>
          </cell>
          <cell r="AC389">
            <v>-1.4549999999999952E-2</v>
          </cell>
          <cell r="AD389">
            <v>1151.7419967428659</v>
          </cell>
          <cell r="AE389">
            <v>-7.3499999999999677E-3</v>
          </cell>
          <cell r="AG389">
            <v>651.14</v>
          </cell>
          <cell r="AH389">
            <v>4.7064465449078163E-3</v>
          </cell>
          <cell r="AI389">
            <v>6660.1899999999878</v>
          </cell>
          <cell r="AJ389">
            <v>3.7995593053785637E-3</v>
          </cell>
          <cell r="AK389">
            <v>3.5000000000000003E-2</v>
          </cell>
          <cell r="AL389">
            <v>1.0523</v>
          </cell>
          <cell r="CD389">
            <v>44866</v>
          </cell>
          <cell r="CE389">
            <v>5.9007289707012855E-2</v>
          </cell>
          <cell r="CF389">
            <v>-4.0272579717662405E-2</v>
          </cell>
          <cell r="CG389">
            <v>9.6574742422426807E-2</v>
          </cell>
          <cell r="CH389">
            <v>6.0195977384648769E-2</v>
          </cell>
          <cell r="CI389">
            <v>5.8952819237679366E-2</v>
          </cell>
        </row>
        <row r="390">
          <cell r="A390">
            <v>44896</v>
          </cell>
          <cell r="B390">
            <v>6474.09</v>
          </cell>
          <cell r="C390">
            <v>6.199682944266538E-3</v>
          </cell>
          <cell r="D390">
            <v>9053</v>
          </cell>
          <cell r="E390">
            <v>2.6569911872951213E-3</v>
          </cell>
          <cell r="F390">
            <v>0.24893083393215243</v>
          </cell>
          <cell r="G390">
            <v>5901.18</v>
          </cell>
          <cell r="H390">
            <v>7.3728360751725841E-3</v>
          </cell>
          <cell r="I390">
            <v>0.75106916606784757</v>
          </cell>
          <cell r="J390">
            <v>7.3592700478525E-3</v>
          </cell>
          <cell r="M390">
            <v>4.4125835767422775E-3</v>
          </cell>
          <cell r="N390">
            <v>1.189372796923705E-2</v>
          </cell>
          <cell r="O390">
            <v>7.0999999999999995E-3</v>
          </cell>
          <cell r="R390">
            <v>1143.2249999999999</v>
          </cell>
          <cell r="S390">
            <v>3.0629954006811122E-3</v>
          </cell>
          <cell r="T390">
            <v>1161.0060000000001</v>
          </cell>
          <cell r="U390">
            <v>4.479036258823843E-3</v>
          </cell>
          <cell r="V390">
            <v>692.87630609518772</v>
          </cell>
          <cell r="W390">
            <v>4.3999999999999595E-3</v>
          </cell>
          <cell r="X390">
            <v>1051.3904652899464</v>
          </cell>
          <cell r="Y390">
            <v>2.7149999141140579E-3</v>
          </cell>
          <cell r="Z390">
            <v>1413.4771473599535</v>
          </cell>
          <cell r="AA390">
            <v>4.7403407217299076E-3</v>
          </cell>
          <cell r="AB390">
            <v>2209.9089059913631</v>
          </cell>
          <cell r="AC390">
            <v>-6.4000000000000723E-3</v>
          </cell>
          <cell r="AD390">
            <v>1162.3380231129004</v>
          </cell>
          <cell r="AE390">
            <v>9.200000000000097E-3</v>
          </cell>
          <cell r="AG390">
            <v>654.66</v>
          </cell>
          <cell r="AH390">
            <v>5.4059034923363836E-3</v>
          </cell>
          <cell r="AI390">
            <v>6706.1499999999878</v>
          </cell>
          <cell r="AJ390">
            <v>6.9007040339690295E-3</v>
          </cell>
          <cell r="AK390">
            <v>3.5000000000000003E-2</v>
          </cell>
          <cell r="AL390">
            <v>1.0525828636363637</v>
          </cell>
          <cell r="CD390">
            <v>44896</v>
          </cell>
          <cell r="CE390">
            <v>5.7850929078894664E-2</v>
          </cell>
          <cell r="CF390">
            <v>-3.8250088972224705E-2</v>
          </cell>
          <cell r="CG390">
            <v>9.3880683334816251E-2</v>
          </cell>
          <cell r="CH390">
            <v>5.0286222460677044E-2</v>
          </cell>
          <cell r="CI390">
            <v>5.4512855725947995E-2</v>
          </cell>
        </row>
        <row r="391">
          <cell r="A391">
            <v>44927</v>
          </cell>
          <cell r="B391">
            <v>6508.4</v>
          </cell>
          <cell r="C391">
            <v>5.2995865055938118E-3</v>
          </cell>
          <cell r="D391">
            <v>9117.98</v>
          </cell>
          <cell r="E391">
            <v>7.1777311388490084E-3</v>
          </cell>
          <cell r="F391">
            <v>0.24805514378969362</v>
          </cell>
          <cell r="G391">
            <v>5928.8</v>
          </cell>
          <cell r="H391">
            <v>4.6804198482337522E-3</v>
          </cell>
          <cell r="I391">
            <v>0.75194485621030638</v>
          </cell>
          <cell r="J391">
            <v>5.3454728441403336E-3</v>
          </cell>
          <cell r="M391">
            <v>5.9567803099570245E-3</v>
          </cell>
          <cell r="N391">
            <v>1.8142908582213109E-3</v>
          </cell>
          <cell r="O391">
            <v>6.0000000000000001E-3</v>
          </cell>
          <cell r="R391">
            <v>1143.8587366402992</v>
          </cell>
          <cell r="S391">
            <v>5.5434113171015653E-4</v>
          </cell>
          <cell r="T391">
            <v>1163.4827739786942</v>
          </cell>
          <cell r="U391">
            <v>2.1332998956888893E-3</v>
          </cell>
          <cell r="V391">
            <v>697.1028515623683</v>
          </cell>
          <cell r="W391">
            <v>6.0999999999999943E-3</v>
          </cell>
          <cell r="X391">
            <v>1054.7385527155297</v>
          </cell>
          <cell r="Y391">
            <v>3.1844376909582195E-3</v>
          </cell>
          <cell r="Z391">
            <v>1414.9335609657912</v>
          </cell>
          <cell r="AA391">
            <v>1.0303764787127356E-3</v>
          </cell>
          <cell r="AB391">
            <v>2211.234851334958</v>
          </cell>
          <cell r="AC391">
            <v>5.9999999999993392E-4</v>
          </cell>
          <cell r="AD391">
            <v>1163.732828740636</v>
          </cell>
          <cell r="AE391">
            <v>1.2000000000000899E-3</v>
          </cell>
          <cell r="AG391">
            <v>660.52</v>
          </cell>
          <cell r="AH391">
            <v>8.9512113157974582E-3</v>
          </cell>
          <cell r="AI391">
            <v>6736.9999999999873</v>
          </cell>
          <cell r="AJ391">
            <v>4.6002549898227496E-3</v>
          </cell>
          <cell r="AK391">
            <v>3.2500000000000001E-2</v>
          </cell>
          <cell r="AL391">
            <v>1.0540672727272726</v>
          </cell>
          <cell r="CD391">
            <v>44927</v>
          </cell>
          <cell r="CE391">
            <v>5.774497041323956E-2</v>
          </cell>
          <cell r="CF391">
            <v>-2.7973280400154343E-2</v>
          </cell>
          <cell r="CG391">
            <v>8.9494449436674284E-2</v>
          </cell>
          <cell r="CH391">
            <v>3.0134002979381513E-2</v>
          </cell>
          <cell r="CI391">
            <v>3.7898137267467824E-2</v>
          </cell>
        </row>
        <row r="392">
          <cell r="A392">
            <v>44958</v>
          </cell>
          <cell r="B392">
            <v>6563.07</v>
          </cell>
          <cell r="C392">
            <v>8.3999139573474046E-3</v>
          </cell>
          <cell r="D392">
            <v>9194.84</v>
          </cell>
          <cell r="E392">
            <v>8.4294986389530369E-3</v>
          </cell>
          <cell r="F392">
            <v>0.24851826860282233</v>
          </cell>
          <cell r="G392">
            <v>5978.54</v>
          </cell>
          <cell r="H392">
            <v>8.3895560653082235E-3</v>
          </cell>
          <cell r="I392">
            <v>0.75148173139717767</v>
          </cell>
          <cell r="J392">
            <v>1.0032703542451719E-2</v>
          </cell>
          <cell r="M392">
            <v>1.4076007550381084E-2</v>
          </cell>
          <cell r="N392">
            <v>5.3423053285495984E-3</v>
          </cell>
          <cell r="O392">
            <v>4.0000000000000002E-4</v>
          </cell>
          <cell r="R392">
            <v>1144.2980787233803</v>
          </cell>
          <cell r="S392">
            <v>3.8408771031606115E-4</v>
          </cell>
          <cell r="T392">
            <v>1162.764462066662</v>
          </cell>
          <cell r="U392">
            <v>-6.1738078817952236E-4</v>
          </cell>
          <cell r="V392">
            <v>699.75184239830537</v>
          </cell>
          <cell r="W392">
            <v>3.8000000000000256E-3</v>
          </cell>
          <cell r="X392">
            <v>1056.9654517661277</v>
          </cell>
          <cell r="Y392">
            <v>2.111328010969693E-3</v>
          </cell>
          <cell r="Z392">
            <v>1412.0392266421675</v>
          </cell>
          <cell r="AA392">
            <v>-2.0455619991430751E-3</v>
          </cell>
          <cell r="AB392">
            <v>2200.8420475336834</v>
          </cell>
          <cell r="AC392">
            <v>-4.7000000000001485E-3</v>
          </cell>
          <cell r="AD392">
            <v>1162.5690959118954</v>
          </cell>
          <cell r="AE392">
            <v>-1.0000000000000009E-3</v>
          </cell>
          <cell r="AG392">
            <v>664.49</v>
          </cell>
          <cell r="AH392">
            <v>6.0104160358505077E-3</v>
          </cell>
          <cell r="AI392">
            <v>6788.8699999999872</v>
          </cell>
          <cell r="AJ392">
            <v>7.6992726732967309E-3</v>
          </cell>
          <cell r="AK392">
            <v>3.2500000000000001E-2</v>
          </cell>
          <cell r="AL392">
            <v>1.0566220555555557</v>
          </cell>
          <cell r="CD392">
            <v>44958</v>
          </cell>
          <cell r="CE392">
            <v>5.596404965858115E-2</v>
          </cell>
          <cell r="CF392">
            <v>-2.0917276452198208E-2</v>
          </cell>
          <cell r="CG392">
            <v>8.4095982244046352E-2</v>
          </cell>
          <cell r="CH392">
            <v>1.5279416333915385E-2</v>
          </cell>
          <cell r="CI392">
            <v>1.8587478793374856E-2</v>
          </cell>
        </row>
        <row r="393">
          <cell r="A393">
            <v>44986</v>
          </cell>
          <cell r="B393">
            <v>6609.67</v>
          </cell>
          <cell r="C393">
            <v>7.1003356660832573E-3</v>
          </cell>
          <cell r="D393">
            <v>9408.77</v>
          </cell>
          <cell r="E393">
            <v>2.3266310234870913E-2</v>
          </cell>
          <cell r="F393">
            <v>0.24852598753113186</v>
          </cell>
          <cell r="G393">
            <v>5989.03</v>
          </cell>
          <cell r="H393">
            <v>1.7546089848021751E-3</v>
          </cell>
          <cell r="I393">
            <v>0.75147401246886814</v>
          </cell>
          <cell r="J393">
            <v>4.4524690553587242E-3</v>
          </cell>
          <cell r="M393">
            <v>2.5422404466240549E-3</v>
          </cell>
          <cell r="N393">
            <v>2.6033472175941348E-3</v>
          </cell>
          <cell r="O393">
            <v>-1.4000000000000002E-3</v>
          </cell>
          <cell r="R393">
            <v>1140.3535458713218</v>
          </cell>
          <cell r="S393">
            <v>-3.4471200514983869E-3</v>
          </cell>
          <cell r="T393">
            <v>1163.3660199874414</v>
          </cell>
          <cell r="U393">
            <v>5.1735148467657588E-4</v>
          </cell>
          <cell r="V393">
            <v>704.37020455813411</v>
          </cell>
          <cell r="W393">
            <v>6.5999999999999392E-3</v>
          </cell>
          <cell r="X393">
            <v>1058.8571491492344</v>
          </cell>
          <cell r="Y393">
            <v>1.7897438179703684E-3</v>
          </cell>
          <cell r="Z393">
            <v>1410.416697967788</v>
          </cell>
          <cell r="AA393">
            <v>-1.1490677056033016E-3</v>
          </cell>
          <cell r="AB393">
            <v>2200.8420475336834</v>
          </cell>
          <cell r="AC393">
            <v>0</v>
          </cell>
          <cell r="AD393">
            <v>1160.7089853584364</v>
          </cell>
          <cell r="AE393">
            <v>-1.5999999999999348E-3</v>
          </cell>
          <cell r="AG393">
            <v>667.87</v>
          </cell>
          <cell r="AH393">
            <v>5.0866077743834115E-3</v>
          </cell>
          <cell r="AI393">
            <v>6832.319999999987</v>
          </cell>
          <cell r="AJ393">
            <v>6.4001814734999662E-3</v>
          </cell>
          <cell r="AK393">
            <v>3.2500000000000001E-2</v>
          </cell>
          <cell r="AL393">
            <v>1.0543810434782608</v>
          </cell>
          <cell r="CD393">
            <v>44986</v>
          </cell>
          <cell r="CE393">
            <v>4.6507798534816347E-2</v>
          </cell>
          <cell r="CF393">
            <v>-2.4023974183563501E-2</v>
          </cell>
          <cell r="CG393">
            <v>7.2672335974552693E-2</v>
          </cell>
          <cell r="CH393">
            <v>-1.1634357530682538E-2</v>
          </cell>
          <cell r="CI393">
            <v>1.6772772485371679E-3</v>
          </cell>
        </row>
        <row r="394">
          <cell r="A394">
            <v>45017</v>
          </cell>
          <cell r="B394">
            <v>6649.99</v>
          </cell>
          <cell r="C394">
            <v>6.1001532602988906E-3</v>
          </cell>
          <cell r="D394">
            <v>9489.34</v>
          </cell>
          <cell r="E394">
            <v>8.563287230955785E-3</v>
          </cell>
          <cell r="F394">
            <v>0.25251484001829461</v>
          </cell>
          <cell r="G394">
            <v>6020.58</v>
          </cell>
          <cell r="H394">
            <v>5.267964929212221E-3</v>
          </cell>
          <cell r="I394">
            <v>0.74748515998170539</v>
          </cell>
          <cell r="J394">
            <v>6.651219556871135E-3</v>
          </cell>
          <cell r="M394">
            <v>5.2254777578751681E-3</v>
          </cell>
          <cell r="N394">
            <v>3.9405779272946393E-3</v>
          </cell>
          <cell r="O394">
            <v>7.3000000000000001E-3</v>
          </cell>
          <cell r="R394">
            <v>1128.8009899272859</v>
          </cell>
          <cell r="S394">
            <v>-1.0130679196694969E-2</v>
          </cell>
          <cell r="T394">
            <v>1152.298947757773</v>
          </cell>
          <cell r="U394">
            <v>-9.5129753143278206E-3</v>
          </cell>
          <cell r="V394">
            <v>707.61030749910151</v>
          </cell>
          <cell r="W394">
            <v>4.5999999999999375E-3</v>
          </cell>
          <cell r="X394">
            <v>1061.2925205922775</v>
          </cell>
          <cell r="Y394">
            <v>2.2999999999999687E-3</v>
          </cell>
          <cell r="Z394">
            <v>1389.9381657536599</v>
          </cell>
          <cell r="AA394">
            <v>-1.4519490760166676E-2</v>
          </cell>
          <cell r="AB394">
            <v>2145.8209963453414</v>
          </cell>
          <cell r="AC394">
            <v>-2.4999999999999911E-2</v>
          </cell>
          <cell r="AD394">
            <v>1148.6376119107088</v>
          </cell>
          <cell r="AE394">
            <v>-1.0399999999999965E-2</v>
          </cell>
          <cell r="AG394">
            <v>669.85</v>
          </cell>
          <cell r="AH394">
            <v>4.9508664016204573E-3</v>
          </cell>
          <cell r="AI394">
            <v>6868.5299999999879</v>
          </cell>
          <cell r="AJ394">
            <v>5.2998103133343744E-3</v>
          </cell>
          <cell r="AK394">
            <v>3.2500000000000001E-2</v>
          </cell>
          <cell r="AL394">
            <v>1.0520822222222221</v>
          </cell>
          <cell r="CD394">
            <v>45017</v>
          </cell>
          <cell r="CE394">
            <v>4.1847880580552665E-2</v>
          </cell>
          <cell r="CF394">
            <v>-2.1079713792904298E-2</v>
          </cell>
          <cell r="CG394">
            <v>6.5029533148061924E-2</v>
          </cell>
          <cell r="CH394">
            <v>-2.5674431634750916E-2</v>
          </cell>
          <cell r="CI394">
            <v>-2.1658904153582625E-2</v>
          </cell>
        </row>
        <row r="395">
          <cell r="A395">
            <v>45047</v>
          </cell>
          <cell r="B395">
            <v>6665.28</v>
          </cell>
          <cell r="C395">
            <v>2.2992515778219591E-3</v>
          </cell>
          <cell r="D395">
            <v>9557.1</v>
          </cell>
          <cell r="E395">
            <v>7.1406441333117243E-3</v>
          </cell>
          <cell r="F395">
            <v>0.25313311686258444</v>
          </cell>
          <cell r="G395">
            <v>6024.55</v>
          </cell>
          <cell r="H395">
            <v>6.5940490783278349E-4</v>
          </cell>
          <cell r="I395">
            <v>0.74686688313741556</v>
          </cell>
          <cell r="J395">
            <v>4.4390208240270854E-3</v>
          </cell>
          <cell r="M395">
            <v>-6.4734453018610975E-4</v>
          </cell>
          <cell r="N395">
            <v>3.0486827705634967E-3</v>
          </cell>
          <cell r="O395">
            <v>0</v>
          </cell>
          <cell r="R395">
            <v>1102.5042217158077</v>
          </cell>
          <cell r="S395">
            <v>-2.3296195207245574E-2</v>
          </cell>
          <cell r="T395">
            <v>1131.0746303998342</v>
          </cell>
          <cell r="U395">
            <v>-1.8419106777142091E-2</v>
          </cell>
          <cell r="V395">
            <v>711.00683697509714</v>
          </cell>
          <cell r="W395">
            <v>4.7999999999999154E-3</v>
          </cell>
          <cell r="X395">
            <v>1065.552319197315</v>
          </cell>
          <cell r="Y395">
            <v>4.0137836858213927E-3</v>
          </cell>
          <cell r="Z395">
            <v>1352.1420266838854</v>
          </cell>
          <cell r="AA395">
            <v>-2.7192676624776646E-2</v>
          </cell>
          <cell r="AB395">
            <v>2052.04861880505</v>
          </cell>
          <cell r="AC395">
            <v>-4.3700000000000072E-2</v>
          </cell>
          <cell r="AD395">
            <v>1124.745949582966</v>
          </cell>
          <cell r="AE395">
            <v>-2.0800000000000041E-2</v>
          </cell>
          <cell r="AG395">
            <v>671.81</v>
          </cell>
          <cell r="AH395">
            <v>2.9260282152718808E-3</v>
          </cell>
          <cell r="AI395">
            <v>6893.2599999999884</v>
          </cell>
          <cell r="AJ395">
            <v>3.6004792874166913E-3</v>
          </cell>
          <cell r="AK395">
            <v>3.2500000000000001E-2</v>
          </cell>
          <cell r="AL395">
            <v>1.0492891363636363</v>
          </cell>
          <cell r="CD395">
            <v>45047</v>
          </cell>
          <cell r="CE395">
            <v>3.935829143848002E-2</v>
          </cell>
          <cell r="CF395">
            <v>-9.0765440700740774E-3</v>
          </cell>
          <cell r="CG395">
            <v>5.6964557024207663E-2</v>
          </cell>
          <cell r="CH395">
            <v>-5.4895390208147044E-2</v>
          </cell>
          <cell r="CI395">
            <v>-4.4662558057765644E-2</v>
          </cell>
        </row>
        <row r="396">
          <cell r="A396">
            <v>45078</v>
          </cell>
          <cell r="B396">
            <v>6659.95</v>
          </cell>
          <cell r="C396">
            <v>-7.9966633059680436E-4</v>
          </cell>
          <cell r="D396">
            <v>9562.36</v>
          </cell>
          <cell r="E396">
            <v>5.5037616013220436E-4</v>
          </cell>
          <cell r="F396">
            <v>0.25435505449180051</v>
          </cell>
          <cell r="G396">
            <v>6016.96</v>
          </cell>
          <cell r="H396">
            <v>-1.259845133661508E-3</v>
          </cell>
          <cell r="I396">
            <v>0.74564494550819949</v>
          </cell>
          <cell r="J396">
            <v>3.0916964237868595E-3</v>
          </cell>
          <cell r="M396">
            <v>6.2110077084311689E-3</v>
          </cell>
          <cell r="N396">
            <v>-5.7576037406985338E-3</v>
          </cell>
          <cell r="O396">
            <v>-1.0700000000000001E-2</v>
          </cell>
          <cell r="R396">
            <v>1086.4780822351004</v>
          </cell>
          <cell r="S396">
            <v>-1.4536125272850309E-2</v>
          </cell>
          <cell r="T396">
            <v>1109.2742494385441</v>
          </cell>
          <cell r="U396">
            <v>-1.9274042910487399E-2</v>
          </cell>
          <cell r="V396">
            <v>709.22931988265941</v>
          </cell>
          <cell r="W396">
            <v>-2.4999999999999467E-3</v>
          </cell>
          <cell r="X396">
            <v>1074.6445858131779</v>
          </cell>
          <cell r="Y396">
            <v>8.5329142943559866E-3</v>
          </cell>
          <cell r="Z396">
            <v>1315.1650104809123</v>
          </cell>
          <cell r="AA396">
            <v>-2.734699127255058E-2</v>
          </cell>
          <cell r="AB396">
            <v>1962.5792990251498</v>
          </cell>
          <cell r="AC396">
            <v>-4.3599999999999972E-2</v>
          </cell>
          <cell r="AD396">
            <v>1100.9013354518072</v>
          </cell>
          <cell r="AE396">
            <v>-2.1199999999999886E-2</v>
          </cell>
          <cell r="AG396">
            <v>672.88</v>
          </cell>
          <cell r="AH396">
            <v>1.5927122251828685E-3</v>
          </cell>
          <cell r="AI396">
            <v>6886.3699999999881</v>
          </cell>
          <cell r="AJ396">
            <v>-9.9952707427264365E-4</v>
          </cell>
          <cell r="AK396">
            <v>3.2500000000000001E-2</v>
          </cell>
          <cell r="AL396">
            <v>1.0432897142857143</v>
          </cell>
          <cell r="CD396">
            <v>45078</v>
          </cell>
          <cell r="CE396">
            <v>3.1614737021461448E-2</v>
          </cell>
          <cell r="CF396">
            <v>-1.3220205005536223E-2</v>
          </cell>
          <cell r="CG396">
            <v>4.786932980848424E-2</v>
          </cell>
          <cell r="CH396">
            <v>-7.441689393437112E-2</v>
          </cell>
          <cell r="CI396">
            <v>-6.8547710371301029E-2</v>
          </cell>
        </row>
        <row r="397">
          <cell r="A397">
            <v>45108</v>
          </cell>
          <cell r="B397">
            <v>6667.94</v>
          </cell>
          <cell r="C397">
            <v>1.1997087065218626E-3</v>
          </cell>
          <cell r="D397">
            <v>9606</v>
          </cell>
          <cell r="E397">
            <v>4.5637269460676588E-3</v>
          </cell>
          <cell r="F397">
            <v>0.25469845909943822</v>
          </cell>
          <cell r="G397">
            <v>6017.27</v>
          </cell>
          <cell r="H397">
            <v>5.1521033877621747E-5</v>
          </cell>
          <cell r="I397">
            <v>0.74530154090056178</v>
          </cell>
          <cell r="J397">
            <v>1.2754866957100889E-4</v>
          </cell>
          <cell r="M397">
            <v>2.4711363953055189E-3</v>
          </cell>
          <cell r="N397">
            <v>1.2169083651246812E-3</v>
          </cell>
          <cell r="O397">
            <v>-7.1999999999999998E-3</v>
          </cell>
          <cell r="R397">
            <v>1082.0904084347335</v>
          </cell>
          <cell r="S397">
            <v>-4.0384374725171979E-3</v>
          </cell>
          <cell r="T397">
            <v>1101.2726700087392</v>
          </cell>
          <cell r="U397">
            <v>-7.2133464144280568E-3</v>
          </cell>
          <cell r="V397">
            <v>710.00947213453037</v>
          </cell>
          <cell r="W397">
            <v>1.1000000000001009E-3</v>
          </cell>
          <cell r="X397">
            <v>1075.2893725646657</v>
          </cell>
          <cell r="Y397">
            <v>5.9999999999993392E-4</v>
          </cell>
          <cell r="Z397">
            <v>1301.3266632778407</v>
          </cell>
          <cell r="AA397">
            <v>-1.0522137597024028E-2</v>
          </cell>
          <cell r="AB397">
            <v>1925.8790661333794</v>
          </cell>
          <cell r="AC397">
            <v>-1.870000000000005E-2</v>
          </cell>
          <cell r="AD397">
            <v>1092.6445754359188</v>
          </cell>
          <cell r="AE397">
            <v>-7.4999999999998401E-3</v>
          </cell>
          <cell r="AG397">
            <v>674.59</v>
          </cell>
          <cell r="AH397">
            <v>2.5413149447153227E-3</v>
          </cell>
          <cell r="AI397">
            <v>6880.1722669999881</v>
          </cell>
          <cell r="AJ397">
            <v>-8.9999999999999998E-4</v>
          </cell>
          <cell r="AK397">
            <v>3.2500000000000001E-2</v>
          </cell>
          <cell r="AL397">
            <v>1.0419461428571428</v>
          </cell>
          <cell r="CD397">
            <v>45108</v>
          </cell>
          <cell r="CE397">
            <v>3.9923892107704972E-2</v>
          </cell>
          <cell r="CF397">
            <v>3.6343216677293455E-2</v>
          </cell>
          <cell r="CG397">
            <v>4.115464873637853E-2</v>
          </cell>
          <cell r="CH397">
            <v>-7.4671113402622669E-2</v>
          </cell>
          <cell r="CI397">
            <v>-7.7177079706867935E-2</v>
          </cell>
        </row>
        <row r="398">
          <cell r="A398">
            <v>45139</v>
          </cell>
          <cell r="B398">
            <v>6683.28</v>
          </cell>
          <cell r="C398">
            <v>2.3005605929267148E-3</v>
          </cell>
          <cell r="D398">
            <v>9726.9699999999993</v>
          </cell>
          <cell r="E398">
            <v>1.2593170934832365E-2</v>
          </cell>
          <cell r="F398">
            <v>0.25555317972532643</v>
          </cell>
          <cell r="G398">
            <v>6009.85</v>
          </cell>
          <cell r="H398">
            <v>-1.2331173439117382E-3</v>
          </cell>
          <cell r="I398">
            <v>0.74444682027467357</v>
          </cell>
          <cell r="J398">
            <v>4.444490458661892E-3</v>
          </cell>
          <cell r="M398">
            <v>8.392458949353362E-4</v>
          </cell>
          <cell r="N398">
            <v>3.1912547688627995E-3</v>
          </cell>
          <cell r="O398">
            <v>-1.26E-2</v>
          </cell>
          <cell r="R398">
            <v>1082.6314536389507</v>
          </cell>
          <cell r="S398">
            <v>4.9999999999994493E-4</v>
          </cell>
          <cell r="T398">
            <v>1099.7308882707271</v>
          </cell>
          <cell r="U398">
            <v>-1.3999999999998458E-3</v>
          </cell>
          <cell r="V398">
            <v>708.66045413747474</v>
          </cell>
          <cell r="W398">
            <v>-1.9000000000000128E-3</v>
          </cell>
          <cell r="X398">
            <v>1077.8700670588207</v>
          </cell>
          <cell r="Y398">
            <v>2.3999999999999577E-3</v>
          </cell>
          <cell r="Z398">
            <v>1299.1089024559442</v>
          </cell>
          <cell r="AA398">
            <v>-1.7042306781837047E-3</v>
          </cell>
          <cell r="AB398">
            <v>1926.264241946606</v>
          </cell>
          <cell r="AC398">
            <v>1.9999999999997797E-4</v>
          </cell>
          <cell r="AD398">
            <v>1090.0222284548727</v>
          </cell>
          <cell r="AE398">
            <v>-2.3999999999999577E-3</v>
          </cell>
          <cell r="AG398">
            <v>673.61</v>
          </cell>
          <cell r="AH398">
            <v>1.2783351913787655E-3</v>
          </cell>
          <cell r="AI398">
            <v>6893.93</v>
          </cell>
          <cell r="AJ398">
            <v>1.9999505826164832E-3</v>
          </cell>
          <cell r="AK398">
            <v>3.2500000000000001E-2</v>
          </cell>
          <cell r="AL398">
            <v>1.0415086086956522</v>
          </cell>
          <cell r="CD398">
            <v>45139</v>
          </cell>
          <cell r="CE398">
            <v>4.6081701458943636E-2</v>
          </cell>
          <cell r="CF398">
            <v>7.6847540413735649E-2</v>
          </cell>
          <cell r="CG398">
            <v>3.5782793856844908E-2</v>
          </cell>
          <cell r="CH398">
            <v>-6.9088435353770072E-2</v>
          </cell>
          <cell r="CI398">
            <v>-7.1989998446773562E-2</v>
          </cell>
        </row>
        <row r="399">
          <cell r="A399">
            <v>45170</v>
          </cell>
          <cell r="B399">
            <v>6700.66</v>
          </cell>
          <cell r="C399">
            <v>2.60051950539264E-3</v>
          </cell>
          <cell r="D399">
            <v>9834.76</v>
          </cell>
          <cell r="E399">
            <v>1.1081559827983423E-2</v>
          </cell>
          <cell r="F399">
            <v>0.25817777698425437</v>
          </cell>
          <cell r="G399">
            <v>6007.74</v>
          </cell>
          <cell r="H399">
            <v>-3.5109029343505238E-4</v>
          </cell>
          <cell r="I399">
            <v>0.74182222301574563</v>
          </cell>
          <cell r="J399">
            <v>2.9247249138386515E-3</v>
          </cell>
          <cell r="M399">
            <v>4.9917410580978339E-3</v>
          </cell>
          <cell r="N399">
            <v>-1.9834097000450209E-3</v>
          </cell>
          <cell r="O399">
            <v>-1.0200000000000001E-2</v>
          </cell>
          <cell r="R399">
            <v>1087.4653031031146</v>
          </cell>
          <cell r="S399">
            <v>4.4649076543235022E-3</v>
          </cell>
          <cell r="T399">
            <v>1103.7757764395292</v>
          </cell>
          <cell r="U399">
            <v>3.6780708916546168E-3</v>
          </cell>
          <cell r="V399">
            <v>710.57383736364591</v>
          </cell>
          <cell r="W399">
            <v>2.6999999999999247E-3</v>
          </cell>
          <cell r="X399">
            <v>1080.4569552197618</v>
          </cell>
          <cell r="Y399">
            <v>2.3999999999999577E-3</v>
          </cell>
          <cell r="Z399">
            <v>1304.4635900890407</v>
          </cell>
          <cell r="AA399">
            <v>4.1218158254274773E-3</v>
          </cell>
          <cell r="AB399">
            <v>1877.5297566253569</v>
          </cell>
          <cell r="AC399">
            <v>-2.5299999999999989E-2</v>
          </cell>
          <cell r="AD399">
            <v>1106.2635596588502</v>
          </cell>
          <cell r="AE399">
            <v>1.4899999999999913E-2</v>
          </cell>
          <cell r="AG399">
            <v>674.84</v>
          </cell>
          <cell r="AH399">
            <v>1.8259823933730601E-3</v>
          </cell>
          <cell r="AI399">
            <v>6901.51</v>
          </cell>
          <cell r="AJ399">
            <v>1.0995179817607781E-3</v>
          </cell>
          <cell r="AK399">
            <v>3.2500000000000001E-2</v>
          </cell>
          <cell r="AL399">
            <v>1.04078585</v>
          </cell>
          <cell r="CD399">
            <v>45170</v>
          </cell>
          <cell r="CE399">
            <v>5.1852805344769992E-2</v>
          </cell>
          <cell r="CF399">
            <v>0.10206601799879644</v>
          </cell>
          <cell r="CG399">
            <v>3.5249638991035948E-2</v>
          </cell>
          <cell r="CH399">
            <v>-5.3403167998666623E-2</v>
          </cell>
          <cell r="CI399">
            <v>-5.9677343319478715E-2</v>
          </cell>
        </row>
        <row r="400">
          <cell r="A400">
            <v>45200</v>
          </cell>
          <cell r="B400">
            <v>6716.74</v>
          </cell>
          <cell r="C400">
            <v>2.3997636053760818E-3</v>
          </cell>
          <cell r="D400">
            <v>9831.49</v>
          </cell>
          <cell r="E400">
            <v>-3.3249413305458386E-4</v>
          </cell>
          <cell r="F400">
            <v>0.26036166747687206</v>
          </cell>
          <cell r="G400">
            <v>6027.94</v>
          </cell>
          <cell r="H400">
            <v>3.3623292619187062E-3</v>
          </cell>
          <cell r="I400">
            <v>0.73963833252312794</v>
          </cell>
          <cell r="J400">
            <v>3.3195384600474402E-3</v>
          </cell>
          <cell r="M400">
            <v>5.9006781084462757E-3</v>
          </cell>
          <cell r="N400">
            <v>1.7127399223118702E-4</v>
          </cell>
          <cell r="O400">
            <v>2.7000000000000001E-3</v>
          </cell>
          <cell r="R400">
            <v>1093.0099817243038</v>
          </cell>
          <cell r="S400">
            <v>5.0987177295378494E-3</v>
          </cell>
          <cell r="T400">
            <v>1109.2849227480585</v>
          </cell>
          <cell r="U400">
            <v>4.9911824721324827E-3</v>
          </cell>
          <cell r="V400">
            <v>712.49238672452771</v>
          </cell>
          <cell r="W400">
            <v>2.6999999999999247E-3</v>
          </cell>
          <cell r="X400">
            <v>1082.6178691302014</v>
          </cell>
          <cell r="Y400">
            <v>2.0000000000000018E-3</v>
          </cell>
          <cell r="Z400">
            <v>1312.3281429472506</v>
          </cell>
          <cell r="AA400">
            <v>6.0289554403532009E-3</v>
          </cell>
          <cell r="AB400">
            <v>1872.4604262824682</v>
          </cell>
          <cell r="AC400">
            <v>-2.7000000000000357E-3</v>
          </cell>
          <cell r="AD400">
            <v>1116.3305580517458</v>
          </cell>
          <cell r="AE400">
            <v>9.100000000000108E-3</v>
          </cell>
          <cell r="AG400">
            <v>676.43</v>
          </cell>
          <cell r="AH400">
            <v>3.9181347304055869E-3</v>
          </cell>
          <cell r="AI400">
            <v>6909.79</v>
          </cell>
          <cell r="AJ400">
            <v>1.1997374487611179E-3</v>
          </cell>
          <cell r="AK400">
            <v>3.2500000000000001E-2</v>
          </cell>
          <cell r="AL400">
            <v>1.0397170952380952</v>
          </cell>
          <cell r="CD400">
            <v>45200</v>
          </cell>
          <cell r="CE400">
            <v>4.8191849786124674E-2</v>
          </cell>
          <cell r="CF400">
            <v>9.9710628663981282E-2</v>
          </cell>
          <cell r="CG400">
            <v>3.1252673106072271E-2</v>
          </cell>
          <cell r="CH400">
            <v>-4.2663489410137201E-2</v>
          </cell>
          <cell r="CI400">
            <v>-4.568693086228437E-2</v>
          </cell>
        </row>
        <row r="401">
          <cell r="A401">
            <v>45231</v>
          </cell>
          <cell r="B401">
            <v>6735.55</v>
          </cell>
          <cell r="C401">
            <v>2.8004657021114543E-3</v>
          </cell>
          <cell r="D401">
            <v>9847.42</v>
          </cell>
          <cell r="E401">
            <v>1.6203037382940266E-3</v>
          </cell>
          <cell r="F401">
            <v>0.25965142144230746</v>
          </cell>
          <cell r="G401">
            <v>6047.31</v>
          </cell>
          <cell r="H401">
            <v>3.2133697415701601E-3</v>
          </cell>
          <cell r="I401">
            <v>0.74034857855769254</v>
          </cell>
          <cell r="J401">
            <v>3.0781771660405135E-3</v>
          </cell>
          <cell r="M401">
            <v>7.0098222466038525E-3</v>
          </cell>
          <cell r="N401">
            <v>-5.42400686237133E-3</v>
          </cell>
          <cell r="O401">
            <v>7.4999999999999997E-3</v>
          </cell>
          <cell r="R401">
            <v>1098.4938112306663</v>
          </cell>
          <cell r="S401">
            <v>5.0171815427626498E-3</v>
          </cell>
          <cell r="T401">
            <v>1115.8623023329462</v>
          </cell>
          <cell r="U401">
            <v>5.9293869861616333E-3</v>
          </cell>
          <cell r="V401">
            <v>715.48485474877066</v>
          </cell>
          <cell r="W401">
            <v>4.1999999999999815E-3</v>
          </cell>
          <cell r="X401">
            <v>1083.7004869993314</v>
          </cell>
          <cell r="Y401">
            <v>9.9999999999988987E-4</v>
          </cell>
          <cell r="Z401">
            <v>1321.6169065773738</v>
          </cell>
          <cell r="AA401">
            <v>7.0780800366456731E-3</v>
          </cell>
          <cell r="AB401">
            <v>1885.380403223817</v>
          </cell>
          <cell r="AC401">
            <v>6.8999999999999062E-3</v>
          </cell>
          <cell r="AD401">
            <v>1124.3011582362351</v>
          </cell>
          <cell r="AE401">
            <v>7.1399999999999242E-3</v>
          </cell>
          <cell r="AG401">
            <v>679.83</v>
          </cell>
          <cell r="AH401">
            <v>5.0263885398342811E-3</v>
          </cell>
          <cell r="AI401">
            <v>6916.7</v>
          </cell>
          <cell r="AJ401">
            <v>1.0000303916617437E-3</v>
          </cell>
          <cell r="AK401">
            <v>3.2500000000000001E-2</v>
          </cell>
          <cell r="AL401">
            <v>1.0392883500000001</v>
          </cell>
          <cell r="CD401">
            <v>45231</v>
          </cell>
          <cell r="CE401">
            <v>4.6835659444842026E-2</v>
          </cell>
          <cell r="CF401">
            <v>9.0642274180668725E-2</v>
          </cell>
          <cell r="CG401">
            <v>3.2318252506405853E-2</v>
          </cell>
          <cell r="CH401">
            <v>-3.6184047127955865E-2</v>
          </cell>
          <cell r="CI401">
            <v>-3.4578382846470967E-2</v>
          </cell>
        </row>
        <row r="402">
          <cell r="A402">
            <v>45261</v>
          </cell>
          <cell r="B402">
            <v>6773.27</v>
          </cell>
          <cell r="C402">
            <v>5.6001365886972909E-3</v>
          </cell>
          <cell r="D402">
            <v>9878.2099999999991</v>
          </cell>
          <cell r="E402">
            <v>3.1267072999829892E-3</v>
          </cell>
          <cell r="F402">
            <v>0.25934658221541307</v>
          </cell>
          <cell r="G402">
            <v>6086.41</v>
          </cell>
          <cell r="H402">
            <v>6.4656847424722219E-3</v>
          </cell>
          <cell r="I402">
            <v>0.74065341778458693</v>
          </cell>
          <cell r="J402">
            <v>4.7618719861567422E-3</v>
          </cell>
          <cell r="M402">
            <v>5.9962675911557697E-3</v>
          </cell>
          <cell r="N402">
            <v>2.7586263733917508E-3</v>
          </cell>
          <cell r="O402">
            <v>1.34E-2</v>
          </cell>
          <cell r="R402">
            <v>1105.5352921905228</v>
          </cell>
          <cell r="S402">
            <v>6.41012346894132E-3</v>
          </cell>
          <cell r="T402">
            <v>1124.1344466997759</v>
          </cell>
          <cell r="U402">
            <v>7.4132304223692991E-3</v>
          </cell>
          <cell r="V402">
            <v>716.48653354541898</v>
          </cell>
          <cell r="W402">
            <v>1.4000000000000679E-3</v>
          </cell>
          <cell r="X402">
            <v>1086.5181082655295</v>
          </cell>
          <cell r="Y402">
            <v>2.5999999999999357E-3</v>
          </cell>
          <cell r="Z402">
            <v>1334.4367287918533</v>
          </cell>
          <cell r="AA402">
            <v>9.7001045845268585E-3</v>
          </cell>
          <cell r="AB402">
            <v>1943.2615816027881</v>
          </cell>
          <cell r="AC402">
            <v>3.069999999999995E-2</v>
          </cell>
          <cell r="AD402">
            <v>1126.9994810160019</v>
          </cell>
          <cell r="AE402">
            <v>2.3999999999999577E-3</v>
          </cell>
          <cell r="AG402">
            <v>684.2</v>
          </cell>
          <cell r="AH402">
            <v>4.7284795441864258E-3</v>
          </cell>
          <cell r="AI402">
            <v>6954.74</v>
          </cell>
          <cell r="AJ402">
            <v>5.4997325314094514E-3</v>
          </cell>
          <cell r="AK402">
            <v>3.2500000000000001E-2</v>
          </cell>
          <cell r="AL402">
            <v>1.03896605</v>
          </cell>
          <cell r="CD402">
            <v>45261</v>
          </cell>
          <cell r="CE402">
            <v>4.6211900050818322E-2</v>
          </cell>
          <cell r="CF402">
            <v>9.1153208881033843E-2</v>
          </cell>
          <cell r="CG402">
            <v>3.1388637526731822E-2</v>
          </cell>
          <cell r="CH402">
            <v>-3.2967882796017478E-2</v>
          </cell>
          <cell r="CI402">
            <v>-3.1758279716232463E-2</v>
          </cell>
        </row>
        <row r="403">
          <cell r="A403">
            <v>45292</v>
          </cell>
          <cell r="B403">
            <v>6801.72</v>
          </cell>
          <cell r="C403">
            <v>4.2003345503722755E-3</v>
          </cell>
          <cell r="D403">
            <v>9897.16</v>
          </cell>
          <cell r="E403">
            <v>1.9183637521373864E-3</v>
          </cell>
          <cell r="F403">
            <v>0.25870908111032642</v>
          </cell>
          <cell r="G403">
            <v>6116.82</v>
          </cell>
          <cell r="H403">
            <v>4.9963771747221219E-3</v>
          </cell>
          <cell r="I403">
            <v>0.74129091888967358</v>
          </cell>
          <cell r="J403">
            <v>2.1729176557216626E-3</v>
          </cell>
          <cell r="M403">
            <v>2.2522205737033379E-4</v>
          </cell>
          <cell r="N403">
            <v>3.5673455143384446E-3</v>
          </cell>
          <cell r="O403">
            <v>1.8100000000000002E-2</v>
          </cell>
          <cell r="R403">
            <v>1102.5513833535008</v>
          </cell>
          <cell r="S403">
            <v>-2.6990624886426007E-3</v>
          </cell>
          <cell r="T403">
            <v>1124.9755538717234</v>
          </cell>
          <cell r="U403">
            <v>7.4822649053829515E-4</v>
          </cell>
          <cell r="V403">
            <v>720.71380409333699</v>
          </cell>
          <cell r="W403">
            <v>5.9000000000000163E-3</v>
          </cell>
          <cell r="X403">
            <v>1089.01709991454</v>
          </cell>
          <cell r="Y403">
            <v>2.2999999999999687E-3</v>
          </cell>
          <cell r="Z403">
            <v>1333.3076481754103</v>
          </cell>
          <cell r="AA403">
            <v>-8.4611026666292499E-4</v>
          </cell>
          <cell r="AB403">
            <v>1952.7835633526415</v>
          </cell>
          <cell r="AC403">
            <v>4.8999999999999044E-3</v>
          </cell>
          <cell r="AD403">
            <v>1123.7311825210554</v>
          </cell>
          <cell r="AE403">
            <v>-2.9000000000001247E-3</v>
          </cell>
          <cell r="AG403">
            <v>689.01</v>
          </cell>
          <cell r="AH403">
            <v>7.0301081555099731E-3</v>
          </cell>
          <cell r="AI403">
            <v>6994.38</v>
          </cell>
          <cell r="AJ403">
            <v>5.6997098381823541E-3</v>
          </cell>
          <cell r="AK403">
            <v>0.03</v>
          </cell>
          <cell r="AL403">
            <v>1.0386215000000001</v>
          </cell>
          <cell r="CD403">
            <v>45292</v>
          </cell>
          <cell r="CE403">
            <v>4.5067912236494534E-2</v>
          </cell>
          <cell r="CF403">
            <v>8.5455331115005695E-2</v>
          </cell>
          <cell r="CG403">
            <v>3.1712994197814037E-2</v>
          </cell>
          <cell r="CH403">
            <v>-3.6112285515364273E-2</v>
          </cell>
          <cell r="CI403">
            <v>-3.3096510724683892E-2</v>
          </cell>
        </row>
        <row r="404">
          <cell r="A404">
            <v>45323</v>
          </cell>
          <cell r="B404">
            <v>6858.17</v>
          </cell>
          <cell r="C404">
            <v>8.2993713354857501E-3</v>
          </cell>
          <cell r="D404">
            <v>9984.75</v>
          </cell>
          <cell r="E404">
            <v>8.8500135392375334E-3</v>
          </cell>
          <cell r="F404">
            <v>0.25812145018831145</v>
          </cell>
          <cell r="G404">
            <v>6166.42</v>
          </cell>
          <cell r="H404">
            <v>8.1087885535295889E-3</v>
          </cell>
          <cell r="I404">
            <v>0.74187854981168855</v>
          </cell>
          <cell r="J404">
            <v>6.1091059672966665E-3</v>
          </cell>
          <cell r="M404">
            <v>1.05786961030594E-2</v>
          </cell>
          <cell r="N404">
            <v>2.1186329335235966E-3</v>
          </cell>
          <cell r="O404">
            <v>1.1200000000000002E-2</v>
          </cell>
          <cell r="R404">
            <v>1098.0757498117382</v>
          </cell>
          <cell r="S404">
            <v>-4.0593423665657991E-3</v>
          </cell>
          <cell r="T404">
            <v>1119.1732072409334</v>
          </cell>
          <cell r="U404">
            <v>-5.1577535270171948E-3</v>
          </cell>
          <cell r="V404">
            <v>724.53358725503176</v>
          </cell>
          <cell r="W404">
            <v>5.3000000000000824E-3</v>
          </cell>
          <cell r="X404">
            <v>1091.195134114369</v>
          </cell>
          <cell r="Y404">
            <v>2.0000000000000018E-3</v>
          </cell>
          <cell r="Z404">
            <v>1321.3597846262173</v>
          </cell>
          <cell r="AA404">
            <v>-8.9610702867738423E-3</v>
          </cell>
          <cell r="AB404">
            <v>1910.0176033152186</v>
          </cell>
          <cell r="AC404">
            <v>-2.1900000000000031E-2</v>
          </cell>
          <cell r="AD404">
            <v>1118.8991384362148</v>
          </cell>
          <cell r="AE404">
            <v>-4.3000000000000815E-3</v>
          </cell>
          <cell r="AG404">
            <v>691.84</v>
          </cell>
          <cell r="AH404">
            <v>4.1073424188329266E-3</v>
          </cell>
          <cell r="AI404">
            <v>7051.03</v>
          </cell>
          <cell r="AJ404">
            <v>8.0993597717022858E-3</v>
          </cell>
          <cell r="AK404">
            <v>0.03</v>
          </cell>
          <cell r="AL404">
            <v>1.0372077368421053</v>
          </cell>
          <cell r="CD404">
            <v>45323</v>
          </cell>
          <cell r="CE404">
            <v>4.4963713627921065E-2</v>
          </cell>
          <cell r="CF404">
            <v>8.5907965772106909E-2</v>
          </cell>
          <cell r="CG404">
            <v>3.142573270397131E-2</v>
          </cell>
          <cell r="CH404">
            <v>-4.0393608772995027E-2</v>
          </cell>
          <cell r="CI404">
            <v>-3.7489325007620922E-2</v>
          </cell>
        </row>
        <row r="405">
          <cell r="A405">
            <v>45352</v>
          </cell>
          <cell r="B405">
            <v>6869.14</v>
          </cell>
          <cell r="C405">
            <v>1.5995520670966101E-3</v>
          </cell>
          <cell r="D405">
            <v>10009.790000000001</v>
          </cell>
          <cell r="E405">
            <v>2.5078244322593868E-3</v>
          </cell>
          <cell r="F405">
            <v>0.25826167568275904</v>
          </cell>
          <cell r="G405">
            <v>6174.34</v>
          </cell>
          <cell r="H405">
            <v>1.2843756993523581E-3</v>
          </cell>
          <cell r="I405">
            <v>0.74173832431724096</v>
          </cell>
          <cell r="J405">
            <v>1.0226806167347308E-3</v>
          </cell>
          <cell r="M405">
            <v>9.9765449885671218E-4</v>
          </cell>
          <cell r="N405">
            <v>-1.2213605459773834E-3</v>
          </cell>
          <cell r="O405">
            <v>5.8999999999999999E-3</v>
          </cell>
          <cell r="R405">
            <v>1093.954412749046</v>
          </cell>
          <cell r="S405">
            <v>-3.7532356610177064E-3</v>
          </cell>
          <cell r="T405">
            <v>1113.9404955164857</v>
          </cell>
          <cell r="U405">
            <v>-4.6755155418236605E-3</v>
          </cell>
          <cell r="V405">
            <v>726.63473465807124</v>
          </cell>
          <cell r="W405">
            <v>2.8999999999999027E-3</v>
          </cell>
          <cell r="X405">
            <v>1093.8140024362435</v>
          </cell>
          <cell r="Y405">
            <v>2.3999999999999577E-3</v>
          </cell>
          <cell r="Z405">
            <v>1311.1473291753964</v>
          </cell>
          <cell r="AA405">
            <v>-7.7287469844632417E-3</v>
          </cell>
          <cell r="AB405">
            <v>1921.7642115756073</v>
          </cell>
          <cell r="AC405">
            <v>6.1500000000000998E-3</v>
          </cell>
          <cell r="AD405">
            <v>1104.7562533263811</v>
          </cell>
          <cell r="AE405">
            <v>-1.2639999999999985E-2</v>
          </cell>
          <cell r="AG405">
            <v>694.04</v>
          </cell>
          <cell r="AH405">
            <v>3.1799259944493841E-3</v>
          </cell>
          <cell r="AI405">
            <v>7064.43</v>
          </cell>
          <cell r="AJ405">
            <v>1.900431568153893E-3</v>
          </cell>
          <cell r="AK405">
            <v>0.03</v>
          </cell>
          <cell r="AL405">
            <v>1.03484905</v>
          </cell>
          <cell r="CD405">
            <v>45352</v>
          </cell>
          <cell r="CE405">
            <v>3.925612019964686E-2</v>
          </cell>
          <cell r="CF405">
            <v>6.3878700403984912E-2</v>
          </cell>
          <cell r="CG405">
            <v>3.0941571506571286E-2</v>
          </cell>
          <cell r="CH405">
            <v>-4.0688375364171026E-2</v>
          </cell>
          <cell r="CI405">
            <v>-4.2484930470540361E-2</v>
          </cell>
        </row>
        <row r="406">
          <cell r="A406">
            <v>45383</v>
          </cell>
          <cell r="B406">
            <v>6895.24</v>
          </cell>
          <cell r="C406">
            <v>3.7996022791790818E-3</v>
          </cell>
          <cell r="D406">
            <v>10083.36</v>
          </cell>
          <cell r="E406">
            <v>7.3498045413540325E-3</v>
          </cell>
          <cell r="F406">
            <v>0.25849508073010807</v>
          </cell>
          <cell r="G406">
            <v>6190.16</v>
          </cell>
          <cell r="H406">
            <v>2.5622171762487156E-3</v>
          </cell>
          <cell r="I406">
            <v>0.74150491926989193</v>
          </cell>
          <cell r="J406">
            <v>2.2889622905537775E-3</v>
          </cell>
          <cell r="M406">
            <v>5.3325312352780216E-4</v>
          </cell>
          <cell r="N406">
            <v>2.1005089025518627E-3</v>
          </cell>
          <cell r="O406">
            <v>8.1000000000000013E-3</v>
          </cell>
          <cell r="R406">
            <v>1102.6929135269052</v>
          </cell>
          <cell r="S406">
            <v>7.2451799449253507E-3</v>
          </cell>
          <cell r="T406">
            <v>1117.3998901095451</v>
          </cell>
          <cell r="U406">
            <v>3.1055470260603624E-3</v>
          </cell>
          <cell r="V406">
            <v>728.95996580897713</v>
          </cell>
          <cell r="W406">
            <v>3.2000000000000917E-3</v>
          </cell>
          <cell r="X406">
            <v>1098.2986398462322</v>
          </cell>
          <cell r="Y406">
            <v>4.0999999999999925E-3</v>
          </cell>
          <cell r="Z406">
            <v>1315.0027676954085</v>
          </cell>
          <cell r="AA406">
            <v>2.9405074732804515E-3</v>
          </cell>
          <cell r="AB406">
            <v>1950.0141454857685</v>
          </cell>
          <cell r="AC406">
            <v>1.4699999999999935E-2</v>
          </cell>
          <cell r="AD406">
            <v>1103.3200701970568</v>
          </cell>
          <cell r="AE406">
            <v>-1.2999999999999678E-3</v>
          </cell>
          <cell r="AG406">
            <v>697.57</v>
          </cell>
          <cell r="AH406">
            <v>4.0445621509586083E-3</v>
          </cell>
          <cell r="AI406">
            <v>7090.57</v>
          </cell>
          <cell r="AJ406">
            <v>3.7002277607676159E-3</v>
          </cell>
          <cell r="AK406">
            <v>0.03</v>
          </cell>
          <cell r="AL406">
            <v>1.0353067272727272</v>
          </cell>
          <cell r="CD406">
            <v>45383</v>
          </cell>
          <cell r="CE406">
            <v>3.6879754706398149E-2</v>
          </cell>
          <cell r="CF406">
            <v>6.2598663342234628E-2</v>
          </cell>
          <cell r="CG406">
            <v>2.8166721478661616E-2</v>
          </cell>
          <cell r="CH406">
            <v>-2.3129033933663057E-2</v>
          </cell>
          <cell r="CI406">
            <v>-3.0286461439661072E-2</v>
          </cell>
        </row>
        <row r="407">
          <cell r="A407">
            <v>45413</v>
          </cell>
          <cell r="B407">
            <v>6926.96</v>
          </cell>
          <cell r="C407">
            <v>4.600274972299756E-3</v>
          </cell>
          <cell r="D407">
            <v>10139.299999999999</v>
          </cell>
          <cell r="E407">
            <v>5.5477539232953177E-3</v>
          </cell>
          <cell r="F407">
            <v>0.25940913482892503</v>
          </cell>
          <cell r="G407">
            <v>6216.58</v>
          </cell>
          <cell r="H407">
            <v>4.2680641534307284E-3</v>
          </cell>
          <cell r="I407">
            <v>0.74059086517107497</v>
          </cell>
          <cell r="J407">
            <v>4.2045157028983123E-3</v>
          </cell>
          <cell r="M407">
            <v>4.0187134006379535E-3</v>
          </cell>
          <cell r="N407">
            <v>2.8935141831223231E-3</v>
          </cell>
          <cell r="O407">
            <v>6.6E-3</v>
          </cell>
          <cell r="R407">
            <v>1112.2924677241112</v>
          </cell>
          <cell r="S407">
            <v>8.7055553540309472E-3</v>
          </cell>
          <cell r="T407">
            <v>1127.3719837195852</v>
          </cell>
          <cell r="U407">
            <v>8.924373179473255E-3</v>
          </cell>
          <cell r="V407">
            <v>732.16738965853665</v>
          </cell>
          <cell r="W407">
            <v>4.3999999999999595E-3</v>
          </cell>
          <cell r="X407">
            <v>1104.7786018213249</v>
          </cell>
          <cell r="Y407">
            <v>5.9000000000000163E-3</v>
          </cell>
          <cell r="Z407">
            <v>1328.9417970329798</v>
          </cell>
          <cell r="AA407">
            <v>1.0599999999999943E-2</v>
          </cell>
          <cell r="AB407">
            <v>1952.1591610458031</v>
          </cell>
          <cell r="AC407">
            <v>1.1000000000001009E-3</v>
          </cell>
          <cell r="AD407">
            <v>1118.7665511798157</v>
          </cell>
          <cell r="AE407">
            <v>1.4000000000000012E-2</v>
          </cell>
          <cell r="AG407">
            <v>698.98</v>
          </cell>
          <cell r="AH407">
            <v>2.0213025216107017E-3</v>
          </cell>
          <cell r="AI407">
            <v>7123.19</v>
          </cell>
          <cell r="AJ407">
            <v>4.6004764073974691E-3</v>
          </cell>
          <cell r="AK407">
            <v>0.03</v>
          </cell>
          <cell r="AL407">
            <v>1.036148619047619</v>
          </cell>
          <cell r="CD407">
            <v>45413</v>
          </cell>
          <cell r="CE407">
            <v>3.9260166114551964E-2</v>
          </cell>
          <cell r="CF407">
            <v>6.0918060918060846E-2</v>
          </cell>
          <cell r="CG407">
            <v>3.1874579844137774E-2</v>
          </cell>
          <cell r="CH407">
            <v>8.8781936753676849E-3</v>
          </cell>
          <cell r="CI407">
            <v>-3.273565316322391E-3</v>
          </cell>
        </row>
        <row r="408">
          <cell r="A408">
            <v>45444</v>
          </cell>
          <cell r="B408">
            <v>6941.51</v>
          </cell>
          <cell r="C408">
            <v>2.1004885259912065E-3</v>
          </cell>
          <cell r="D408">
            <v>10172.59</v>
          </cell>
          <cell r="E408">
            <v>3.2832641306599353E-3</v>
          </cell>
          <cell r="F408">
            <v>0.25965404049329199</v>
          </cell>
          <cell r="G408">
            <v>6227.05</v>
          </cell>
          <cell r="H408">
            <v>1.6842057851744752E-3</v>
          </cell>
          <cell r="I408">
            <v>0.74034595950670801</v>
          </cell>
          <cell r="J408">
            <v>1.6020235096762237E-3</v>
          </cell>
          <cell r="M408">
            <v>4.4458619107760807E-4</v>
          </cell>
          <cell r="N408">
            <v>1.3350383742673309E-3</v>
          </cell>
          <cell r="O408">
            <v>4.6999999999999993E-3</v>
          </cell>
          <cell r="R408">
            <v>1117.8209149406189</v>
          </cell>
          <cell r="S408">
            <v>4.9703179486773053E-3</v>
          </cell>
          <cell r="T408">
            <v>1136.5272560396982</v>
          </cell>
          <cell r="U408">
            <v>8.1208974964115388E-3</v>
          </cell>
          <cell r="V408">
            <v>735.53535965096592</v>
          </cell>
          <cell r="W408">
            <v>4.5999999999999375E-3</v>
          </cell>
          <cell r="X408">
            <v>1115.0530428182633</v>
          </cell>
          <cell r="Y408">
            <v>9.300000000000086E-3</v>
          </cell>
          <cell r="Z408">
            <v>1340.8045695618666</v>
          </cell>
          <cell r="AA408">
            <v>8.9264801177688646E-3</v>
          </cell>
          <cell r="AB408">
            <v>1988.0788896090457</v>
          </cell>
          <cell r="AC408">
            <v>1.8399999999999972E-2</v>
          </cell>
          <cell r="AD408">
            <v>1124.9197672113048</v>
          </cell>
          <cell r="AE408">
            <v>5.5000000000000604E-3</v>
          </cell>
          <cell r="AG408">
            <v>699.46</v>
          </cell>
          <cell r="AH408">
            <v>6.8671492746585905E-4</v>
          </cell>
          <cell r="AI408">
            <v>7141</v>
          </cell>
          <cell r="AJ408">
            <v>2.5002842827441807E-3</v>
          </cell>
          <cell r="AK408">
            <v>0.03</v>
          </cell>
          <cell r="AL408">
            <v>1.0359729499999999</v>
          </cell>
          <cell r="CD408">
            <v>45444</v>
          </cell>
          <cell r="CE408">
            <v>4.2276593668120643E-2</v>
          </cell>
          <cell r="CF408">
            <v>6.3815836257994807E-2</v>
          </cell>
          <cell r="CG408">
            <v>3.4916303249481473E-2</v>
          </cell>
          <cell r="CH408">
            <v>2.884810399583948E-2</v>
          </cell>
          <cell r="CI408">
            <v>2.4568321688660966E-2</v>
          </cell>
        </row>
        <row r="409">
          <cell r="A409">
            <v>45474</v>
          </cell>
          <cell r="B409">
            <v>6967.89</v>
          </cell>
          <cell r="C409">
            <v>3.8003258656977845E-3</v>
          </cell>
          <cell r="D409">
            <v>10282.24</v>
          </cell>
          <cell r="E409">
            <v>1.0778965828761367E-2</v>
          </cell>
          <cell r="F409">
            <v>0.25996158773900724</v>
          </cell>
          <cell r="G409">
            <v>6235.45</v>
          </cell>
          <cell r="H409">
            <v>1.3489533567259127E-3</v>
          </cell>
          <cell r="I409">
            <v>0.74003841226099276</v>
          </cell>
          <cell r="J409">
            <v>5.181177287109341E-3</v>
          </cell>
          <cell r="M409">
            <v>7.5313401675847743E-3</v>
          </cell>
          <cell r="N409">
            <v>3.3162888030217504E-3</v>
          </cell>
          <cell r="O409">
            <v>-1.5100000000000001E-2</v>
          </cell>
          <cell r="R409">
            <v>1127.1124679948421</v>
          </cell>
          <cell r="S409">
            <v>8.3122018295003208E-3</v>
          </cell>
          <cell r="T409">
            <v>1143.405610258146</v>
          </cell>
          <cell r="U409">
            <v>6.0520803015458036E-3</v>
          </cell>
          <cell r="V409">
            <v>737.74196572991877</v>
          </cell>
          <cell r="W409">
            <v>2.9999999999998916E-3</v>
          </cell>
          <cell r="X409">
            <v>1122.7469088137093</v>
          </cell>
          <cell r="Y409">
            <v>6.8999999999999062E-3</v>
          </cell>
          <cell r="Z409">
            <v>1349.8831837030373</v>
          </cell>
          <cell r="AA409">
            <v>6.7710196901680231E-3</v>
          </cell>
          <cell r="AB409">
            <v>1999.2121313908565</v>
          </cell>
          <cell r="AC409">
            <v>5.6000000000000494E-3</v>
          </cell>
          <cell r="AD409">
            <v>1133.0191895352264</v>
          </cell>
          <cell r="AE409">
            <v>7.2000000000000952E-3</v>
          </cell>
          <cell r="AG409">
            <v>702.27</v>
          </cell>
          <cell r="AH409">
            <v>1.983221093482479E-3</v>
          </cell>
          <cell r="AI409">
            <v>7159.57</v>
          </cell>
          <cell r="AJ409">
            <v>2.6004761237921059E-3</v>
          </cell>
          <cell r="AK409">
            <v>0.03</v>
          </cell>
          <cell r="AL409">
            <v>1.0367097826086957</v>
          </cell>
          <cell r="CD409">
            <v>45474</v>
          </cell>
          <cell r="CE409">
            <v>4.4983908073558121E-2</v>
          </cell>
          <cell r="CF409">
            <v>7.0397668124088986E-2</v>
          </cell>
          <cell r="CG409">
            <v>3.6258967937287112E-2</v>
          </cell>
          <cell r="CH409">
            <v>4.1606560051885122E-2</v>
          </cell>
          <cell r="CI409">
            <v>3.8258409017879691E-2</v>
          </cell>
        </row>
        <row r="410">
          <cell r="A410">
            <v>45505</v>
          </cell>
          <cell r="B410">
            <v>6966.5</v>
          </cell>
          <cell r="C410">
            <v>-1.9948650165257931E-4</v>
          </cell>
          <cell r="D410">
            <v>10270.02</v>
          </cell>
          <cell r="E410">
            <v>-1.188456989916542E-3</v>
          </cell>
          <cell r="F410">
            <v>0.26176882945098345</v>
          </cell>
          <cell r="G410">
            <v>6236.39</v>
          </cell>
          <cell r="H410">
            <v>1.507509482074898E-4</v>
          </cell>
          <cell r="I410">
            <v>0.73823117054901655</v>
          </cell>
          <cell r="J410">
            <v>6.4117858430535633E-4</v>
          </cell>
          <cell r="M410">
            <v>2.4103342631767886E-3</v>
          </cell>
          <cell r="N410">
            <v>1.7951204573295218E-3</v>
          </cell>
          <cell r="O410">
            <v>-7.3000000000000001E-3</v>
          </cell>
          <cell r="R410">
            <v>1128.4302335948585</v>
          </cell>
          <cell r="S410">
            <v>1.1691518259582256E-3</v>
          </cell>
          <cell r="T410">
            <v>1146.6839236189303</v>
          </cell>
          <cell r="U410">
            <v>2.8671482205200327E-3</v>
          </cell>
          <cell r="V410">
            <v>738.43544317770488</v>
          </cell>
          <cell r="W410">
            <v>9.3999999999994088E-4</v>
          </cell>
          <cell r="X410">
            <v>1129.9773989064695</v>
          </cell>
          <cell r="Y410">
            <v>6.4400000000000013E-3</v>
          </cell>
          <cell r="Z410">
            <v>1353.7937449192493</v>
          </cell>
          <cell r="AA410">
            <v>2.8969626879005173E-3</v>
          </cell>
          <cell r="AB410">
            <v>2009.6880029593444</v>
          </cell>
          <cell r="AC410">
            <v>5.2399999999999114E-3</v>
          </cell>
          <cell r="AD410">
            <v>1135.3305486818783</v>
          </cell>
          <cell r="AE410">
            <v>2.0400000000000418E-3</v>
          </cell>
          <cell r="AG410">
            <v>703.05</v>
          </cell>
          <cell r="AH410">
            <v>1.1106839249861444E-3</v>
          </cell>
          <cell r="AI410">
            <v>7149.55</v>
          </cell>
          <cell r="AJ410">
            <v>-1.399525390491263E-3</v>
          </cell>
          <cell r="AK410">
            <v>0.03</v>
          </cell>
          <cell r="AL410">
            <v>1.0377263181818182</v>
          </cell>
          <cell r="CD410">
            <v>45505</v>
          </cell>
          <cell r="CE410">
            <v>4.2377395530338369E-2</v>
          </cell>
          <cell r="CF410">
            <v>5.582930758499316E-2</v>
          </cell>
          <cell r="CG410">
            <v>3.7694784395617242E-2</v>
          </cell>
          <cell r="CH410">
            <v>4.2303204661169325E-2</v>
          </cell>
          <cell r="CI410">
            <v>4.2695022799654758E-2</v>
          </cell>
        </row>
        <row r="411">
          <cell r="A411">
            <v>45536</v>
          </cell>
          <cell r="B411">
            <v>6997.15</v>
          </cell>
          <cell r="C411">
            <v>4.39962678532968E-3</v>
          </cell>
          <cell r="D411">
            <v>10373.19</v>
          </cell>
          <cell r="E411">
            <v>1.0045744798939049E-2</v>
          </cell>
          <cell r="F411">
            <v>0.26151022165963955</v>
          </cell>
          <cell r="G411">
            <v>6251.36</v>
          </cell>
          <cell r="H411">
            <v>2.4004271702058322E-3</v>
          </cell>
          <cell r="I411">
            <v>0.73848977834036045</v>
          </cell>
          <cell r="J411">
            <v>4.3119444038751762E-3</v>
          </cell>
          <cell r="M411">
            <v>1.5382415382663502E-3</v>
          </cell>
          <cell r="N411">
            <v>1.5982343965390187E-3</v>
          </cell>
          <cell r="O411">
            <v>5.6000000000000008E-3</v>
          </cell>
          <cell r="R411">
            <v>1139.9994640117773</v>
          </cell>
          <cell r="S411">
            <v>1.0252499509927571E-2</v>
          </cell>
          <cell r="T411">
            <v>1153.7897191042543</v>
          </cell>
          <cell r="U411">
            <v>6.1968214073309102E-3</v>
          </cell>
          <cell r="V411">
            <v>740.87228014019138</v>
          </cell>
          <cell r="W411">
            <v>3.3000000000000806E-3</v>
          </cell>
          <cell r="X411">
            <v>1136.8702610397988</v>
          </cell>
          <cell r="Y411">
            <v>6.0999999999999943E-3</v>
          </cell>
          <cell r="Z411">
            <v>1363.2703011336839</v>
          </cell>
          <cell r="AA411">
            <v>6.9999999999998952E-3</v>
          </cell>
          <cell r="AB411">
            <v>2057.1166398291853</v>
          </cell>
          <cell r="AC411">
            <v>2.3600000000000065E-2</v>
          </cell>
          <cell r="AD411">
            <v>1136.4658792305602</v>
          </cell>
          <cell r="AE411">
            <v>9.9999999999988987E-4</v>
          </cell>
          <cell r="AG411">
            <v>705.36</v>
          </cell>
          <cell r="AH411">
            <v>1.8322041842429027E-3</v>
          </cell>
          <cell r="AI411">
            <v>7183.87</v>
          </cell>
          <cell r="AJ411">
            <v>4.8003021169165105E-3</v>
          </cell>
          <cell r="AK411">
            <v>0.03</v>
          </cell>
          <cell r="AL411">
            <v>1.0398081428571428</v>
          </cell>
          <cell r="CD411">
            <v>45536</v>
          </cell>
          <cell r="CE411">
            <v>4.424788005957625E-2</v>
          </cell>
          <cell r="CF411">
            <v>5.4747650171432793E-2</v>
          </cell>
          <cell r="CG411">
            <v>4.0551022514289992E-2</v>
          </cell>
          <cell r="CH411">
            <v>4.8308815700836449E-2</v>
          </cell>
          <cell r="CI411">
            <v>4.5311687149047764E-2</v>
          </cell>
        </row>
        <row r="412">
          <cell r="A412">
            <v>45566</v>
          </cell>
          <cell r="B412">
            <v>7036.33</v>
          </cell>
          <cell r="C412">
            <v>5.5994226220676957E-3</v>
          </cell>
          <cell r="D412">
            <v>10447.26</v>
          </cell>
          <cell r="E412">
            <v>7.1405228285608136E-3</v>
          </cell>
          <cell r="F412">
            <v>0.26298014303481598</v>
          </cell>
          <cell r="G412">
            <v>6282.93</v>
          </cell>
          <cell r="H412">
            <v>5.0501010980010808E-3</v>
          </cell>
          <cell r="I412">
            <v>0.73701985696518402</v>
          </cell>
          <cell r="J412">
            <v>4.9508069159003637E-3</v>
          </cell>
          <cell r="M412">
            <v>3.5162993601940622E-3</v>
          </cell>
          <cell r="N412">
            <v>2.556518771627801E-3</v>
          </cell>
          <cell r="O412">
            <v>1.2199999999999999E-2</v>
          </cell>
          <cell r="R412">
            <v>1157.5350452601754</v>
          </cell>
          <cell r="S412">
            <v>1.5382096046509197E-2</v>
          </cell>
          <cell r="T412">
            <v>1171.3293877017329</v>
          </cell>
          <cell r="U412">
            <v>1.5201789639012864E-2</v>
          </cell>
          <cell r="V412">
            <v>743.98394371678012</v>
          </cell>
          <cell r="W412">
            <v>4.1999999999999815E-3</v>
          </cell>
          <cell r="X412">
            <v>1144.4872917887653</v>
          </cell>
          <cell r="Y412">
            <v>6.6999999999999282E-3</v>
          </cell>
          <cell r="Z412">
            <v>1389.6840846409473</v>
          </cell>
          <cell r="AA412">
            <v>1.9375309126369089E-2</v>
          </cell>
          <cell r="AB412">
            <v>2128.0871639032921</v>
          </cell>
          <cell r="AC412">
            <v>3.4499999999999975E-2</v>
          </cell>
          <cell r="AD412">
            <v>1152.0354617760188</v>
          </cell>
          <cell r="AE412">
            <v>1.3700000000000045E-2</v>
          </cell>
          <cell r="AG412">
            <v>708.25</v>
          </cell>
          <cell r="AH412">
            <v>4.0971985936260058E-3</v>
          </cell>
          <cell r="AI412">
            <v>7227.69</v>
          </cell>
          <cell r="AJ412">
            <v>6.099776304415272E-3</v>
          </cell>
          <cell r="AK412">
            <v>0.03</v>
          </cell>
          <cell r="AL412">
            <v>1.0397418695652174</v>
          </cell>
          <cell r="CD412">
            <v>45566</v>
          </cell>
          <cell r="CE412">
            <v>4.7581118221041718E-2</v>
          </cell>
          <cell r="CF412">
            <v>6.2632418890727681E-2</v>
          </cell>
          <cell r="CG412">
            <v>4.2301350046616282E-2</v>
          </cell>
          <cell r="CH412">
            <v>5.9034285701653477E-2</v>
          </cell>
          <cell r="CI412">
            <v>5.5931946501147856E-2</v>
          </cell>
        </row>
        <row r="413">
          <cell r="A413">
            <v>45597</v>
          </cell>
          <cell r="B413">
            <v>7063.77</v>
          </cell>
          <cell r="C413">
            <v>3.8997602443320289E-3</v>
          </cell>
          <cell r="D413">
            <v>10356.620000000001</v>
          </cell>
          <cell r="E413">
            <v>-8.6759590552929478E-3</v>
          </cell>
          <cell r="F413">
            <v>0.26338274954192775</v>
          </cell>
          <cell r="G413">
            <v>6335.68</v>
          </cell>
          <cell r="H413">
            <v>8.3957643965475448E-3</v>
          </cell>
          <cell r="I413">
            <v>0.73661725045807225</v>
          </cell>
          <cell r="J413">
            <v>1.8737874613602653E-3</v>
          </cell>
          <cell r="M413">
            <v>8.3444499849838795E-3</v>
          </cell>
          <cell r="N413">
            <v>1.8183608330135707E-3</v>
          </cell>
          <cell r="O413">
            <v>1.8100000000000002E-2</v>
          </cell>
          <cell r="R413">
            <v>1171.2102920785217</v>
          </cell>
          <cell r="S413">
            <v>1.181411040153213E-2</v>
          </cell>
          <cell r="T413">
            <v>1186.4982596532054</v>
          </cell>
          <cell r="U413">
            <v>1.295013350705343E-2</v>
          </cell>
          <cell r="V413">
            <v>744.50473247738182</v>
          </cell>
          <cell r="W413">
            <v>6.9999999999992291E-4</v>
          </cell>
          <cell r="X413">
            <v>1149.5230358726358</v>
          </cell>
          <cell r="Y413">
            <v>4.3999999999999595E-3</v>
          </cell>
          <cell r="Z413">
            <v>1413.8721089859685</v>
          </cell>
          <cell r="AA413">
            <v>1.7405412217317506E-2</v>
          </cell>
          <cell r="AB413">
            <v>2214.0618853249853</v>
          </cell>
          <cell r="AC413">
            <v>4.0399999999999991E-2</v>
          </cell>
          <cell r="AD413">
            <v>1161.9429667472925</v>
          </cell>
          <cell r="AE413">
            <v>8.599999999999941E-3</v>
          </cell>
          <cell r="AG413">
            <v>713.63</v>
          </cell>
          <cell r="AH413">
            <v>5.4383814475111869E-3</v>
          </cell>
          <cell r="AI413">
            <v>7252.1</v>
          </cell>
          <cell r="AJ413">
            <v>3.3772892860652881E-3</v>
          </cell>
          <cell r="AK413">
            <v>0.03</v>
          </cell>
          <cell r="AL413">
            <v>1.0408090000000001</v>
          </cell>
          <cell r="CD413">
            <v>45597</v>
          </cell>
          <cell r="CE413">
            <v>4.872950241628371E-2</v>
          </cell>
          <cell r="CF413">
            <v>5.1708975548925507E-2</v>
          </cell>
          <cell r="CG413">
            <v>4.7685665196591565E-2</v>
          </cell>
          <cell r="CH413">
            <v>6.6196532110080364E-2</v>
          </cell>
          <cell r="CI413">
            <v>6.3301679044609482E-2</v>
          </cell>
        </row>
        <row r="414">
          <cell r="A414">
            <v>45627</v>
          </cell>
          <cell r="B414">
            <v>7100.5</v>
          </cell>
          <cell r="C414">
            <v>5.1997729257888814E-3</v>
          </cell>
          <cell r="D414">
            <v>10338.83</v>
          </cell>
          <cell r="E414">
            <v>-1.717741888763058E-3</v>
          </cell>
          <cell r="F414">
            <v>0.26008378051353898</v>
          </cell>
          <cell r="G414">
            <v>6384.03</v>
          </cell>
          <cell r="H414">
            <v>7.6313828981260379E-3</v>
          </cell>
          <cell r="I414">
            <v>0.73991621948646102</v>
          </cell>
          <cell r="J414">
            <v>4.1515230250833242E-3</v>
          </cell>
          <cell r="M414">
            <v>6.6373294558665528E-3</v>
          </cell>
          <cell r="N414">
            <v>6.4654106297079572E-3</v>
          </cell>
          <cell r="O414">
            <v>1.1699999999999999E-2</v>
          </cell>
          <cell r="R414">
            <v>1181.3709404685942</v>
          </cell>
          <cell r="S414">
            <v>8.6753407639892366E-3</v>
          </cell>
          <cell r="T414">
            <v>1197.6040344047569</v>
          </cell>
          <cell r="U414">
            <v>9.3601272999739304E-3</v>
          </cell>
          <cell r="V414">
            <v>745.39813815635478</v>
          </cell>
          <cell r="W414">
            <v>1.2000000000000899E-3</v>
          </cell>
          <cell r="X414">
            <v>1155.3856033555862</v>
          </cell>
          <cell r="Y414">
            <v>5.1000000000001044E-3</v>
          </cell>
          <cell r="Z414">
            <v>1430.9615064622235</v>
          </cell>
          <cell r="AA414">
            <v>1.2086947162789352E-2</v>
          </cell>
          <cell r="AB414">
            <v>2238.2837223504407</v>
          </cell>
          <cell r="AC414">
            <v>1.093999999999995E-2</v>
          </cell>
          <cell r="AD414">
            <v>1176.5137315503036</v>
          </cell>
          <cell r="AE414">
            <v>1.2539999999999996E-2</v>
          </cell>
          <cell r="AG414">
            <v>716.53</v>
          </cell>
          <cell r="AH414">
            <v>4.894536070907618E-3</v>
          </cell>
          <cell r="AI414">
            <v>7286.35</v>
          </cell>
          <cell r="AJ414">
            <v>4.8003596477439459E-3</v>
          </cell>
          <cell r="AK414">
            <v>0.03</v>
          </cell>
          <cell r="AL414">
            <v>1.0470999999999999</v>
          </cell>
          <cell r="CD414">
            <v>45627</v>
          </cell>
          <cell r="CE414">
            <v>4.8311967483947837E-2</v>
          </cell>
          <cell r="CF414">
            <v>4.6629905620552803E-2</v>
          </cell>
          <cell r="CG414">
            <v>4.8899104726760179E-2</v>
          </cell>
          <cell r="CH414">
            <v>6.8596316023353365E-2</v>
          </cell>
          <cell r="CI414">
            <v>6.5356584277505458E-2</v>
          </cell>
        </row>
        <row r="415">
          <cell r="A415">
            <v>45658</v>
          </cell>
          <cell r="B415">
            <v>7111.86</v>
          </cell>
          <cell r="C415">
            <v>1.5998873318778806E-3</v>
          </cell>
          <cell r="D415">
            <v>10181.51</v>
          </cell>
          <cell r="E415">
            <v>-1.5216421974246552E-2</v>
          </cell>
          <cell r="F415">
            <v>0.25829389982866724</v>
          </cell>
          <cell r="G415">
            <v>6431.63</v>
          </cell>
          <cell r="H415">
            <v>7.4561053127883969E-3</v>
          </cell>
          <cell r="I415">
            <v>0.74170610017133276</v>
          </cell>
          <cell r="J415">
            <v>4.1515230250833242E-3</v>
          </cell>
          <cell r="M415">
            <v>7.7991156000822492E-3</v>
          </cell>
          <cell r="N415">
            <v>4.4929592277581157E-3</v>
          </cell>
          <cell r="O415">
            <v>1.0700000000000001E-2</v>
          </cell>
          <cell r="R415">
            <v>1182.6295691575619</v>
          </cell>
          <cell r="S415">
            <v>1.0653966894331734E-3</v>
          </cell>
          <cell r="T415">
            <v>1200.8375652976497</v>
          </cell>
          <cell r="U415">
            <v>2.6999999999999247E-3</v>
          </cell>
          <cell r="V415">
            <v>746.44169554977373</v>
          </cell>
          <cell r="W415">
            <v>1.4000000000000679E-3</v>
          </cell>
          <cell r="X415">
            <v>1163.7043796997466</v>
          </cell>
          <cell r="Y415">
            <v>7.2000000000000952E-3</v>
          </cell>
          <cell r="Z415">
            <v>1434.3858714709936</v>
          </cell>
          <cell r="AA415">
            <v>2.3930517999999346E-3</v>
          </cell>
          <cell r="AB415">
            <v>2217.0200269881116</v>
          </cell>
          <cell r="AC415">
            <v>-9.4999999999999529E-3</v>
          </cell>
          <cell r="AD415">
            <v>1184.3963735516907</v>
          </cell>
          <cell r="AE415">
            <v>6.6999999999999282E-3</v>
          </cell>
          <cell r="AG415">
            <v>0</v>
          </cell>
          <cell r="AH415">
            <v>-1</v>
          </cell>
          <cell r="AI415">
            <v>7286.35</v>
          </cell>
          <cell r="AJ415">
            <v>0</v>
          </cell>
          <cell r="AK415">
            <v>0.03</v>
          </cell>
          <cell r="AL415">
            <v>1.0551923125595837</v>
          </cell>
          <cell r="CD415">
            <v>45658</v>
          </cell>
          <cell r="CE415">
            <v>4.5597290097210585E-2</v>
          </cell>
          <cell r="CF415">
            <v>2.8730464092729724E-2</v>
          </cell>
          <cell r="CG415">
            <v>5.1466284768883153E-2</v>
          </cell>
          <cell r="CH415">
            <v>7.2629890101354455E-2</v>
          </cell>
          <cell r="CI415">
            <v>6.7434364386709689E-2</v>
          </cell>
        </row>
        <row r="416">
          <cell r="A416">
            <v>45689</v>
          </cell>
          <cell r="B416">
            <v>7205.03</v>
          </cell>
          <cell r="C416">
            <v>1.3100651587629741E-2</v>
          </cell>
          <cell r="D416">
            <v>10503.04</v>
          </cell>
          <cell r="E416">
            <v>3.1579795138442224E-2</v>
          </cell>
          <cell r="F416">
            <v>0.25395724538679709</v>
          </cell>
          <cell r="G416">
            <v>6475.43</v>
          </cell>
          <cell r="H416">
            <v>6.8100932423040828E-3</v>
          </cell>
          <cell r="I416">
            <v>0.74604275461320291</v>
          </cell>
          <cell r="J416">
            <v>4.1515230250833242E-3</v>
          </cell>
          <cell r="M416">
            <v>8.210567906349199E-3</v>
          </cell>
          <cell r="N416">
            <v>3.9777130476020585E-3</v>
          </cell>
          <cell r="O416">
            <v>7.9000000000000008E-3</v>
          </cell>
          <cell r="R416">
            <v>1194.9532348946263</v>
          </cell>
          <cell r="S416">
            <v>1.0014429005123393E-2</v>
          </cell>
          <cell r="T416">
            <v>1213.4948895405239</v>
          </cell>
          <cell r="U416">
            <v>1.0620561656419447E-2</v>
          </cell>
          <cell r="V416">
            <v>753.23431497927675</v>
          </cell>
          <cell r="W416">
            <v>9.100000000000108E-3</v>
          </cell>
          <cell r="X416">
            <v>1169.6392720362155</v>
          </cell>
          <cell r="Y416">
            <v>5.1000000000001044E-3</v>
          </cell>
          <cell r="Z416">
            <v>1451.3105644694404</v>
          </cell>
          <cell r="AA416">
            <v>1.1755970790898074E-2</v>
          </cell>
          <cell r="AB416">
            <v>2230.9872531581368</v>
          </cell>
          <cell r="AC416">
            <v>6.2999999999999723E-3</v>
          </cell>
          <cell r="AD416">
            <v>1200.6226038693489</v>
          </cell>
          <cell r="AE416">
            <v>1.3700000000000045E-2</v>
          </cell>
          <cell r="AG416">
            <v>0</v>
          </cell>
          <cell r="AH416" t="e">
            <v>#DIV/0!</v>
          </cell>
          <cell r="AI416">
            <v>7391.51</v>
          </cell>
          <cell r="AJ416">
            <v>1.4432466186773851E-2</v>
          </cell>
          <cell r="AK416">
            <v>0.03</v>
          </cell>
          <cell r="AL416">
            <v>1.0469602486041003</v>
          </cell>
          <cell r="CD416">
            <v>45689</v>
          </cell>
          <cell r="CE416">
            <v>5.0576174110586347E-2</v>
          </cell>
          <cell r="CF416">
            <v>5.1908159943914622E-2</v>
          </cell>
          <cell r="CG416">
            <v>5.0111734199097757E-2</v>
          </cell>
          <cell r="CH416">
            <v>8.8224774201139944E-2</v>
          </cell>
          <cell r="CI416">
            <v>8.4278002448002765E-2</v>
          </cell>
        </row>
        <row r="417">
          <cell r="A417">
            <v>45717</v>
          </cell>
          <cell r="B417">
            <v>7245.38</v>
          </cell>
          <cell r="C417">
            <v>5.6002542668107669E-3</v>
          </cell>
          <cell r="D417">
            <v>10522.26</v>
          </cell>
          <cell r="E417">
            <v>1.8299463774296143E-3</v>
          </cell>
          <cell r="F417">
            <v>0.25858958420589406</v>
          </cell>
          <cell r="G417">
            <v>6520.21</v>
          </cell>
          <cell r="H417">
            <v>6.9153708711235939E-3</v>
          </cell>
          <cell r="I417">
            <v>0.74141041579410594</v>
          </cell>
          <cell r="J417">
            <v>4.1515230250833242E-3</v>
          </cell>
          <cell r="M417">
            <v>6.2533560407045134E-3</v>
          </cell>
          <cell r="N417">
            <v>3.8415255874398508E-3</v>
          </cell>
          <cell r="O417">
            <v>1.3100000000000001E-2</v>
          </cell>
          <cell r="R417">
            <v>1189.0566995741722</v>
          </cell>
          <cell r="S417">
            <v>-4.9345322881813036E-3</v>
          </cell>
          <cell r="T417">
            <v>1209.3703882925117</v>
          </cell>
          <cell r="U417">
            <v>-3.3988616545174155E-3</v>
          </cell>
          <cell r="V417">
            <v>759.26018949911099</v>
          </cell>
          <cell r="W417">
            <v>8.0000000000000071E-3</v>
          </cell>
          <cell r="X417">
            <v>1174.0839012699532</v>
          </cell>
          <cell r="Y417">
            <v>3.8000000000000256E-3</v>
          </cell>
          <cell r="Z417">
            <v>1440.7183261457619</v>
          </cell>
          <cell r="AA417">
            <v>-7.2983953834516724E-3</v>
          </cell>
          <cell r="AB417">
            <v>2255.0819154922447</v>
          </cell>
          <cell r="AC417">
            <v>1.0799999999999921E-2</v>
          </cell>
          <cell r="AD417">
            <v>1184.1740741963388</v>
          </cell>
          <cell r="AE417">
            <v>-1.3700000000000045E-2</v>
          </cell>
          <cell r="AI417">
            <v>7431.9</v>
          </cell>
          <cell r="AJ417">
            <v>5.0999500959536537E-3</v>
          </cell>
          <cell r="AK417">
            <v>0.03</v>
          </cell>
          <cell r="AL417">
            <v>1.0449210393381714</v>
          </cell>
          <cell r="CD417">
            <v>45717</v>
          </cell>
          <cell r="CE417">
            <v>5.4772504272732725E-2</v>
          </cell>
          <cell r="CF417">
            <v>5.1196878256187128E-2</v>
          </cell>
          <cell r="CG417">
            <v>5.601732330904996E-2</v>
          </cell>
          <cell r="CH417">
            <v>8.6934414923323322E-2</v>
          </cell>
          <cell r="CI417">
            <v>8.5668752648927926E-2</v>
          </cell>
        </row>
        <row r="418">
          <cell r="A418">
            <v>45748</v>
          </cell>
          <cell r="B418">
            <v>7276.54</v>
          </cell>
          <cell r="C418">
            <v>4.3006716003852752E-3</v>
          </cell>
          <cell r="D418">
            <v>10558.83</v>
          </cell>
          <cell r="E418">
            <v>3.4754891059525228E-3</v>
          </cell>
          <cell r="F418">
            <v>0.25761997312605966</v>
          </cell>
          <cell r="G418">
            <v>6550.11</v>
          </cell>
          <cell r="H418">
            <v>4.5857418702770492E-3</v>
          </cell>
          <cell r="I418">
            <v>0.74238002687394034</v>
          </cell>
          <cell r="J418">
            <v>4.1515230250833242E-3</v>
          </cell>
          <cell r="M418">
            <v>2.0124898796806483E-3</v>
          </cell>
          <cell r="N418">
            <v>6.227512722506409E-3</v>
          </cell>
          <cell r="O418">
            <v>8.3000000000000001E-3</v>
          </cell>
          <cell r="R418">
            <v>1192.6124649501305</v>
          </cell>
          <cell r="S418">
            <v>2.9904085963534666E-3</v>
          </cell>
          <cell r="T418">
            <v>1212.2413891120198</v>
          </cell>
          <cell r="U418">
            <v>2.3739632186310367E-3</v>
          </cell>
          <cell r="V418">
            <v>762.7527863708068</v>
          </cell>
          <cell r="W418">
            <v>4.5999999999999375E-3</v>
          </cell>
          <cell r="X418">
            <v>1181.010996287446</v>
          </cell>
          <cell r="Y418">
            <v>5.9000000000000163E-3</v>
          </cell>
          <cell r="Z418">
            <v>1442.6123695912145</v>
          </cell>
          <cell r="AA418">
            <v>1.3146521503057951E-3</v>
          </cell>
          <cell r="AB418">
            <v>2290.4867015654731</v>
          </cell>
          <cell r="AC418">
            <v>1.5700000000000047E-2</v>
          </cell>
          <cell r="AD418">
            <v>1179.5557953069731</v>
          </cell>
          <cell r="AE418">
            <v>-3.9000000000000146E-3</v>
          </cell>
          <cell r="AI418">
            <v>7467.57</v>
          </cell>
          <cell r="AJ418">
            <v>4.7995801881079991E-3</v>
          </cell>
          <cell r="AK418">
            <v>0.03</v>
          </cell>
          <cell r="AL418">
            <v>1.0447836471729695</v>
          </cell>
          <cell r="CD418">
            <v>45748</v>
          </cell>
          <cell r="CE418">
            <v>5.5299017873199574E-2</v>
          </cell>
          <cell r="CF418">
            <v>4.7153924882181952E-2</v>
          </cell>
          <cell r="CG418">
            <v>5.8148739289452855E-2</v>
          </cell>
          <cell r="CH418">
            <v>8.1545415156085932E-2</v>
          </cell>
          <cell r="CI418">
            <v>8.4876953937391919E-2</v>
          </cell>
        </row>
        <row r="419">
          <cell r="A419">
            <v>45778</v>
          </cell>
          <cell r="B419">
            <v>7295.46</v>
          </cell>
          <cell r="C419">
            <v>2.6001368782415657E-3</v>
          </cell>
          <cell r="D419">
            <v>10633.06</v>
          </cell>
          <cell r="E419">
            <v>7.0301349676051839E-3</v>
          </cell>
          <cell r="F419">
            <v>0.25740924890710037</v>
          </cell>
          <cell r="G419">
            <v>6557.08</v>
          </cell>
          <cell r="H419">
            <v>1.064104266951249E-3</v>
          </cell>
          <cell r="I419">
            <v>0.74259075109289963</v>
          </cell>
          <cell r="J419">
            <v>4.1515230250833242E-3</v>
          </cell>
          <cell r="M419">
            <v>1.8304075243942642E-3</v>
          </cell>
          <cell r="N419">
            <v>6.0972120999253641E-4</v>
          </cell>
          <cell r="O419">
            <v>2.0000000000000001E-4</v>
          </cell>
          <cell r="R419">
            <v>1182.616407754836</v>
          </cell>
          <cell r="S419">
            <v>-8.3816474245156369E-3</v>
          </cell>
          <cell r="T419">
            <v>1206.3023174550963</v>
          </cell>
          <cell r="U419">
            <v>-4.8992483759970895E-3</v>
          </cell>
          <cell r="V419">
            <v>765.57497168037878</v>
          </cell>
          <cell r="W419">
            <v>3.7000000000000366E-3</v>
          </cell>
          <cell r="X419">
            <v>1184.0816248777933</v>
          </cell>
          <cell r="Y419">
            <v>2.5999999999999357E-3</v>
          </cell>
          <cell r="Z419">
            <v>1430.8191459125296</v>
          </cell>
          <cell r="AA419">
            <v>-8.1749081924388234E-3</v>
          </cell>
          <cell r="AB419">
            <v>2257.0455957226172</v>
          </cell>
          <cell r="AC419">
            <v>-1.4599999999999946E-2</v>
          </cell>
          <cell r="AD419">
            <v>1172.7143716941926</v>
          </cell>
          <cell r="AE419">
            <v>-5.8000000000001384E-3</v>
          </cell>
          <cell r="AI419">
            <v>7493.71</v>
          </cell>
          <cell r="AJ419">
            <v>3.500469362858416E-3</v>
          </cell>
          <cell r="AK419">
            <v>0.03</v>
          </cell>
          <cell r="AL419">
            <v>1.0443166023801105</v>
          </cell>
          <cell r="CD419">
            <v>45778</v>
          </cell>
          <cell r="CE419">
            <v>5.3197939644519465E-2</v>
          </cell>
          <cell r="CF419">
            <v>4.8697641849042794E-2</v>
          </cell>
          <cell r="CG419">
            <v>5.4772881552236141E-2</v>
          </cell>
          <cell r="CH419">
            <v>6.3224324601079296E-2</v>
          </cell>
          <cell r="CI419">
            <v>7.0012679821165102E-2</v>
          </cell>
        </row>
        <row r="420">
          <cell r="A420">
            <v>45809</v>
          </cell>
          <cell r="B420">
            <v>7312.97</v>
          </cell>
          <cell r="C420">
            <v>2.400122816107686E-3</v>
          </cell>
          <cell r="D420">
            <v>10696.88</v>
          </cell>
          <cell r="E420">
            <v>6.0020351620324597E-3</v>
          </cell>
          <cell r="F420">
            <v>0.25854693437966858</v>
          </cell>
          <cell r="G420">
            <v>6564.58</v>
          </cell>
          <cell r="H420">
            <v>1.143801814222245E-3</v>
          </cell>
          <cell r="I420">
            <v>0.74145306562033142</v>
          </cell>
          <cell r="J420">
            <v>4.1515230250833242E-3</v>
          </cell>
          <cell r="M420">
            <v>4.0149479768786097E-3</v>
          </cell>
          <cell r="N420">
            <v>3.741765469303363E-4</v>
          </cell>
          <cell r="O420">
            <v>-4.3E-3</v>
          </cell>
          <cell r="R420">
            <v>1161.4468083756592</v>
          </cell>
          <cell r="S420">
            <v>-1.7900647446086659E-2</v>
          </cell>
          <cell r="T420">
            <v>1186.156032109953</v>
          </cell>
          <cell r="U420">
            <v>-1.6700859356421849E-2</v>
          </cell>
          <cell r="V420">
            <v>767.25923661807565</v>
          </cell>
          <cell r="W420">
            <v>2.1999999999999797E-3</v>
          </cell>
          <cell r="X420">
            <v>1195.4488084766201</v>
          </cell>
          <cell r="Y420">
            <v>9.6000000000000529E-3</v>
          </cell>
          <cell r="Z420">
            <v>1394.5733551642186</v>
          </cell>
          <cell r="AA420">
            <v>-2.5332195792777568E-2</v>
          </cell>
          <cell r="AB420">
            <v>2155.9299530342441</v>
          </cell>
          <cell r="AC420">
            <v>-4.4799999999999951E-2</v>
          </cell>
          <cell r="AD420">
            <v>1151.3709701293583</v>
          </cell>
          <cell r="AE420">
            <v>-1.8199999999999994E-2</v>
          </cell>
          <cell r="AI420">
            <v>7511.69</v>
          </cell>
          <cell r="AJ420">
            <v>2.399345584496837E-3</v>
          </cell>
          <cell r="AK420">
            <v>0.03</v>
          </cell>
          <cell r="AL420">
            <v>1.0443609094526574</v>
          </cell>
          <cell r="CD420">
            <v>45809</v>
          </cell>
          <cell r="CE420">
            <v>5.3512852390906307E-2</v>
          </cell>
          <cell r="CF420">
            <v>5.1539480112734237E-2</v>
          </cell>
          <cell r="CG420">
            <v>5.4203836487582313E-2</v>
          </cell>
          <cell r="CH420">
            <v>3.9027623165699854E-2</v>
          </cell>
          <cell r="CI420">
            <v>4.3667035529961318E-2</v>
          </cell>
        </row>
        <row r="421">
          <cell r="A421">
            <v>45839</v>
          </cell>
          <cell r="B421">
            <v>7343.23</v>
          </cell>
          <cell r="C421">
            <v>4.1378537037619623E-3</v>
          </cell>
          <cell r="D421">
            <v>10785.87</v>
          </cell>
          <cell r="E421">
            <v>8.3192482293903414E-3</v>
          </cell>
          <cell r="F421">
            <v>0.25947620706933494</v>
          </cell>
          <cell r="G421">
            <v>6582.12</v>
          </cell>
          <cell r="H421">
            <v>2.671915034929917E-3</v>
          </cell>
          <cell r="I421">
            <v>0.74052379293066506</v>
          </cell>
          <cell r="J421">
            <v>4.1515230250833242E-3</v>
          </cell>
          <cell r="M421">
            <v>5.3581608136035377E-3</v>
          </cell>
          <cell r="N421">
            <v>1.9132074268771045E-3</v>
          </cell>
          <cell r="O421">
            <v>-2.2596520529164221E-3</v>
          </cell>
          <cell r="R421">
            <v>1154.1705243901858</v>
          </cell>
          <cell r="S421">
            <v>-6.264844789275914E-3</v>
          </cell>
          <cell r="T421">
            <v>1174.686966504019</v>
          </cell>
          <cell r="U421">
            <v>-9.6691036385261331E-3</v>
          </cell>
          <cell r="V421">
            <v>767.48551771040718</v>
          </cell>
          <cell r="W421">
            <v>2.9492130108321746E-4</v>
          </cell>
          <cell r="X421">
            <v>1201.3441363395245</v>
          </cell>
          <cell r="Y421">
            <v>4.9314766312886782E-3</v>
          </cell>
          <cell r="Z421">
            <v>1374.3982470167748</v>
          </cell>
          <cell r="AA421">
            <v>-1.4466867642877079E-2</v>
          </cell>
          <cell r="AB421">
            <v>2104.8889194875046</v>
          </cell>
          <cell r="AC421">
            <v>-2.3674717944757284E-2</v>
          </cell>
          <cell r="AD421">
            <v>1138.4930142624012</v>
          </cell>
          <cell r="AE421">
            <v>-1.1184888451295838E-2</v>
          </cell>
          <cell r="AI421">
            <v>7543.7</v>
          </cell>
          <cell r="AJ421">
            <v>4.2613579633876686E-3</v>
          </cell>
          <cell r="AK421">
            <v>0.03</v>
          </cell>
          <cell r="AL421">
            <v>1.0424472609464774</v>
          </cell>
          <cell r="CD421">
            <v>45839</v>
          </cell>
          <cell r="CE421">
            <v>5.3867096064949216E-2</v>
          </cell>
          <cell r="CF421">
            <v>4.898057232665276E-2</v>
          </cell>
          <cell r="CG421">
            <v>5.5596628952200744E-2</v>
          </cell>
          <cell r="CH421">
            <v>2.4006527443956482E-2</v>
          </cell>
          <cell r="CI421">
            <v>2.7358057337859787E-2</v>
          </cell>
        </row>
        <row r="422">
          <cell r="A422">
            <v>45870</v>
          </cell>
          <cell r="B422">
            <v>7340.24</v>
          </cell>
          <cell r="C422">
            <v>-4.0717776782150938E-4</v>
          </cell>
          <cell r="D422">
            <v>10697.67</v>
          </cell>
          <cell r="E422">
            <v>-8.1773653863805862E-3</v>
          </cell>
          <cell r="F422">
            <v>0.2605572961441498</v>
          </cell>
          <cell r="G422">
            <v>6597.46</v>
          </cell>
          <cell r="H422">
            <v>2.3305561126203411E-3</v>
          </cell>
          <cell r="I422">
            <v>0.7394427038558502</v>
          </cell>
          <cell r="J422">
            <v>4.1515230250833242E-3</v>
          </cell>
          <cell r="M422">
            <v>4.6544769451348248E-3</v>
          </cell>
          <cell r="N422">
            <v>1.9461843475384738E-3</v>
          </cell>
          <cell r="O422">
            <v>-2.3639714786596547E-3</v>
          </cell>
          <cell r="R422">
            <v>1159.645549124584</v>
          </cell>
          <cell r="S422">
            <v>4.7436878855409148E-3</v>
          </cell>
          <cell r="T422">
            <v>1175.8925259633772</v>
          </cell>
          <cell r="U422">
            <v>1.0262814636874396E-3</v>
          </cell>
          <cell r="V422">
            <v>770.22965527718941</v>
          </cell>
          <cell r="W422">
            <v>3.5754910072682833E-3</v>
          </cell>
          <cell r="X422">
            <v>1206.6422360623246</v>
          </cell>
          <cell r="Y422">
            <v>4.410143240839659E-3</v>
          </cell>
          <cell r="Z422">
            <v>1374.1628615232303</v>
          </cell>
          <cell r="AA422">
            <v>-1.7126440175219138E-4</v>
          </cell>
          <cell r="AB422">
            <v>2102.2909873810663</v>
          </cell>
          <cell r="AC422">
            <v>-1.2342371525575491E-3</v>
          </cell>
          <cell r="AD422">
            <v>1138.7239327766295</v>
          </cell>
          <cell r="AE422">
            <v>2.028282223389688E-4</v>
          </cell>
          <cell r="AI422">
            <v>7530.92</v>
          </cell>
          <cell r="AJ422">
            <v>-1.6941288757506001E-3</v>
          </cell>
          <cell r="AK422">
            <v>0.03</v>
          </cell>
          <cell r="AL422">
            <v>1.0446334179808834</v>
          </cell>
          <cell r="CD422">
            <v>45870</v>
          </cell>
          <cell r="CE422">
            <v>5.3648173401277477E-2</v>
          </cell>
          <cell r="CF422">
            <v>4.1640619979318449E-2</v>
          </cell>
          <cell r="CG422">
            <v>5.7897277110636081E-2</v>
          </cell>
          <cell r="CH422">
            <v>2.7662601196249748E-2</v>
          </cell>
          <cell r="CI422">
            <v>2.5472234974974306E-2</v>
          </cell>
        </row>
        <row r="423">
          <cell r="A423">
            <v>45901</v>
          </cell>
          <cell r="B423">
            <v>7377.94</v>
          </cell>
          <cell r="C423">
            <v>5.1360718450621512E-3</v>
          </cell>
          <cell r="D423">
            <v>10848.89</v>
          </cell>
          <cell r="E423">
            <v>1.4135788447390718E-2</v>
          </cell>
          <cell r="F423">
            <v>0.25853207417579771</v>
          </cell>
          <cell r="G423">
            <v>6610.65</v>
          </cell>
          <cell r="H423">
            <v>1.9992542584570394E-3</v>
          </cell>
          <cell r="I423">
            <v>0.74146792582420229</v>
          </cell>
          <cell r="J423">
            <v>4.1515230250833242E-3</v>
          </cell>
          <cell r="M423">
            <v>2.7427979377744253E-3</v>
          </cell>
          <cell r="N423">
            <v>2.0816467109294585E-3</v>
          </cell>
          <cell r="O423">
            <v>1.90528476437615E-4</v>
          </cell>
          <cell r="R423">
            <v>1165.4208087657476</v>
          </cell>
          <cell r="S423">
            <v>4.9801938579623339E-3</v>
          </cell>
          <cell r="T423">
            <v>1181.6927296736105</v>
          </cell>
          <cell r="U423">
            <v>4.9325967995939024E-3</v>
          </cell>
          <cell r="V423">
            <v>773.34590857089745</v>
          </cell>
          <cell r="W423">
            <v>4.0458755026597792E-3</v>
          </cell>
          <cell r="X423">
            <v>1212.2166666198348</v>
          </cell>
          <cell r="Y423">
            <v>4.6197873660558386E-3</v>
          </cell>
          <cell r="Z423">
            <v>1381.3423917523885</v>
          </cell>
          <cell r="AA423">
            <v>5.224657447953307E-3</v>
          </cell>
          <cell r="AB423">
            <v>2124.0471510051143</v>
          </cell>
          <cell r="AC423">
            <v>1.0348787943552429E-2</v>
          </cell>
          <cell r="AD423">
            <v>1142.6228212474223</v>
          </cell>
          <cell r="AE423">
            <v>3.4239101845219277E-3</v>
          </cell>
          <cell r="AI423">
            <v>7575.58</v>
          </cell>
          <cell r="AJ423">
            <v>5.9302183531360075E-3</v>
          </cell>
          <cell r="AK423">
            <v>0.03</v>
          </cell>
          <cell r="AL423">
            <v>1.0422191018089062</v>
          </cell>
          <cell r="CD423">
            <v>45901</v>
          </cell>
          <cell r="CE423">
            <v>5.4420728439436017E-2</v>
          </cell>
          <cell r="CF423">
            <v>4.5858602802030912E-2</v>
          </cell>
          <cell r="CG423">
            <v>5.7473893680735078E-2</v>
          </cell>
          <cell r="CH423">
            <v>2.2299435707197501E-2</v>
          </cell>
          <cell r="CI423">
            <v>2.4183791992026693E-2</v>
          </cell>
        </row>
        <row r="424">
          <cell r="A424">
            <v>45931</v>
          </cell>
          <cell r="B424">
            <v>7407.13</v>
          </cell>
          <cell r="C424">
            <v>3.9563889107259165E-3</v>
          </cell>
          <cell r="D424">
            <v>10869.2</v>
          </cell>
          <cell r="E424">
            <v>1.872080922564523E-3</v>
          </cell>
          <cell r="F424">
            <v>0.26084603911525073</v>
          </cell>
          <cell r="G424">
            <v>6641.66</v>
          </cell>
          <cell r="H424">
            <v>4.690915416789565E-3</v>
          </cell>
          <cell r="I424">
            <v>0.73915396088474927</v>
          </cell>
          <cell r="J424">
            <v>4.1515230250833242E-3</v>
          </cell>
          <cell r="M424">
            <v>6.534083450487691E-3</v>
          </cell>
          <cell r="N424">
            <v>1.5248616540961498E-4</v>
          </cell>
          <cell r="O424">
            <v>7.0563465366237635E-3</v>
          </cell>
          <cell r="R424">
            <v>1174.5311393768859</v>
          </cell>
          <cell r="S424">
            <v>7.8172026298266584E-3</v>
          </cell>
          <cell r="T424">
            <v>1189.8918859932776</v>
          </cell>
          <cell r="U424">
            <v>6.9384841877901948E-3</v>
          </cell>
          <cell r="V424">
            <v>776.80973025245476</v>
          </cell>
          <cell r="W424">
            <v>4.4790069271307686E-3</v>
          </cell>
          <cell r="X424">
            <v>1217.723992969208</v>
          </cell>
          <cell r="Y424">
            <v>4.5431864624745355E-3</v>
          </cell>
          <cell r="Z424">
            <v>1392.3523710802347</v>
          </cell>
          <cell r="AA424">
            <v>7.9704926118127073E-3</v>
          </cell>
          <cell r="AB424">
            <v>2148.3586579898611</v>
          </cell>
          <cell r="AC424">
            <v>1.1445841479198027E-2</v>
          </cell>
          <cell r="AD424">
            <v>1150.3249442316082</v>
          </cell>
          <cell r="AE424">
            <v>6.740739674512497E-3</v>
          </cell>
          <cell r="AI424">
            <v>7605.98</v>
          </cell>
          <cell r="AJ424">
            <v>4.0128940622368159E-3</v>
          </cell>
          <cell r="AK424">
            <v>0.03</v>
          </cell>
          <cell r="AL424">
            <v>1.0418610176951126</v>
          </cell>
          <cell r="CD424">
            <v>45931</v>
          </cell>
          <cell r="CE424">
            <v>5.2697926333756362E-2</v>
          </cell>
          <cell r="CF424">
            <v>4.0387623166265652E-2</v>
          </cell>
          <cell r="CG424">
            <v>5.70959727388336E-2</v>
          </cell>
          <cell r="CH424">
            <v>1.4683006088070938E-2</v>
          </cell>
          <cell r="CI424">
            <v>1.5847376909040145E-2</v>
          </cell>
        </row>
        <row r="425">
          <cell r="A425">
            <v>45962</v>
          </cell>
          <cell r="B425">
            <v>7425.43</v>
          </cell>
          <cell r="C425">
            <v>2.470592523690085E-3</v>
          </cell>
          <cell r="D425">
            <v>10839.66</v>
          </cell>
          <cell r="E425">
            <v>-2.7177713171163687E-3</v>
          </cell>
          <cell r="F425">
            <v>0.26030525050896391</v>
          </cell>
          <cell r="G425">
            <v>6670.19</v>
          </cell>
          <cell r="H425">
            <v>4.2956128437769969E-3</v>
          </cell>
          <cell r="I425">
            <v>0.73969474949103609</v>
          </cell>
          <cell r="J425">
            <v>4.1515230250833242E-3</v>
          </cell>
          <cell r="M425">
            <v>4.7407809205832008E-3</v>
          </cell>
          <cell r="N425">
            <v>7.9430787316317421E-4</v>
          </cell>
          <cell r="O425">
            <v>8.3097495553408913E-3</v>
          </cell>
          <cell r="R425">
            <v>1185.9927546558627</v>
          </cell>
          <cell r="S425">
            <v>9.7584601163127616E-3</v>
          </cell>
          <cell r="T425">
            <v>1200.9062723381032</v>
          </cell>
          <cell r="U425">
            <v>9.2566278285284298E-3</v>
          </cell>
          <cell r="V425">
            <v>779.49658263751132</v>
          </cell>
          <cell r="W425">
            <v>3.4588294667516895E-3</v>
          </cell>
          <cell r="X425">
            <v>1222.6002651813235</v>
          </cell>
          <cell r="Y425">
            <v>4.0044149908105009E-3</v>
          </cell>
          <cell r="Z425">
            <v>1408.5373419260461</v>
          </cell>
          <cell r="AA425">
            <v>1.1624191678759166E-2</v>
          </cell>
          <cell r="AB425">
            <v>2173.3153331310109</v>
          </cell>
          <cell r="AC425">
            <v>1.1616624183459656E-2</v>
          </cell>
          <cell r="AD425">
            <v>1163.6996365661912</v>
          </cell>
          <cell r="AE425">
            <v>1.1626881953357149E-2</v>
          </cell>
          <cell r="AI425">
            <v>7620.93</v>
          </cell>
          <cell r="AJ425">
            <v>1.9655586788291934E-3</v>
          </cell>
          <cell r="AK425">
            <v>0.03</v>
          </cell>
          <cell r="AL425">
            <v>1.0436365301403421</v>
          </cell>
          <cell r="CD425">
            <v>45962</v>
          </cell>
          <cell r="CE425">
            <v>5.1199288765064521E-2</v>
          </cell>
          <cell r="CF425">
            <v>4.6640699378754702E-2</v>
          </cell>
          <cell r="CG425">
            <v>5.2797805444719348E-2</v>
          </cell>
          <cell r="CH425">
            <v>1.2621527216181594E-2</v>
          </cell>
          <cell r="CI425">
            <v>1.2143307053066321E-2</v>
          </cell>
        </row>
        <row r="426">
          <cell r="A426">
            <v>45992</v>
          </cell>
          <cell r="B426">
            <v>7469.18</v>
          </cell>
          <cell r="C426">
            <v>5.8919146769951247E-3</v>
          </cell>
          <cell r="D426">
            <v>10824.55</v>
          </cell>
          <cell r="E426">
            <v>-1.3939551609553069E-3</v>
          </cell>
          <cell r="F426">
            <v>0.25895861953689303</v>
          </cell>
          <cell r="G426">
            <v>6726.47</v>
          </cell>
          <cell r="H426">
            <v>8.437540759708595E-3</v>
          </cell>
          <cell r="I426">
            <v>0.74104138046310697</v>
          </cell>
          <cell r="J426">
            <v>4.1515230250833242E-3</v>
          </cell>
          <cell r="M426">
            <v>9.5364131817758067E-3</v>
          </cell>
          <cell r="N426">
            <v>4.4341384025062183E-3</v>
          </cell>
          <cell r="O426">
            <v>1.1649133377651782E-2</v>
          </cell>
          <cell r="R426">
            <v>1198.0141692654929</v>
          </cell>
          <cell r="S426">
            <v>1.0136161930532683E-2</v>
          </cell>
          <cell r="T426">
            <v>1213.0714901799577</v>
          </cell>
          <cell r="U426">
            <v>1.0130031062431932E-2</v>
          </cell>
          <cell r="V426">
            <v>783.26730277953084</v>
          </cell>
          <cell r="W426">
            <v>4.8373786697830656E-3</v>
          </cell>
          <cell r="X426">
            <v>1227.9290555900152</v>
          </cell>
          <cell r="Y426">
            <v>4.3585712848683844E-3</v>
          </cell>
          <cell r="Z426">
            <v>1426.0241257062701</v>
          </cell>
          <cell r="AA426">
            <v>1.2414852812004495E-2</v>
          </cell>
          <cell r="AB426">
            <v>2200.1906645308331</v>
          </cell>
          <cell r="AC426">
            <v>1.2366052449970022E-2</v>
          </cell>
          <cell r="AD426">
            <v>1178.1669847686526</v>
          </cell>
          <cell r="AE426">
            <v>1.2432201358377304E-2</v>
          </cell>
          <cell r="AI426">
            <v>7664.41</v>
          </cell>
          <cell r="AJ426">
            <v>5.705340424331462E-3</v>
          </cell>
          <cell r="AK426">
            <v>0.03</v>
          </cell>
          <cell r="AL426">
            <v>1.0436365301403421</v>
          </cell>
          <cell r="CD426">
            <v>45992</v>
          </cell>
          <cell r="CE426">
            <v>5.1923104006760035E-2</v>
          </cell>
          <cell r="CF426">
            <v>4.6980170870398297E-2</v>
          </cell>
          <cell r="CG426">
            <v>5.3640098809059511E-2</v>
          </cell>
          <cell r="CH426">
            <v>1.4088063475047985E-2</v>
          </cell>
          <cell r="CI426">
            <v>1.2915333725381561E-2</v>
          </cell>
        </row>
        <row r="427">
          <cell r="A427">
            <v>46023</v>
          </cell>
          <cell r="B427">
            <v>7504.38</v>
          </cell>
          <cell r="C427">
            <v>4.7126993860102662E-3</v>
          </cell>
          <cell r="D427">
            <v>10860.18</v>
          </cell>
          <cell r="E427">
            <v>3.29159179827343E-3</v>
          </cell>
          <cell r="F427">
            <v>0.25708325475967186</v>
          </cell>
          <cell r="G427">
            <v>6761.48</v>
          </cell>
          <cell r="H427">
            <v>5.2048102496553561E-3</v>
          </cell>
          <cell r="I427">
            <v>0.74291674524032814</v>
          </cell>
          <cell r="J427">
            <v>4.1515230250833242E-3</v>
          </cell>
          <cell r="M427">
            <v>4.0709885887171967E-3</v>
          </cell>
          <cell r="N427">
            <v>3.0409369171792971E-3</v>
          </cell>
          <cell r="O427">
            <v>1.0836010193096671E-2</v>
          </cell>
          <cell r="R427">
            <v>1199.4949712920532</v>
          </cell>
          <cell r="S427">
            <v>1.2360471725205713E-3</v>
          </cell>
          <cell r="T427">
            <v>1217.8105196970205</v>
          </cell>
          <cell r="U427">
            <v>3.906636628942417E-3</v>
          </cell>
          <cell r="V427">
            <v>786.4027060752104</v>
          </cell>
          <cell r="W427">
            <v>4.0029799336103178E-3</v>
          </cell>
          <cell r="X427">
            <v>1232.0074806630198</v>
          </cell>
          <cell r="Y427">
            <v>3.3213849403090911E-3</v>
          </cell>
          <cell r="Z427">
            <v>1431.6765811695734</v>
          </cell>
          <cell r="AA427">
            <v>3.9637866999646665E-3</v>
          </cell>
          <cell r="AB427">
            <v>2197.5253180245286</v>
          </cell>
          <cell r="AC427">
            <v>-1.2114161510057286E-3</v>
          </cell>
          <cell r="AD427">
            <v>1185.0044214695579</v>
          </cell>
          <cell r="AE427">
            <v>5.803452981877566E-3</v>
          </cell>
          <cell r="AI427">
            <v>7700.13</v>
          </cell>
          <cell r="AJ427">
            <v>4.660502243486464E-3</v>
          </cell>
          <cell r="AK427">
            <v>0.03</v>
          </cell>
          <cell r="AL427">
            <v>1.0436365301403421</v>
          </cell>
          <cell r="CD427">
            <v>46023</v>
          </cell>
          <cell r="CE427">
            <v>5.5192312559583678E-2</v>
          </cell>
          <cell r="CF427">
            <v>6.6657106853502013E-2</v>
          </cell>
          <cell r="CG427">
            <v>5.1285599451460939E-2</v>
          </cell>
          <cell r="CH427">
            <v>1.4260933917376262E-2</v>
          </cell>
          <cell r="CI427">
            <v>1.4134263359061094E-2</v>
          </cell>
        </row>
        <row r="428">
          <cell r="A428">
            <v>46054</v>
          </cell>
          <cell r="B428">
            <v>7543.38</v>
          </cell>
          <cell r="C428">
            <v>5.1969649724561418E-3</v>
          </cell>
          <cell r="D428">
            <v>10882.81</v>
          </cell>
          <cell r="E428">
            <v>2.0837592010445327E-3</v>
          </cell>
          <cell r="F428">
            <v>0.25671937222754093</v>
          </cell>
          <cell r="G428">
            <v>6803.88</v>
          </cell>
          <cell r="H428">
            <v>6.2708164484699402E-3</v>
          </cell>
          <cell r="I428">
            <v>0.74328062777245907</v>
          </cell>
          <cell r="J428">
            <v>4.1515230250833242E-3</v>
          </cell>
          <cell r="M428">
            <v>1.077259465162691E-2</v>
          </cell>
          <cell r="N428">
            <v>1.901356577987248E-3</v>
          </cell>
          <cell r="O428">
            <v>2.2765363482463458E-3</v>
          </cell>
          <cell r="R428">
            <v>1202.46208847507</v>
          </cell>
          <cell r="S428">
            <v>2.4736387013117866E-3</v>
          </cell>
          <cell r="T428">
            <v>1220.2298066216529</v>
          </cell>
          <cell r="U428">
            <v>1.9865873101787557E-3</v>
          </cell>
          <cell r="V428">
            <v>790.20535814925574</v>
          </cell>
          <cell r="W428">
            <v>4.8355022746853216E-3</v>
          </cell>
          <cell r="X428">
            <v>1236.2879376180422</v>
          </cell>
          <cell r="Y428">
            <v>3.474375782782424E-3</v>
          </cell>
          <cell r="Z428">
            <v>1433.1041961136079</v>
          </cell>
          <cell r="AA428">
            <v>9.9716302048347139E-4</v>
          </cell>
          <cell r="AB428">
            <v>2196.3631203193381</v>
          </cell>
          <cell r="AC428">
            <v>-5.2886658263173736E-4</v>
          </cell>
          <cell r="AD428">
            <v>1186.8244084505181</v>
          </cell>
          <cell r="AE428">
            <v>1.5358482618177405E-3</v>
          </cell>
          <cell r="AI428">
            <v>7732.76</v>
          </cell>
          <cell r="AJ428">
            <v>4.2375907939216084E-3</v>
          </cell>
          <cell r="AK428">
            <v>0.03</v>
          </cell>
          <cell r="AL428">
            <v>1.0436365301403421</v>
          </cell>
          <cell r="CD428">
            <v>46054</v>
          </cell>
          <cell r="CE428">
            <v>4.6960248604100308E-2</v>
          </cell>
          <cell r="CF428">
            <v>3.6158102796904457E-2</v>
          </cell>
          <cell r="CG428">
            <v>5.0722500281834559E-2</v>
          </cell>
          <cell r="CH428">
            <v>6.2838053918534698E-3</v>
          </cell>
          <cell r="CI428">
            <v>5.5500168473547884E-3</v>
          </cell>
        </row>
        <row r="429">
          <cell r="A429">
            <v>46082</v>
          </cell>
          <cell r="B429">
            <v>7570.85</v>
          </cell>
          <cell r="C429">
            <v>3.6416036312634237E-3</v>
          </cell>
          <cell r="D429">
            <v>10901.47</v>
          </cell>
          <cell r="E429">
            <v>1.7146306882138695E-3</v>
          </cell>
          <cell r="F429">
            <v>0.25592532585947636</v>
          </cell>
          <cell r="G429">
            <v>6833.16</v>
          </cell>
          <cell r="H429">
            <v>4.3034268681987342E-3</v>
          </cell>
          <cell r="I429">
            <v>0.74407467414052364</v>
          </cell>
          <cell r="J429">
            <v>4.1515230250833242E-3</v>
          </cell>
          <cell r="M429">
            <v>2.9299732226005133E-3</v>
          </cell>
          <cell r="N429">
            <v>2.546622598451283E-3</v>
          </cell>
          <cell r="O429">
            <v>9.8917889489387074E-3</v>
          </cell>
          <cell r="R429">
            <v>1207.3581456047903</v>
          </cell>
          <cell r="S429">
            <v>4.0716935499640616E-3</v>
          </cell>
          <cell r="T429">
            <v>1224.487558646261</v>
          </cell>
          <cell r="U429">
            <v>3.4893034094916064E-3</v>
          </cell>
          <cell r="V429">
            <v>793.29454930048769</v>
          </cell>
          <cell r="W429">
            <v>3.9093523213600267E-3</v>
          </cell>
          <cell r="X429">
            <v>1240.8296848744817</v>
          </cell>
          <cell r="Y429">
            <v>3.6736969748245585E-3</v>
          </cell>
          <cell r="Z429">
            <v>1437.9018678398911</v>
          </cell>
          <cell r="AA429">
            <v>3.347748013922347E-3</v>
          </cell>
          <cell r="AB429">
            <v>2211.8849947244435</v>
          </cell>
          <cell r="AC429">
            <v>7.0670802389216636E-3</v>
          </cell>
          <cell r="AD429">
            <v>1189.242608519088</v>
          </cell>
          <cell r="AE429">
            <v>2.0375381997130848E-3</v>
          </cell>
          <cell r="AI429">
            <v>7762.15</v>
          </cell>
          <cell r="AJ429">
            <v>3.8007128114669886E-3</v>
          </cell>
          <cell r="AK429">
            <v>0.03</v>
          </cell>
          <cell r="AL429">
            <v>1.0436365301403421</v>
          </cell>
          <cell r="CD429">
            <v>46082</v>
          </cell>
          <cell r="CE429">
            <v>4.4921039338171376E-2</v>
          </cell>
          <cell r="CF429">
            <v>3.6038835763419597E-2</v>
          </cell>
          <cell r="CG429">
            <v>4.7996920344590022E-2</v>
          </cell>
          <cell r="CH429">
            <v>1.5391567144924512E-2</v>
          </cell>
          <cell r="CI429">
            <v>1.2500033488576534E-2</v>
          </cell>
        </row>
        <row r="430">
          <cell r="A430">
            <v>46113</v>
          </cell>
          <cell r="B430">
            <v>7602.41</v>
          </cell>
          <cell r="C430">
            <v>4.1686204323159171E-3</v>
          </cell>
          <cell r="D430">
            <v>10964.89</v>
          </cell>
          <cell r="E430">
            <v>5.81756405328826E-3</v>
          </cell>
          <cell r="F430">
            <v>0.25543466673616033</v>
          </cell>
          <cell r="G430">
            <v>6857.78</v>
          </cell>
          <cell r="H430">
            <v>3.6030182229012109E-3</v>
          </cell>
          <cell r="I430">
            <v>0.74456533326383967</v>
          </cell>
          <cell r="J430">
            <v>4.1515230250833242E-3</v>
          </cell>
          <cell r="M430">
            <v>3.6134718368616859E-3</v>
          </cell>
          <cell r="N430">
            <v>2.1591041708192886E-3</v>
          </cell>
          <cell r="O430">
            <v>5.5936895706136559E-3</v>
          </cell>
          <cell r="R430">
            <v>1211.1929963315499</v>
          </cell>
          <cell r="S430">
            <v>3.1762329518543186E-3</v>
          </cell>
          <cell r="T430">
            <v>1228.7240704290675</v>
          </cell>
          <cell r="U430">
            <v>3.4598242774228627E-3</v>
          </cell>
          <cell r="V430">
            <v>796.4302483351413</v>
          </cell>
          <cell r="W430">
            <v>3.9527550484477203E-3</v>
          </cell>
          <cell r="X430">
            <v>1245.5173750566073</v>
          </cell>
          <cell r="Y430">
            <v>3.7778675343342893E-3</v>
          </cell>
          <cell r="Z430">
            <v>1442.6168906580024</v>
          </cell>
          <cell r="AA430">
            <v>3.2790991677300596E-3</v>
          </cell>
          <cell r="AB430">
            <v>2214.8223463772338</v>
          </cell>
          <cell r="AC430">
            <v>1.3279857044088406E-3</v>
          </cell>
          <cell r="AD430">
            <v>1193.9637448377036</v>
          </cell>
          <cell r="AE430">
            <v>3.96986812009259E-3</v>
          </cell>
          <cell r="AI430">
            <v>7794.05</v>
          </cell>
          <cell r="AJ430">
            <v>4.1096861050096134E-3</v>
          </cell>
          <cell r="AK430">
            <v>0.03</v>
          </cell>
          <cell r="AL430">
            <v>1.0436365301403421</v>
          </cell>
          <cell r="CD430">
            <v>46113</v>
          </cell>
          <cell r="CE430">
            <v>4.4783647172969454E-2</v>
          </cell>
          <cell r="CF430">
            <v>3.8456912366237495E-2</v>
          </cell>
          <cell r="CG430">
            <v>4.697173024575152E-2</v>
          </cell>
          <cell r="CH430">
            <v>1.5579689067056979E-2</v>
          </cell>
          <cell r="CI430">
            <v>1.3596864011648391E-2</v>
          </cell>
        </row>
        <row r="431">
          <cell r="A431">
            <v>46143</v>
          </cell>
          <cell r="B431">
            <v>7618.77</v>
          </cell>
          <cell r="C431">
            <v>2.1519491845349847E-3</v>
          </cell>
          <cell r="D431">
            <v>11009.35</v>
          </cell>
          <cell r="E431">
            <v>4.0547602392728699E-3</v>
          </cell>
          <cell r="F431">
            <v>0.25585404629949138</v>
          </cell>
          <cell r="G431">
            <v>6868.05</v>
          </cell>
          <cell r="H431">
            <v>1.4975691841967453E-3</v>
          </cell>
          <cell r="I431">
            <v>0.74414595370050862</v>
          </cell>
          <cell r="J431">
            <v>4.1515230250833242E-3</v>
          </cell>
          <cell r="M431">
            <v>1.6611185879985744E-3</v>
          </cell>
          <cell r="N431">
            <v>1.5544784095758357E-3</v>
          </cell>
          <cell r="O431">
            <v>1.0486345591779007E-3</v>
          </cell>
          <cell r="R431">
            <v>1214.6575127684712</v>
          </cell>
          <cell r="S431">
            <v>2.8604165045658103E-3</v>
          </cell>
          <cell r="T431">
            <v>1232.3913841426224</v>
          </cell>
          <cell r="U431">
            <v>2.9846519668768057E-3</v>
          </cell>
          <cell r="V431">
            <v>798.79070537437804</v>
          </cell>
          <cell r="W431">
            <v>2.9637963201059048E-3</v>
          </cell>
          <cell r="X431">
            <v>1257.99700310462</v>
          </cell>
          <cell r="Y431">
            <v>1.0019633846894749E-2</v>
          </cell>
          <cell r="Z431">
            <v>1445.4767318471638</v>
          </cell>
          <cell r="AA431">
            <v>1.9823982428606168E-3</v>
          </cell>
          <cell r="AB431">
            <v>2202.1059629985257</v>
          </cell>
          <cell r="AC431">
            <v>-5.7414913658913047E-3</v>
          </cell>
          <cell r="AD431">
            <v>1199.5870220570284</v>
          </cell>
          <cell r="AE431">
            <v>4.7097554206632086E-3</v>
          </cell>
          <cell r="AI431">
            <v>7810.78</v>
          </cell>
          <cell r="AJ431">
            <v>2.1465091961174743E-3</v>
          </cell>
          <cell r="AK431">
            <v>0.03</v>
          </cell>
          <cell r="AL431">
            <v>1.0436365301403421</v>
          </cell>
          <cell r="CD431">
            <v>46143</v>
          </cell>
          <cell r="CE431">
            <v>4.4316602380110481E-2</v>
          </cell>
          <cell r="CF431">
            <v>3.538868397244066E-2</v>
          </cell>
          <cell r="CG431">
            <v>4.7425073355823022E-2</v>
          </cell>
          <cell r="CH431">
            <v>2.7093404762127626E-2</v>
          </cell>
          <cell r="CI431">
            <v>2.1627303794429897E-2</v>
          </cell>
        </row>
        <row r="432">
          <cell r="A432">
            <v>46174</v>
          </cell>
          <cell r="B432">
            <v>7637.38</v>
          </cell>
          <cell r="C432">
            <v>2.4426515041140462E-3</v>
          </cell>
          <cell r="D432">
            <v>11047.38</v>
          </cell>
          <cell r="E432">
            <v>3.4543365412125215E-3</v>
          </cell>
          <cell r="F432">
            <v>0.25633995487835559</v>
          </cell>
          <cell r="G432">
            <v>6882.43</v>
          </cell>
          <cell r="H432">
            <v>2.0937529575353331E-3</v>
          </cell>
          <cell r="I432">
            <v>0.74366004512164441</v>
          </cell>
          <cell r="J432">
            <v>4.1515230250833242E-3</v>
          </cell>
          <cell r="M432">
            <v>4.3367381136412168E-3</v>
          </cell>
          <cell r="N432">
            <v>9.8286294789045253E-5</v>
          </cell>
          <cell r="O432">
            <v>-1.7916543066971613E-4</v>
          </cell>
          <cell r="R432">
            <v>1217.6683562647984</v>
          </cell>
          <cell r="S432">
            <v>2.4787592096349176E-3</v>
          </cell>
          <cell r="T432">
            <v>1235.6319274067671</v>
          </cell>
          <cell r="U432">
            <v>2.6294757540836766E-3</v>
          </cell>
          <cell r="V432">
            <v>800.89204082096762</v>
          </cell>
          <cell r="W432">
            <v>2.6306458405831457E-3</v>
          </cell>
          <cell r="X432">
            <v>1268.628548622218</v>
          </cell>
          <cell r="Y432">
            <v>8.4511691930586608E-3</v>
          </cell>
          <cell r="Z432">
            <v>1448.0617167635542</v>
          </cell>
          <cell r="AA432">
            <v>1.7883268955058984E-3</v>
          </cell>
          <cell r="AB432">
            <v>2191.9282629955969</v>
          </cell>
          <cell r="AC432">
            <v>-4.6218030258045051E-3</v>
          </cell>
          <cell r="AD432">
            <v>1204.4192484484549</v>
          </cell>
          <cell r="AE432">
            <v>4.0282416386434594E-3</v>
          </cell>
          <cell r="AI432">
            <v>7829.45</v>
          </cell>
          <cell r="AJ432">
            <v>2.3902862454197038E-3</v>
          </cell>
          <cell r="AK432">
            <v>0.03</v>
          </cell>
          <cell r="AL432">
            <v>1.0436365301403421</v>
          </cell>
          <cell r="CD432">
            <v>46174</v>
          </cell>
          <cell r="CE432">
            <v>4.436090945265736E-2</v>
          </cell>
          <cell r="CF432">
            <v>3.2766563708296337E-2</v>
          </cell>
          <cell r="CG432">
            <v>4.8418939216217982E-2</v>
          </cell>
          <cell r="CH432">
            <v>4.8406476718264591E-2</v>
          </cell>
          <cell r="CI432">
            <v>4.1711118906342826E-2</v>
          </cell>
        </row>
        <row r="433">
          <cell r="A433">
            <v>46204</v>
          </cell>
          <cell r="B433">
            <v>7654.93</v>
          </cell>
          <cell r="C433">
            <v>2.2979084450427401E-3</v>
          </cell>
          <cell r="D433">
            <v>11089.92</v>
          </cell>
          <cell r="E433">
            <v>3.8506867691707747E-3</v>
          </cell>
          <cell r="F433">
            <v>0.2565987845565445</v>
          </cell>
          <cell r="G433">
            <v>6894.56</v>
          </cell>
          <cell r="H433">
            <v>1.7624588989644252E-3</v>
          </cell>
          <cell r="I433">
            <v>0.7434012154434555</v>
          </cell>
          <cell r="J433">
            <v>4.1515230250833242E-3</v>
          </cell>
          <cell r="M433">
            <v>4.2176310036794061E-3</v>
          </cell>
          <cell r="N433">
            <v>-1.906547722229094E-4</v>
          </cell>
          <cell r="O433">
            <v>-1.0778172280819372E-3</v>
          </cell>
          <cell r="R433">
            <v>1219.0469995357851</v>
          </cell>
          <cell r="S433">
            <v>1.1321993085340321E-3</v>
          </cell>
          <cell r="T433">
            <v>1237.5389570318914</v>
          </cell>
          <cell r="U433">
            <v>1.5433638309481079E-3</v>
          </cell>
          <cell r="V433">
            <v>802.98030994186581</v>
          </cell>
          <cell r="W433">
            <v>2.6074289847575205E-3</v>
          </cell>
          <cell r="X433">
            <v>1274.8267407185101</v>
          </cell>
          <cell r="Y433">
            <v>4.8857422474242185E-3</v>
          </cell>
          <cell r="Z433">
            <v>1449.169836880134</v>
          </cell>
          <cell r="AA433">
            <v>7.6524370733066505E-4</v>
          </cell>
          <cell r="AB433">
            <v>2182.4341399799205</v>
          </cell>
          <cell r="AC433">
            <v>-4.3314022525086093E-3</v>
          </cell>
          <cell r="AD433">
            <v>1207.4674404135858</v>
          </cell>
          <cell r="AE433">
            <v>2.5308396300187663E-3</v>
          </cell>
          <cell r="AI433">
            <v>7846.01</v>
          </cell>
          <cell r="AJ433">
            <v>2.1150910983531723E-3</v>
          </cell>
          <cell r="AK433">
            <v>0.03</v>
          </cell>
          <cell r="AL433">
            <v>1.0436365301403421</v>
          </cell>
          <cell r="CD433">
            <v>46204</v>
          </cell>
          <cell r="CE433">
            <v>4.2447260946477439E-2</v>
          </cell>
          <cell r="CF433">
            <v>2.818965924862793E-2</v>
          </cell>
          <cell r="CG433">
            <v>4.7467989036966918E-2</v>
          </cell>
          <cell r="CH433">
            <v>5.621047650638733E-2</v>
          </cell>
          <cell r="CI433">
            <v>5.3505310197597522E-2</v>
          </cell>
        </row>
        <row r="434">
          <cell r="A434">
            <v>46235</v>
          </cell>
          <cell r="B434">
            <v>7667.86</v>
          </cell>
          <cell r="C434">
            <v>1.6891075424594337E-3</v>
          </cell>
          <cell r="D434">
            <v>11113.19</v>
          </cell>
          <cell r="E434">
            <v>2.0983018813480747E-3</v>
          </cell>
          <cell r="F434">
            <v>0.25699592580567754</v>
          </cell>
          <cell r="G434">
            <v>6905.23</v>
          </cell>
          <cell r="H434">
            <v>1.5475969459979311E-3</v>
          </cell>
          <cell r="I434">
            <v>0.74300407419432246</v>
          </cell>
          <cell r="J434">
            <v>4.1515230250833242E-3</v>
          </cell>
          <cell r="M434">
            <v>2.7657729549067445E-3</v>
          </cell>
          <cell r="N434">
            <v>1.5483203912753922E-3</v>
          </cell>
          <cell r="O434">
            <v>-1.2239291679895892E-3</v>
          </cell>
          <cell r="R434">
            <v>1222.8435825690385</v>
          </cell>
          <cell r="S434">
            <v>3.1143861021758479E-3</v>
          </cell>
          <cell r="T434">
            <v>1240.5090093052836</v>
          </cell>
          <cell r="U434">
            <v>2.3999666891421079E-3</v>
          </cell>
          <cell r="V434">
            <v>804.52611701744274</v>
          </cell>
          <cell r="W434">
            <v>1.925087149009741E-3</v>
          </cell>
          <cell r="X434">
            <v>1278.588497737499</v>
          </cell>
          <cell r="Y434">
            <v>2.9507986448955581E-3</v>
          </cell>
          <cell r="Z434">
            <v>1452.720411524602</v>
          </cell>
          <cell r="AA434">
            <v>2.4500749008908862E-3</v>
          </cell>
          <cell r="AB434">
            <v>2189.6993018356598</v>
          </cell>
          <cell r="AC434">
            <v>3.3289260475948268E-3</v>
          </cell>
          <cell r="AD434">
            <v>1210.0607236958454</v>
          </cell>
          <cell r="AE434">
            <v>2.1477045222613178E-3</v>
          </cell>
          <cell r="AI434">
            <v>7856.81</v>
          </cell>
          <cell r="AJ434">
            <v>1.3764958239921299E-3</v>
          </cell>
          <cell r="AK434">
            <v>0.03</v>
          </cell>
          <cell r="AL434">
            <v>1.0436365301403421</v>
          </cell>
          <cell r="CD434">
            <v>46235</v>
          </cell>
          <cell r="CE434">
            <v>4.4633417980883383E-2</v>
          </cell>
          <cell r="CF434">
            <v>3.8842102999999017E-2</v>
          </cell>
          <cell r="CG434">
            <v>4.6649771275611984E-2</v>
          </cell>
          <cell r="CH434">
            <v>5.4497715696113058E-2</v>
          </cell>
          <cell r="CI434">
            <v>5.4951011181032738E-2</v>
          </cell>
        </row>
        <row r="435">
          <cell r="A435">
            <v>46266</v>
          </cell>
          <cell r="B435">
            <v>7689.43</v>
          </cell>
          <cell r="C435">
            <v>2.813040405015288E-3</v>
          </cell>
          <cell r="D435">
            <v>11141.87</v>
          </cell>
          <cell r="E435">
            <v>2.5807171478215984E-3</v>
          </cell>
          <cell r="F435">
            <v>0.25710089145711656</v>
          </cell>
          <cell r="G435">
            <v>6925.21</v>
          </cell>
          <cell r="H435">
            <v>2.8934590158473661E-3</v>
          </cell>
          <cell r="I435">
            <v>0.74289910854288344</v>
          </cell>
          <cell r="J435">
            <v>4.1515230250833242E-3</v>
          </cell>
          <cell r="M435">
            <v>4.1892143166286262E-3</v>
          </cell>
          <cell r="N435">
            <v>2.2833536090545994E-3</v>
          </cell>
          <cell r="O435">
            <v>7.8789911938193684E-4</v>
          </cell>
          <cell r="R435">
            <v>1229.2917869431133</v>
          </cell>
          <cell r="S435">
            <v>5.2731227983613405E-3</v>
          </cell>
          <cell r="T435">
            <v>1246.132850757919</v>
          </cell>
          <cell r="U435">
            <v>4.5334950495723447E-3</v>
          </cell>
          <cell r="V435">
            <v>806.51660403038784</v>
          </cell>
          <cell r="W435">
            <v>2.4741111206236788E-3</v>
          </cell>
          <cell r="X435">
            <v>1282.0371242009248</v>
          </cell>
          <cell r="Y435">
            <v>2.6972137396263918E-3</v>
          </cell>
          <cell r="Z435">
            <v>1460.5180957462937</v>
          </cell>
          <cell r="AA435">
            <v>5.367642775465864E-3</v>
          </cell>
          <cell r="AB435">
            <v>2205.5481274543622</v>
          </cell>
          <cell r="AC435">
            <v>7.2379004758398313E-3</v>
          </cell>
          <cell r="AD435">
            <v>1215.7763471143815</v>
          </cell>
          <cell r="AE435">
            <v>4.7234186736340167E-3</v>
          </cell>
          <cell r="AI435">
            <v>7878.31</v>
          </cell>
          <cell r="AJ435">
            <v>2.7364795635886896E-3</v>
          </cell>
          <cell r="AK435">
            <v>0.03</v>
          </cell>
          <cell r="AL435">
            <v>1.0436365301403421</v>
          </cell>
          <cell r="CD435">
            <v>46266</v>
          </cell>
          <cell r="CE435">
            <v>4.2219101808906201E-2</v>
          </cell>
          <cell r="CF435">
            <v>2.700552775445253E-2</v>
          </cell>
          <cell r="CG435">
            <v>4.7583823073374054E-2</v>
          </cell>
          <cell r="CH435">
            <v>5.4805077871407759E-2</v>
          </cell>
          <cell r="CI435">
            <v>5.4532044977637417E-2</v>
          </cell>
        </row>
        <row r="436">
          <cell r="A436">
            <v>46296</v>
          </cell>
          <cell r="B436">
            <v>7717.2</v>
          </cell>
          <cell r="C436">
            <v>3.611451043835423E-3</v>
          </cell>
          <cell r="D436">
            <v>11168.88</v>
          </cell>
          <cell r="E436">
            <v>2.4241891172664953E-3</v>
          </cell>
          <cell r="F436">
            <v>0.25704131613061976</v>
          </cell>
          <cell r="G436">
            <v>6953.06</v>
          </cell>
          <cell r="H436">
            <v>4.0215386970214873E-3</v>
          </cell>
          <cell r="I436">
            <v>0.74295868386938024</v>
          </cell>
          <cell r="J436">
            <v>4.1515230250833242E-3</v>
          </cell>
          <cell r="M436">
            <v>3.6599990382839686E-3</v>
          </cell>
          <cell r="N436">
            <v>3.8820065446306261E-3</v>
          </cell>
          <cell r="O436">
            <v>5.0445220338110955E-3</v>
          </cell>
          <cell r="R436">
            <v>1232.1390559986639</v>
          </cell>
          <cell r="S436">
            <v>2.3161865114473823E-3</v>
          </cell>
          <cell r="T436">
            <v>1250.2136468115602</v>
          </cell>
          <cell r="U436">
            <v>3.2747680563587345E-3</v>
          </cell>
          <cell r="V436">
            <v>809.255464697918</v>
          </cell>
          <cell r="W436">
            <v>3.3959135544678887E-3</v>
          </cell>
          <cell r="X436">
            <v>1285.3912006585936</v>
          </cell>
          <cell r="Y436">
            <v>2.6162085280949654E-3</v>
          </cell>
          <cell r="Z436">
            <v>1465.3923031453737</v>
          </cell>
          <cell r="AA436">
            <v>3.3373139389891726E-3</v>
          </cell>
          <cell r="AB436">
            <v>2215.3348359474326</v>
          </cell>
          <cell r="AC436">
            <v>4.4373135055393309E-3</v>
          </cell>
          <cell r="AD436">
            <v>1219.3719602935791</v>
          </cell>
          <cell r="AE436">
            <v>2.957462684425316E-3</v>
          </cell>
          <cell r="AI436">
            <v>7907.16</v>
          </cell>
          <cell r="AJ436">
            <v>3.6619528807573243E-3</v>
          </cell>
          <cell r="AK436">
            <v>0.03</v>
          </cell>
          <cell r="AL436">
            <v>1.0436365301403421</v>
          </cell>
          <cell r="CD436">
            <v>46296</v>
          </cell>
          <cell r="CE436">
            <v>4.1861017695112634E-2</v>
          </cell>
          <cell r="CF436">
            <v>2.7571486401942957E-2</v>
          </cell>
          <cell r="CG436">
            <v>4.6885868894222416E-2</v>
          </cell>
          <cell r="CH436">
            <v>4.9047585619858669E-2</v>
          </cell>
          <cell r="CI436">
            <v>5.0695161071653505E-2</v>
          </cell>
        </row>
        <row r="437">
          <cell r="A437">
            <v>46327</v>
          </cell>
          <cell r="B437">
            <v>7749.45</v>
          </cell>
          <cell r="C437">
            <v>4.1789768309750119E-3</v>
          </cell>
          <cell r="D437">
            <v>11199.56</v>
          </cell>
          <cell r="E437">
            <v>2.7469182227761735E-3</v>
          </cell>
          <cell r="F437">
            <v>0.2567377343183902</v>
          </cell>
          <cell r="G437">
            <v>6985.55</v>
          </cell>
          <cell r="H437">
            <v>4.6727627835800867E-3</v>
          </cell>
          <cell r="I437">
            <v>0.7432622656816098</v>
          </cell>
          <cell r="J437">
            <v>4.1515230250833242E-3</v>
          </cell>
          <cell r="M437">
            <v>5.6639083675260439E-3</v>
          </cell>
          <cell r="N437">
            <v>8.9789508320905912E-4</v>
          </cell>
          <cell r="O437">
            <v>7.6770168523344982E-3</v>
          </cell>
          <cell r="R437">
            <v>1234.9478520661667</v>
          </cell>
          <cell r="S437">
            <v>2.2796096380746089E-3</v>
          </cell>
          <cell r="T437">
            <v>1253.0198105088784</v>
          </cell>
          <cell r="U437">
            <v>2.2445473255510162E-3</v>
          </cell>
          <cell r="V437">
            <v>812.5211384162435</v>
          </cell>
          <cell r="W437">
            <v>4.0354052098301452E-3</v>
          </cell>
          <cell r="X437">
            <v>1288.0020711682755</v>
          </cell>
          <cell r="Y437">
            <v>2.0311874768896843E-3</v>
          </cell>
          <cell r="Z437">
            <v>1468.0072989320242</v>
          </cell>
          <cell r="AA437">
            <v>1.7845021985154474E-3</v>
          </cell>
          <cell r="AB437">
            <v>2220.0289362623553</v>
          </cell>
          <cell r="AC437">
            <v>2.1189123372020724E-3</v>
          </cell>
          <cell r="AD437">
            <v>1221.4069134375072</v>
          </cell>
          <cell r="AE437">
            <v>1.668853483754118E-3</v>
          </cell>
          <cell r="AI437">
            <v>7939.68</v>
          </cell>
          <cell r="AJ437">
            <v>4.1127282108874841E-3</v>
          </cell>
          <cell r="AK437">
            <v>0.03</v>
          </cell>
          <cell r="AL437">
            <v>1.0436365301403421</v>
          </cell>
          <cell r="CD437">
            <v>46327</v>
          </cell>
          <cell r="CE437">
            <v>4.3636530140342078E-2</v>
          </cell>
          <cell r="CF437">
            <v>3.3202148406868748E-2</v>
          </cell>
          <cell r="CG437">
            <v>4.7279013041607643E-2</v>
          </cell>
          <cell r="CH437">
            <v>4.1277737337028775E-2</v>
          </cell>
          <cell r="CI437">
            <v>4.3395175269850927E-2</v>
          </cell>
        </row>
        <row r="438">
          <cell r="A438">
            <v>46357</v>
          </cell>
          <cell r="B438">
            <v>7795.86</v>
          </cell>
          <cell r="C438">
            <v>5.9888121092463997E-3</v>
          </cell>
          <cell r="D438">
            <v>11225.92</v>
          </cell>
          <cell r="E438">
            <v>2.3536638939387622E-3</v>
          </cell>
          <cell r="F438">
            <v>0.25637224920631063</v>
          </cell>
          <cell r="G438">
            <v>7036.14</v>
          </cell>
          <cell r="H438">
            <v>7.2420926054499457E-3</v>
          </cell>
          <cell r="I438">
            <v>0.74362775079368937</v>
          </cell>
          <cell r="J438">
            <v>4.1515230250833242E-3</v>
          </cell>
          <cell r="M438">
            <v>8.5166004746024693E-3</v>
          </cell>
          <cell r="N438">
            <v>2.9955031082089271E-3</v>
          </cell>
          <cell r="O438">
            <v>1.0218954638545698E-2</v>
          </cell>
          <cell r="R438">
            <v>1239.5154770041379</v>
          </cell>
          <cell r="S438">
            <v>3.6986379063126407E-3</v>
          </cell>
          <cell r="T438">
            <v>1257.0103601447217</v>
          </cell>
          <cell r="U438">
            <v>3.1847458454967725E-3</v>
          </cell>
          <cell r="V438">
            <v>817.05318051139113</v>
          </cell>
          <cell r="W438">
            <v>5.5777528495830619E-3</v>
          </cell>
          <cell r="X438">
            <v>1291.115799795605</v>
          </cell>
          <cell r="Y438">
            <v>2.4174872828466309E-3</v>
          </cell>
          <cell r="Z438">
            <v>1471.8809865918979</v>
          </cell>
          <cell r="AA438">
            <v>2.6387386920294631E-3</v>
          </cell>
          <cell r="AB438">
            <v>2224.4780793921987</v>
          </cell>
          <cell r="AC438">
            <v>2.0040924049098408E-3</v>
          </cell>
          <cell r="AD438">
            <v>1224.8980808242613</v>
          </cell>
          <cell r="AE438">
            <v>2.8583163795337097E-3</v>
          </cell>
          <cell r="AI438">
            <v>7987.74</v>
          </cell>
          <cell r="AJ438">
            <v>6.0531406807327048E-3</v>
          </cell>
          <cell r="AK438">
            <v>0.03</v>
          </cell>
          <cell r="AL438">
            <v>1.0436365301403421</v>
          </cell>
          <cell r="CD438">
            <v>46357</v>
          </cell>
          <cell r="CE438">
            <v>4.373706350630191E-2</v>
          </cell>
          <cell r="CF438">
            <v>3.7079601461492695E-2</v>
          </cell>
          <cell r="CG438">
            <v>4.6037520423044986E-2</v>
          </cell>
          <cell r="CH438">
            <v>3.4641750325949516E-2</v>
          </cell>
          <cell r="CI438">
            <v>3.6221171069023894E-2</v>
          </cell>
        </row>
        <row r="439">
          <cell r="A439">
            <v>46388</v>
          </cell>
          <cell r="B439">
            <v>7843.5717987121534</v>
          </cell>
          <cell r="C439">
            <v>6.1201456557908873E-3</v>
          </cell>
          <cell r="D439">
            <v>11286.057669048147</v>
          </cell>
          <cell r="E439">
            <v>5.3570370221902586E-3</v>
          </cell>
          <cell r="F439">
            <v>0.25544584613607896</v>
          </cell>
          <cell r="G439">
            <v>7081.0443434989229</v>
          </cell>
          <cell r="H439">
            <v>6.3819570814284236E-3</v>
          </cell>
          <cell r="I439">
            <v>0.74455417675915447</v>
          </cell>
          <cell r="R439">
            <v>1242.0931296939491</v>
          </cell>
          <cell r="S439">
            <v>2.0795647473812462E-3</v>
          </cell>
          <cell r="T439">
            <v>1259.9576148132182</v>
          </cell>
          <cell r="U439">
            <v>2.3446542382969948E-3</v>
          </cell>
          <cell r="AK439">
            <v>0.03</v>
          </cell>
          <cell r="AL439">
            <v>1.0436365301403421</v>
          </cell>
          <cell r="CD439">
            <v>46388</v>
          </cell>
          <cell r="CE439">
            <v>4.5199176842344535E-2</v>
          </cell>
          <cell r="CF439">
            <v>3.9214605010980064E-2</v>
          </cell>
          <cell r="CG439">
            <v>4.7262484470696364E-2</v>
          </cell>
          <cell r="CH439">
            <v>3.5513411411813411E-2</v>
          </cell>
          <cell r="CI439">
            <v>3.4608910363726819E-2</v>
          </cell>
        </row>
        <row r="440">
          <cell r="A440">
            <v>46419</v>
          </cell>
          <cell r="B440">
            <v>7878.319391326203</v>
          </cell>
          <cell r="C440">
            <v>4.4300726130606094E-3</v>
          </cell>
          <cell r="D440">
            <v>11311.41482724928</v>
          </cell>
          <cell r="E440">
            <v>2.2467684416211942E-3</v>
          </cell>
          <cell r="F440">
            <v>0.25525209896637407</v>
          </cell>
          <cell r="G440">
            <v>7117.7126105856851</v>
          </cell>
          <cell r="H440">
            <v>5.1783699279368163E-3</v>
          </cell>
          <cell r="I440">
            <v>0.74474792378958954</v>
          </cell>
          <cell r="R440">
            <v>1243.787791876643</v>
          </cell>
          <cell r="S440">
            <v>1.3643600002131162E-3</v>
          </cell>
          <cell r="T440">
            <v>1262.7898165952713</v>
          </cell>
          <cell r="U440">
            <v>2.2478548077768945E-3</v>
          </cell>
          <cell r="AK440">
            <v>0.03</v>
          </cell>
          <cell r="AL440">
            <v>1.0436365301403421</v>
          </cell>
          <cell r="CD440">
            <v>46419</v>
          </cell>
          <cell r="CE440">
            <v>4.4401765697366757E-2</v>
          </cell>
          <cell r="CF440">
            <v>3.9383654336451857E-2</v>
          </cell>
          <cell r="CG440">
            <v>4.6125535809815155E-2</v>
          </cell>
          <cell r="CH440">
            <v>3.436757283049241E-2</v>
          </cell>
          <cell r="CI440">
            <v>3.4878684115618119E-2</v>
          </cell>
        </row>
        <row r="441">
          <cell r="A441">
            <v>46447</v>
          </cell>
          <cell r="B441">
            <v>7904.6235693204208</v>
          </cell>
          <cell r="C441">
            <v>3.3388057385916881E-3</v>
          </cell>
          <cell r="D441">
            <v>11341.28543302148</v>
          </cell>
          <cell r="E441">
            <v>2.6407488566542181E-3</v>
          </cell>
          <cell r="F441">
            <v>0.2546972639533282</v>
          </cell>
          <cell r="G441">
            <v>7143.1752114226083</v>
          </cell>
          <cell r="H441">
            <v>3.577357253656788E-3</v>
          </cell>
          <cell r="I441">
            <v>0.74530275870226959</v>
          </cell>
          <cell r="R441">
            <v>1247.4276120274949</v>
          </cell>
          <cell r="S441">
            <v>2.9263996435919815E-3</v>
          </cell>
          <cell r="T441">
            <v>1265.1905295627548</v>
          </cell>
          <cell r="U441">
            <v>1.9011184093615796E-3</v>
          </cell>
          <cell r="AK441">
            <v>0.03</v>
          </cell>
          <cell r="AL441">
            <v>1.0436365301403421</v>
          </cell>
          <cell r="CD441">
            <v>46447</v>
          </cell>
          <cell r="CE441">
            <v>4.4086670495442348E-2</v>
          </cell>
          <cell r="CF441">
            <v>4.0344598757918071E-2</v>
          </cell>
          <cell r="CG441">
            <v>4.5369230549644479E-2</v>
          </cell>
          <cell r="CH441">
            <v>3.3187721943626736E-2</v>
          </cell>
          <cell r="CI441">
            <v>3.3240820316290609E-2</v>
          </cell>
        </row>
        <row r="442">
          <cell r="A442">
            <v>46478</v>
          </cell>
          <cell r="B442">
            <v>7937.6470967918449</v>
          </cell>
          <cell r="C442">
            <v>4.1777482737566096E-3</v>
          </cell>
          <cell r="D442">
            <v>11405.051535511375</v>
          </cell>
          <cell r="E442">
            <v>5.6224757648928314E-3</v>
          </cell>
          <cell r="F442">
            <v>0.25452006241692154</v>
          </cell>
          <cell r="G442">
            <v>7169.4941875765962</v>
          </cell>
          <cell r="H442">
            <v>3.6844925925799987E-3</v>
          </cell>
          <cell r="I442">
            <v>0.74547996016328533</v>
          </cell>
          <cell r="R442">
            <v>1248.2576648799306</v>
          </cell>
          <cell r="S442">
            <v>6.6541163946709503E-4</v>
          </cell>
          <cell r="T442">
            <v>1268.5454116262747</v>
          </cell>
          <cell r="U442">
            <v>2.6516812963177649E-3</v>
          </cell>
          <cell r="AK442">
            <v>0.03</v>
          </cell>
          <cell r="AL442">
            <v>1.0436365301403421</v>
          </cell>
          <cell r="CD442">
            <v>46478</v>
          </cell>
          <cell r="CE442">
            <v>4.4096161189917993E-2</v>
          </cell>
          <cell r="CF442">
            <v>4.0142813608834649E-2</v>
          </cell>
          <cell r="CG442">
            <v>4.5454095578539411E-2</v>
          </cell>
          <cell r="CH442">
            <v>3.0601785727494946E-2</v>
          </cell>
          <cell r="CI442">
            <v>3.2408693013803891E-2</v>
          </cell>
        </row>
        <row r="443">
          <cell r="A443">
            <v>46508</v>
          </cell>
          <cell r="B443">
            <v>7957.5014555205098</v>
          </cell>
          <cell r="C443">
            <v>2.501290179137472E-3</v>
          </cell>
          <cell r="D443">
            <v>11451.727226790565</v>
          </cell>
          <cell r="E443">
            <v>4.0925454070819267E-3</v>
          </cell>
          <cell r="F443">
            <v>0.25488624473061211</v>
          </cell>
          <cell r="G443">
            <v>7183.5245892833236</v>
          </cell>
          <cell r="H443">
            <v>1.9569583766507973E-3</v>
          </cell>
          <cell r="I443">
            <v>0.74511377775565291</v>
          </cell>
          <cell r="R443">
            <v>1257.3470688197094</v>
          </cell>
          <cell r="S443">
            <v>7.2816728432851807E-3</v>
          </cell>
          <cell r="T443">
            <v>1273.6801758386812</v>
          </cell>
          <cell r="U443">
            <v>4.0477575066262261E-3</v>
          </cell>
          <cell r="AK443">
            <v>0.03</v>
          </cell>
          <cell r="AL443">
            <v>1.0436365301403421</v>
          </cell>
          <cell r="CD443">
            <v>46508</v>
          </cell>
          <cell r="CE443">
            <v>4.4460123552818809E-2</v>
          </cell>
          <cell r="CF443">
            <v>4.0181956863081236E-2</v>
          </cell>
          <cell r="CG443">
            <v>4.5933647728732874E-2</v>
          </cell>
          <cell r="CH443">
            <v>3.514534393644797E-2</v>
          </cell>
          <cell r="CI443">
            <v>3.3502986329934092E-2</v>
          </cell>
        </row>
        <row r="444">
          <cell r="A444">
            <v>46539</v>
          </cell>
          <cell r="B444">
            <v>7965.8697023943751</v>
          </cell>
          <cell r="C444">
            <v>1.05161738526105E-3</v>
          </cell>
          <cell r="D444">
            <v>11465.047062516409</v>
          </cell>
          <cell r="E444">
            <v>1.1631289727791483E-3</v>
          </cell>
          <cell r="F444">
            <v>0.25529082183533208</v>
          </cell>
          <cell r="G444">
            <v>7190.8043049044809</v>
          </cell>
          <cell r="H444">
            <v>1.0133905063842129E-3</v>
          </cell>
          <cell r="I444">
            <v>0.74470920059482859</v>
          </cell>
          <cell r="R444">
            <v>1261.2696029697768</v>
          </cell>
          <cell r="S444">
            <v>3.119690853337298E-3</v>
          </cell>
          <cell r="T444">
            <v>1277.3737397439543</v>
          </cell>
          <cell r="U444">
            <v>2.8999147316091101E-3</v>
          </cell>
          <cell r="AK444">
            <v>0.03</v>
          </cell>
          <cell r="AL444">
            <v>1.0436365301403421</v>
          </cell>
          <cell r="CD444">
            <v>46539</v>
          </cell>
          <cell r="CE444">
            <v>4.3010784116329859E-2</v>
          </cell>
          <cell r="CF444">
            <v>3.7806888376828773E-2</v>
          </cell>
          <cell r="CG444">
            <v>4.4806021260583861E-2</v>
          </cell>
          <cell r="CH444">
            <v>3.5807160858417397E-2</v>
          </cell>
          <cell r="CI444">
            <v>3.3781752811123278E-2</v>
          </cell>
        </row>
        <row r="445">
          <cell r="A445">
            <v>46569</v>
          </cell>
          <cell r="B445">
            <v>7972.2707098057363</v>
          </cell>
          <cell r="C445">
            <v>8.0355411907340191E-4</v>
          </cell>
          <cell r="D445">
            <v>11492.292297417405</v>
          </cell>
          <cell r="E445">
            <v>2.3763735772242001E-3</v>
          </cell>
          <cell r="F445">
            <v>0.25531925981428066</v>
          </cell>
          <cell r="G445">
            <v>7192.7048446284598</v>
          </cell>
          <cell r="H445">
            <v>2.6430141099543353E-4</v>
          </cell>
          <cell r="I445">
            <v>0.74468076259231686</v>
          </cell>
          <cell r="R445">
            <v>1262.5081763081312</v>
          </cell>
          <cell r="S445">
            <v>9.820052234970067E-4</v>
          </cell>
          <cell r="T445">
            <v>1280.1465605869239</v>
          </cell>
          <cell r="U445">
            <v>2.1707200928722248E-3</v>
          </cell>
          <cell r="AK445">
            <v>0.03</v>
          </cell>
          <cell r="AL445">
            <v>1.0436365301403421</v>
          </cell>
          <cell r="CD445">
            <v>46569</v>
          </cell>
          <cell r="CE445">
            <v>4.1455729811472608E-2</v>
          </cell>
          <cell r="CF445">
            <v>3.6282705142814953E-2</v>
          </cell>
          <cell r="CG445">
            <v>4.3243491191382599E-2</v>
          </cell>
          <cell r="CH445">
            <v>3.5651764689053067E-2</v>
          </cell>
          <cell r="CI445">
            <v>3.4429302861885169E-2</v>
          </cell>
        </row>
        <row r="446">
          <cell r="A446">
            <v>46600</v>
          </cell>
          <cell r="B446">
            <v>7979.5147879755541</v>
          </cell>
          <cell r="C446">
            <v>9.0865933101191843E-4</v>
          </cell>
          <cell r="D446">
            <v>11505.900124370126</v>
          </cell>
          <cell r="E446">
            <v>1.1840829140570275E-3</v>
          </cell>
          <cell r="F446">
            <v>0.25572050848913175</v>
          </cell>
          <cell r="G446">
            <v>7198.5599143585159</v>
          </cell>
          <cell r="H446">
            <v>8.1402891631623291E-4</v>
          </cell>
          <cell r="I446">
            <v>0.74427951389947533</v>
          </cell>
          <cell r="R446">
            <v>1271.8904472312804</v>
          </cell>
          <cell r="S446">
            <v>7.4314535931048198E-3</v>
          </cell>
          <cell r="T446">
            <v>1285.5242308755182</v>
          </cell>
          <cell r="U446">
            <v>4.2008239166997363E-3</v>
          </cell>
          <cell r="AK446">
            <v>0.03</v>
          </cell>
          <cell r="AL446">
            <v>1.0436365301403421</v>
          </cell>
          <cell r="CD446">
            <v>46600</v>
          </cell>
          <cell r="CE446">
            <v>4.0644298145187108E-2</v>
          </cell>
          <cell r="CF446">
            <v>3.5337299584559112E-2</v>
          </cell>
          <cell r="CG446">
            <v>4.247938364956938E-2</v>
          </cell>
          <cell r="CH446">
            <v>4.010886213198317E-2</v>
          </cell>
          <cell r="CI446">
            <v>3.6287702251710519E-2</v>
          </cell>
        </row>
        <row r="447">
          <cell r="A447">
            <v>46631</v>
          </cell>
          <cell r="B447">
            <v>7997.9761360024104</v>
          </cell>
          <cell r="C447">
            <v>2.3135928082589352E-3</v>
          </cell>
          <cell r="D447">
            <v>11536.954561526309</v>
          </cell>
          <cell r="E447">
            <v>2.6990011055638696E-3</v>
          </cell>
          <cell r="F447">
            <v>0.25579087600773559</v>
          </cell>
          <cell r="G447">
            <v>7214.260871192424</v>
          </cell>
          <cell r="H447">
            <v>2.1811247000376281E-3</v>
          </cell>
          <cell r="I447">
            <v>0.74420914636054647</v>
          </cell>
          <cell r="R447">
            <v>1278.5562759568336</v>
          </cell>
          <cell r="S447">
            <v>5.2408827663292801E-3</v>
          </cell>
          <cell r="T447">
            <v>1293.9994389709245</v>
          </cell>
          <cell r="U447">
            <v>6.5928030696349449E-3</v>
          </cell>
          <cell r="AK447">
            <v>0.03</v>
          </cell>
          <cell r="AL447">
            <v>1.0436365301403421</v>
          </cell>
          <cell r="CD447">
            <v>46631</v>
          </cell>
          <cell r="CE447">
            <v>4.0126008820212888E-2</v>
          </cell>
          <cell r="CF447">
            <v>3.5459448147062256E-2</v>
          </cell>
          <cell r="CG447">
            <v>4.1738932276772056E-2</v>
          </cell>
          <cell r="CH447">
            <v>4.0075504885806357E-2</v>
          </cell>
          <cell r="CI447">
            <v>3.8412106850318706E-2</v>
          </cell>
        </row>
        <row r="448">
          <cell r="A448">
            <v>46661</v>
          </cell>
          <cell r="B448">
            <v>8028.0794110718452</v>
          </cell>
          <cell r="C448">
            <v>3.7638615766715233E-3</v>
          </cell>
          <cell r="D448">
            <v>11567.784005221376</v>
          </cell>
          <cell r="E448">
            <v>2.6722341264893146E-3</v>
          </cell>
          <cell r="F448">
            <v>0.25588923237713496</v>
          </cell>
          <cell r="G448">
            <v>7244.1225494645159</v>
          </cell>
          <cell r="H448">
            <v>4.1392567866977851E-3</v>
          </cell>
          <cell r="I448">
            <v>0.7441107899395154</v>
          </cell>
          <cell r="R448">
            <v>1281.8038695216917</v>
          </cell>
          <cell r="S448">
            <v>2.5400474159245068E-3</v>
          </cell>
          <cell r="T448">
            <v>1299.2264479118016</v>
          </cell>
          <cell r="U448">
            <v>4.0394213347063612E-3</v>
          </cell>
          <cell r="AK448">
            <v>0.03</v>
          </cell>
          <cell r="AL448">
            <v>1.0436365301403421</v>
          </cell>
          <cell r="CD448">
            <v>46661</v>
          </cell>
          <cell r="CE448">
            <v>4.0283964530120508E-2</v>
          </cell>
          <cell r="CF448">
            <v>3.571566757108835E-2</v>
          </cell>
          <cell r="CG448">
            <v>4.1861072601777627E-2</v>
          </cell>
          <cell r="CH448">
            <v>4.0307799092346608E-2</v>
          </cell>
          <cell r="CI448">
            <v>3.9203540311081753E-2</v>
          </cell>
        </row>
        <row r="449">
          <cell r="A449">
            <v>46692</v>
          </cell>
          <cell r="B449">
            <v>8063.1898333848876</v>
          </cell>
          <cell r="C449">
            <v>4.3734522935361397E-3</v>
          </cell>
          <cell r="D449">
            <v>11618.454209207863</v>
          </cell>
          <cell r="E449">
            <v>4.3802861432764573E-3</v>
          </cell>
          <cell r="F449">
            <v>0.25561094410539925</v>
          </cell>
          <cell r="G449">
            <v>7275.7873736114398</v>
          </cell>
          <cell r="H449">
            <v>4.3711055315132225E-3</v>
          </cell>
          <cell r="I449">
            <v>0.74438907812756927</v>
          </cell>
          <cell r="R449">
            <v>1288.0452756895165</v>
          </cell>
          <cell r="S449">
            <v>4.8692364847937597E-3</v>
          </cell>
          <cell r="T449">
            <v>1305.3441929802714</v>
          </cell>
          <cell r="U449">
            <v>4.7087596456356628E-3</v>
          </cell>
          <cell r="AK449">
            <v>0.03</v>
          </cell>
          <cell r="AL449">
            <v>1.0436365301403421</v>
          </cell>
          <cell r="CD449">
            <v>46692</v>
          </cell>
          <cell r="CE449">
            <v>4.0485432306149205E-2</v>
          </cell>
          <cell r="CF449">
            <v>3.7402738072555008E-2</v>
          </cell>
          <cell r="CG449">
            <v>4.1548249402185933E-2</v>
          </cell>
          <cell r="CH449">
            <v>4.2995680776733769E-2</v>
          </cell>
          <cell r="CI449">
            <v>4.1758623473113987E-2</v>
          </cell>
        </row>
        <row r="450">
          <cell r="A450">
            <v>46722</v>
          </cell>
          <cell r="B450">
            <v>8107.6944000000058</v>
          </cell>
          <cell r="C450">
            <v>5.5194739966124562E-3</v>
          </cell>
          <cell r="D450">
            <v>11674.956800000011</v>
          </cell>
          <cell r="E450">
            <v>4.8631762689539393E-3</v>
          </cell>
          <cell r="F450">
            <v>0.25561268330587295</v>
          </cell>
          <cell r="G450">
            <v>7317.5855913454843</v>
          </cell>
          <cell r="H450">
            <v>5.7448377182711405E-3</v>
          </cell>
          <cell r="I450">
            <v>0.74438733883028418</v>
          </cell>
          <cell r="R450">
            <v>1289.0960960843024</v>
          </cell>
          <cell r="S450">
            <v>8.1582566592874883E-4</v>
          </cell>
          <cell r="T450">
            <v>1307.2907745505122</v>
          </cell>
          <cell r="U450">
            <v>1.4912400734679032E-3</v>
          </cell>
          <cell r="AK450">
            <v>0.03</v>
          </cell>
          <cell r="AL450">
            <v>1.0436365301403421</v>
          </cell>
          <cell r="CD450">
            <v>46722</v>
          </cell>
          <cell r="CE450">
            <v>4.0000000000000702E-2</v>
          </cell>
          <cell r="CF450">
            <v>4.0000000000000924E-2</v>
          </cell>
          <cell r="CG450">
            <v>3.999999876999083E-2</v>
          </cell>
          <cell r="CH450">
            <v>3.9999999999999147E-2</v>
          </cell>
          <cell r="CI450">
            <v>4.0000000000001368E-2</v>
          </cell>
        </row>
        <row r="451">
          <cell r="A451">
            <v>46753</v>
          </cell>
          <cell r="B451">
            <v>8154.0392920836439</v>
          </cell>
          <cell r="C451">
            <v>5.7161616850824881E-3</v>
          </cell>
          <cell r="D451">
            <v>11732.787057708909</v>
          </cell>
          <cell r="E451">
            <v>4.9533594598738517E-3</v>
          </cell>
          <cell r="F451">
            <v>0.25544584613607896</v>
          </cell>
          <cell r="G451">
            <v>7361.3291521323754</v>
          </cell>
          <cell r="H451">
            <v>5.9778680058934488E-3</v>
          </cell>
          <cell r="I451">
            <v>0.74455417587856898</v>
          </cell>
          <cell r="R451">
            <v>1291.2581721524539</v>
          </cell>
          <cell r="S451">
            <v>1.6772031772642748E-3</v>
          </cell>
          <cell r="T451">
            <v>1309.8297766884514</v>
          </cell>
          <cell r="U451">
            <v>1.9421862277060331E-3</v>
          </cell>
          <cell r="AK451">
            <v>0.03</v>
          </cell>
          <cell r="AL451">
            <v>1.0436365301403421</v>
          </cell>
          <cell r="CD451">
            <v>46753</v>
          </cell>
          <cell r="CE451">
            <v>3.9582412367598518E-2</v>
          </cell>
          <cell r="CF451">
            <v>3.9582412367598518E-2</v>
          </cell>
          <cell r="CG451">
            <v>3.9582411158147979E-2</v>
          </cell>
          <cell r="CH451">
            <v>3.9582412367596742E-2</v>
          </cell>
          <cell r="CI451">
            <v>3.9582412367598963E-2</v>
          </cell>
        </row>
        <row r="452">
          <cell r="A452">
            <v>46784</v>
          </cell>
          <cell r="B452">
            <v>8186.873710473129</v>
          </cell>
          <cell r="C452">
            <v>4.0267672515832409E-3</v>
          </cell>
          <cell r="D452">
            <v>11754.426303079135</v>
          </cell>
          <cell r="E452">
            <v>1.8443397347784884E-3</v>
          </cell>
          <cell r="F452">
            <v>0.25525209896637413</v>
          </cell>
          <cell r="G452">
            <v>7396.4777624657854</v>
          </cell>
          <cell r="H452">
            <v>4.7747641230291649E-3</v>
          </cell>
          <cell r="I452">
            <v>0.74474792292314984</v>
          </cell>
          <cell r="R452">
            <v>1292.5007313023114</v>
          </cell>
          <cell r="S452">
            <v>9.622856038047356E-4</v>
          </cell>
          <cell r="T452">
            <v>1312.2469701747787</v>
          </cell>
          <cell r="U452">
            <v>1.8454256647291167E-3</v>
          </cell>
          <cell r="AK452">
            <v>0.03</v>
          </cell>
          <cell r="AL452">
            <v>1.0436365301403421</v>
          </cell>
          <cell r="CD452">
            <v>46784</v>
          </cell>
          <cell r="CE452">
            <v>3.9164992407725308E-2</v>
          </cell>
          <cell r="CF452">
            <v>3.9164992407725752E-2</v>
          </cell>
          <cell r="CG452">
            <v>3.9164991217194078E-2</v>
          </cell>
          <cell r="CH452">
            <v>3.9164992407723753E-2</v>
          </cell>
          <cell r="CI452">
            <v>3.9164992407725974E-2</v>
          </cell>
        </row>
        <row r="453">
          <cell r="A453">
            <v>46813</v>
          </cell>
          <cell r="B453">
            <v>8210.9098686017169</v>
          </cell>
          <cell r="C453">
            <v>2.9359385497591539E-3</v>
          </cell>
          <cell r="D453">
            <v>11780.734612847724</v>
          </cell>
          <cell r="E453">
            <v>2.2381619562068522E-3</v>
          </cell>
          <cell r="F453">
            <v>0.25469726395332831</v>
          </cell>
          <cell r="G453">
            <v>7419.9570992846711</v>
          </cell>
          <cell r="H453">
            <v>3.1743942958950668E-3</v>
          </cell>
          <cell r="I453">
            <v>0.74530275784840516</v>
          </cell>
          <cell r="R453">
            <v>1295.7626128733402</v>
          </cell>
          <cell r="S453">
            <v>2.5236980467642223E-3</v>
          </cell>
          <cell r="T453">
            <v>1314.2138033198428</v>
          </cell>
          <cell r="U453">
            <v>1.4988284901904514E-3</v>
          </cell>
          <cell r="AK453">
            <v>0.03</v>
          </cell>
          <cell r="AL453">
            <v>1.0436365301403421</v>
          </cell>
          <cell r="CD453">
            <v>46813</v>
          </cell>
          <cell r="CE453">
            <v>3.8747740053057145E-2</v>
          </cell>
          <cell r="CF453">
            <v>3.8747740053057589E-2</v>
          </cell>
          <cell r="CG453">
            <v>3.8747738879407967E-2</v>
          </cell>
          <cell r="CH453">
            <v>3.874774005305559E-2</v>
          </cell>
          <cell r="CI453">
            <v>3.8747740053057589E-2</v>
          </cell>
        </row>
        <row r="454">
          <cell r="A454">
            <v>46844</v>
          </cell>
          <cell r="B454">
            <v>8241.902311046355</v>
          </cell>
          <cell r="C454">
            <v>3.7745442272059115E-3</v>
          </cell>
          <cell r="D454">
            <v>11842.21463387125</v>
          </cell>
          <cell r="E454">
            <v>5.2186916218686097E-3</v>
          </cell>
          <cell r="F454">
            <v>0.25452006241692166</v>
          </cell>
          <cell r="G454">
            <v>7444.3055892058801</v>
          </cell>
          <cell r="H454">
            <v>3.281486617160584E-3</v>
          </cell>
          <cell r="I454">
            <v>0.74547995932099054</v>
          </cell>
          <cell r="R454">
            <v>1296.1041990785045</v>
          </cell>
          <cell r="S454">
            <v>2.6361788939621711E-4</v>
          </cell>
          <cell r="T454">
            <v>1317.1695884509065</v>
          </cell>
          <cell r="U454">
            <v>2.2490900062053232E-3</v>
          </cell>
          <cell r="AK454">
            <v>0.03</v>
          </cell>
          <cell r="AL454">
            <v>1.0436365301403421</v>
          </cell>
          <cell r="CD454">
            <v>46844</v>
          </cell>
          <cell r="CE454">
            <v>3.8330655236295419E-2</v>
          </cell>
          <cell r="CF454">
            <v>3.8330655236296085E-2</v>
          </cell>
          <cell r="CG454">
            <v>3.8330654079541837E-2</v>
          </cell>
          <cell r="CH454">
            <v>3.8330655236293865E-2</v>
          </cell>
          <cell r="CI454">
            <v>3.8330655236295863E-2</v>
          </cell>
        </row>
        <row r="455">
          <cell r="A455">
            <v>46874</v>
          </cell>
          <cell r="B455">
            <v>8259.2000799657562</v>
          </cell>
          <cell r="C455">
            <v>2.0987592750545403E-3</v>
          </cell>
          <cell r="D455">
            <v>11885.905011256824</v>
          </cell>
          <cell r="E455">
            <v>3.6893755717457566E-3</v>
          </cell>
          <cell r="F455">
            <v>0.25488624473061222</v>
          </cell>
          <cell r="G455">
            <v>7455.8788494858654</v>
          </cell>
          <cell r="H455">
            <v>1.5546460500986551E-3</v>
          </cell>
          <cell r="I455">
            <v>0.74511377692555791</v>
          </cell>
          <cell r="R455">
            <v>1305.0177960239107</v>
          </cell>
          <cell r="S455">
            <v>6.8772224885496058E-3</v>
          </cell>
          <cell r="T455">
            <v>1321.9701521813347</v>
          </cell>
          <cell r="U455">
            <v>3.6446056548222749E-3</v>
          </cell>
          <cell r="AK455">
            <v>0.03</v>
          </cell>
          <cell r="AL455">
            <v>1.0436365301403421</v>
          </cell>
          <cell r="CD455">
            <v>46874</v>
          </cell>
          <cell r="CE455">
            <v>3.7913737890169497E-2</v>
          </cell>
          <cell r="CF455">
            <v>3.7913737890169941E-2</v>
          </cell>
          <cell r="CG455">
            <v>3.7913736748232285E-2</v>
          </cell>
          <cell r="CH455">
            <v>3.7913737890167942E-2</v>
          </cell>
          <cell r="CI455">
            <v>3.7913737890170163E-2</v>
          </cell>
        </row>
        <row r="456">
          <cell r="A456">
            <v>46905</v>
          </cell>
          <cell r="B456">
            <v>8264.5658226158976</v>
          </cell>
          <cell r="C456">
            <v>6.4966856332215883E-4</v>
          </cell>
          <cell r="D456">
            <v>11894.951794036369</v>
          </cell>
          <cell r="E456">
            <v>7.6113537597488623E-4</v>
          </cell>
          <cell r="F456">
            <v>0.25529082183533214</v>
          </cell>
          <cell r="G456">
            <v>7460.4377991448873</v>
          </cell>
          <cell r="H456">
            <v>6.1145704631938044E-4</v>
          </cell>
          <cell r="I456">
            <v>0.744709199775482</v>
          </cell>
          <cell r="R456">
            <v>1308.5634140707987</v>
          </cell>
          <cell r="S456">
            <v>2.7169116449528019E-3</v>
          </cell>
          <cell r="T456">
            <v>1325.2714074675046</v>
          </cell>
          <cell r="U456">
            <v>2.4972237691771593E-3</v>
          </cell>
          <cell r="AK456">
            <v>0.03</v>
          </cell>
          <cell r="AL456">
            <v>1.0436365301403421</v>
          </cell>
          <cell r="CD456">
            <v>46905</v>
          </cell>
          <cell r="CE456">
            <v>3.749698794743539E-2</v>
          </cell>
          <cell r="CF456">
            <v>3.7496987947435612E-2</v>
          </cell>
          <cell r="CG456">
            <v>3.7496986819193889E-2</v>
          </cell>
          <cell r="CH456">
            <v>3.7496987947433391E-2</v>
          </cell>
          <cell r="CI456">
            <v>3.7496987947436056E-2</v>
          </cell>
        </row>
        <row r="457">
          <cell r="A457">
            <v>46935</v>
          </cell>
          <cell r="B457">
            <v>8267.8857392125283</v>
          </cell>
          <cell r="C457">
            <v>4.0170490112689805E-4</v>
          </cell>
          <cell r="D457">
            <v>11918.431154101472</v>
          </cell>
          <cell r="E457">
            <v>1.9738928304757763E-3</v>
          </cell>
          <cell r="F457">
            <v>0.25531925981428066</v>
          </cell>
          <cell r="G457">
            <v>7459.4132477417379</v>
          </cell>
          <cell r="H457">
            <v>-1.3733127072881429E-4</v>
          </cell>
          <cell r="I457">
            <v>0.74468076178250264</v>
          </cell>
          <cell r="R457">
            <v>1309.3224912318046</v>
          </cell>
          <cell r="S457">
            <v>5.8008435269063519E-4</v>
          </cell>
          <cell r="T457">
            <v>1327.6149139492161</v>
          </cell>
          <cell r="U457">
            <v>1.7683219214619239E-3</v>
          </cell>
          <cell r="AK457">
            <v>0.03</v>
          </cell>
          <cell r="AL457">
            <v>1.0436365301403421</v>
          </cell>
          <cell r="CD457">
            <v>46935</v>
          </cell>
          <cell r="CE457">
            <v>3.7080405340876199E-2</v>
          </cell>
          <cell r="CF457">
            <v>3.7080405340876199E-2</v>
          </cell>
          <cell r="CG457">
            <v>3.7080404225464214E-2</v>
          </cell>
          <cell r="CH457">
            <v>3.7080405340874201E-2</v>
          </cell>
          <cell r="CI457">
            <v>3.7080405340876643E-2</v>
          </cell>
        </row>
        <row r="458">
          <cell r="A458">
            <v>46966</v>
          </cell>
          <cell r="B458">
            <v>8272.0756383930911</v>
          </cell>
          <cell r="C458">
            <v>5.0676791053017034E-4</v>
          </cell>
          <cell r="D458">
            <v>11927.752331509024</v>
          </cell>
          <cell r="E458">
            <v>7.8208090368869776E-4</v>
          </cell>
          <cell r="F458">
            <v>0.25572050848913169</v>
          </cell>
          <cell r="G458">
            <v>7462.4878351639945</v>
          </cell>
          <cell r="H458">
            <v>4.1217550498190322E-4</v>
          </cell>
          <cell r="I458">
            <v>0.74427951309897955</v>
          </cell>
          <cell r="R458">
            <v>1318.5230258738609</v>
          </cell>
          <cell r="S458">
            <v>7.0269430974185809E-3</v>
          </cell>
          <cell r="T458">
            <v>1332.6566784253412</v>
          </cell>
          <cell r="U458">
            <v>3.7976106046651026E-3</v>
          </cell>
          <cell r="AK458">
            <v>0.03</v>
          </cell>
          <cell r="AL458">
            <v>1.0436365301403421</v>
          </cell>
          <cell r="CD458">
            <v>46966</v>
          </cell>
          <cell r="CE458">
            <v>3.6663990003302116E-2</v>
          </cell>
          <cell r="CF458">
            <v>3.6663990003302116E-2</v>
          </cell>
          <cell r="CG458">
            <v>3.6663988901313171E-2</v>
          </cell>
          <cell r="CH458">
            <v>3.6663990003300118E-2</v>
          </cell>
          <cell r="CI458">
            <v>3.6663990003302338E-2</v>
          </cell>
        </row>
        <row r="459">
          <cell r="A459">
            <v>46997</v>
          </cell>
          <cell r="B459">
            <v>8287.8847104430497</v>
          </cell>
          <cell r="C459">
            <v>1.9111372696574147E-3</v>
          </cell>
          <cell r="D459">
            <v>11955.143112410165</v>
          </cell>
          <cell r="E459">
            <v>2.2963908152908719E-3</v>
          </cell>
          <cell r="F459">
            <v>0.25579087600773548</v>
          </cell>
          <cell r="G459">
            <v>7475.7615291738994</v>
          </cell>
          <cell r="H459">
            <v>1.7787223648604411E-3</v>
          </cell>
          <cell r="I459">
            <v>0.74420914556944118</v>
          </cell>
          <cell r="R459">
            <v>1324.9010538108503</v>
          </cell>
          <cell r="S459">
            <v>4.8372518430326306E-3</v>
          </cell>
          <cell r="T459">
            <v>1340.9039966114974</v>
          </cell>
          <cell r="U459">
            <v>6.1886293144166604E-3</v>
          </cell>
          <cell r="AK459">
            <v>0.03</v>
          </cell>
          <cell r="AL459">
            <v>1.0436365301403421</v>
          </cell>
          <cell r="CD459">
            <v>46997</v>
          </cell>
          <cell r="CE459">
            <v>3.6247741867549976E-2</v>
          </cell>
          <cell r="CF459">
            <v>3.6247741867549754E-2</v>
          </cell>
          <cell r="CG459">
            <v>3.6247740780442905E-2</v>
          </cell>
          <cell r="CH459">
            <v>3.6247741867547978E-2</v>
          </cell>
          <cell r="CI459">
            <v>3.6247741867550198E-2</v>
          </cell>
        </row>
        <row r="460">
          <cell r="A460">
            <v>47027</v>
          </cell>
          <cell r="B460">
            <v>8315.7388299385711</v>
          </cell>
          <cell r="C460">
            <v>3.3608237166262711E-3</v>
          </cell>
          <cell r="D460">
            <v>11982.276918673202</v>
          </cell>
          <cell r="E460">
            <v>2.2696345838695287E-3</v>
          </cell>
          <cell r="F460">
            <v>0.25588923237713485</v>
          </cell>
          <cell r="G460">
            <v>7503.6914841795251</v>
          </cell>
          <cell r="H460">
            <v>3.7360682114631993E-3</v>
          </cell>
          <cell r="I460">
            <v>0.7441107891588834</v>
          </cell>
          <cell r="R460">
            <v>1327.7330310717371</v>
          </cell>
          <cell r="S460">
            <v>2.137500949781268E-3</v>
          </cell>
          <cell r="T460">
            <v>1345.7798893821441</v>
          </cell>
          <cell r="U460">
            <v>3.6362728300969316E-3</v>
          </cell>
          <cell r="AK460">
            <v>0.03</v>
          </cell>
          <cell r="AL460">
            <v>1.0436365301403421</v>
          </cell>
          <cell r="CD460">
            <v>47027</v>
          </cell>
          <cell r="CE460">
            <v>3.5831660866483706E-2</v>
          </cell>
          <cell r="CF460">
            <v>3.5831660866483706E-2</v>
          </cell>
          <cell r="CG460">
            <v>3.5831659796284887E-2</v>
          </cell>
          <cell r="CH460">
            <v>3.5831660866481707E-2</v>
          </cell>
          <cell r="CI460">
            <v>3.583166086648415E-2</v>
          </cell>
        </row>
        <row r="461">
          <cell r="A461">
            <v>47058</v>
          </cell>
          <cell r="B461">
            <v>8348.7537239967405</v>
          </cell>
          <cell r="C461">
            <v>3.9701696666216701E-3</v>
          </cell>
          <cell r="D461">
            <v>12029.930443233754</v>
          </cell>
          <cell r="E461">
            <v>3.9770007723898271E-3</v>
          </cell>
          <cell r="F461">
            <v>0.25561094410539914</v>
          </cell>
          <cell r="G461">
            <v>7533.4648103108784</v>
          </cell>
          <cell r="H461">
            <v>3.9678238629780541E-3</v>
          </cell>
          <cell r="I461">
            <v>0.74438907735848281</v>
          </cell>
          <cell r="R461">
            <v>1333.6623612115732</v>
          </cell>
          <cell r="S461">
            <v>4.4657547873536707E-3</v>
          </cell>
          <cell r="T461">
            <v>1351.5739325793152</v>
          </cell>
          <cell r="U461">
            <v>4.3053423839103377E-3</v>
          </cell>
          <cell r="AK461">
            <v>0.03</v>
          </cell>
          <cell r="AL461">
            <v>1.0436365301403421</v>
          </cell>
          <cell r="CD461">
            <v>47058</v>
          </cell>
          <cell r="CE461">
            <v>3.5415746932994541E-2</v>
          </cell>
          <cell r="CF461">
            <v>3.5415746932994541E-2</v>
          </cell>
          <cell r="CG461">
            <v>3.541574587982188E-2</v>
          </cell>
          <cell r="CH461">
            <v>3.5415746932992542E-2</v>
          </cell>
          <cell r="CI461">
            <v>3.5415746932994985E-2</v>
          </cell>
        </row>
        <row r="462">
          <cell r="A462">
            <v>47088</v>
          </cell>
          <cell r="B462">
            <v>8391.4637040000089</v>
          </cell>
          <cell r="C462">
            <v>5.1157312115348574E-3</v>
          </cell>
          <cell r="D462">
            <v>12083.580288000017</v>
          </cell>
          <cell r="E462">
            <v>4.4596970048516038E-3</v>
          </cell>
          <cell r="F462">
            <v>0.25561268330587289</v>
          </cell>
          <cell r="G462">
            <v>7573.7010794698699</v>
          </cell>
          <cell r="H462">
            <v>5.3410044610444221E-3</v>
          </cell>
          <cell r="I462">
            <v>0.74438733807313084</v>
          </cell>
          <cell r="R462">
            <v>1334.2144594472509</v>
          </cell>
          <cell r="S462">
            <v>4.1397152062994103E-4</v>
          </cell>
          <cell r="T462">
            <v>1353.0459516597812</v>
          </cell>
          <cell r="U462">
            <v>1.0891147313389915E-3</v>
          </cell>
          <cell r="AK462">
            <v>0.03</v>
          </cell>
          <cell r="AL462">
            <v>1.0436365301403421</v>
          </cell>
          <cell r="CD462">
            <v>47088</v>
          </cell>
          <cell r="CE462">
            <v>3.5000000000000364E-2</v>
          </cell>
          <cell r="CF462">
            <v>3.5000000000000586E-2</v>
          </cell>
          <cell r="CG462">
            <v>3.4999998965135948E-2</v>
          </cell>
          <cell r="CH462">
            <v>3.4999999999998366E-2</v>
          </cell>
          <cell r="CI462">
            <v>3.5000000000000808E-2</v>
          </cell>
        </row>
        <row r="474">
          <cell r="A474">
            <v>40878</v>
          </cell>
        </row>
        <row r="475">
          <cell r="A475">
            <v>41244</v>
          </cell>
          <cell r="B475">
            <v>5.8385947181474496</v>
          </cell>
          <cell r="D475">
            <v>3.6617072697657127</v>
          </cell>
          <cell r="G475">
            <v>6.5500462845659024</v>
          </cell>
          <cell r="R475">
            <v>8.096678164721439</v>
          </cell>
          <cell r="T475">
            <v>7.818244825167131</v>
          </cell>
          <cell r="Z475">
            <v>8.6333931501722638</v>
          </cell>
          <cell r="AB475">
            <v>18.802140589164228</v>
          </cell>
          <cell r="AD475">
            <v>5.031446540880502</v>
          </cell>
          <cell r="AI475">
            <v>6.1973489753506472</v>
          </cell>
        </row>
        <row r="476">
          <cell r="A476">
            <v>41609</v>
          </cell>
          <cell r="B476">
            <v>5.910683255331084</v>
          </cell>
          <cell r="D476">
            <v>1.5222785496553426</v>
          </cell>
          <cell r="G476">
            <v>7.3040648446681011</v>
          </cell>
          <cell r="R476">
            <v>5.5183664061770443</v>
          </cell>
          <cell r="T476">
            <v>5.5106104434671455</v>
          </cell>
          <cell r="Z476">
            <v>5.1203318622375926</v>
          </cell>
          <cell r="AB476">
            <v>-1.4947368915484871</v>
          </cell>
          <cell r="AD476">
            <v>7.818883940555188</v>
          </cell>
          <cell r="AI476">
            <v>5.5627484811861416</v>
          </cell>
        </row>
        <row r="477">
          <cell r="A477">
            <v>41974</v>
          </cell>
          <cell r="B477">
            <v>6.4074707959081545</v>
          </cell>
          <cell r="D477">
            <v>5.3068607396706602</v>
          </cell>
          <cell r="G477">
            <v>6.7465109095504294</v>
          </cell>
          <cell r="R477">
            <v>3.7835934440058949</v>
          </cell>
          <cell r="T477">
            <v>3.6857551498040264</v>
          </cell>
          <cell r="Z477">
            <v>2.127058823529393</v>
          </cell>
          <cell r="AB477">
            <v>3.5567359949645994</v>
          </cell>
          <cell r="AD477">
            <v>1.5943838793341714</v>
          </cell>
          <cell r="AI477">
            <v>6.2283737024220853</v>
          </cell>
        </row>
        <row r="478">
          <cell r="A478">
            <v>42339</v>
          </cell>
          <cell r="B478">
            <v>10.673028133975059</v>
          </cell>
          <cell r="D478">
            <v>18.058085291156555</v>
          </cell>
          <cell r="G478">
            <v>8.5148697173372589</v>
          </cell>
          <cell r="R478">
            <v>10.70109897686471</v>
          </cell>
          <cell r="T478">
            <v>10.539166948817025</v>
          </cell>
          <cell r="Z478">
            <v>11.199757757678697</v>
          </cell>
          <cell r="AB478">
            <v>15.445121705546816</v>
          </cell>
          <cell r="AD478">
            <v>9.5871379062820736</v>
          </cell>
          <cell r="AI478">
            <v>11.276071233968388</v>
          </cell>
        </row>
        <row r="479">
          <cell r="A479">
            <v>42705</v>
          </cell>
          <cell r="B479">
            <v>4</v>
          </cell>
          <cell r="D479">
            <v>5.496823247578364</v>
          </cell>
          <cell r="G479">
            <v>6.555103841669041</v>
          </cell>
          <cell r="R479">
            <v>7.1825911939789711</v>
          </cell>
          <cell r="T479">
            <v>7.1729082528960708</v>
          </cell>
          <cell r="Z479">
            <v>7.6383133642735412</v>
          </cell>
          <cell r="AB479">
            <v>11.620695087878129</v>
          </cell>
          <cell r="AD479">
            <v>5.9642203127201254</v>
          </cell>
          <cell r="AI479">
            <v>6.579949307016042</v>
          </cell>
        </row>
        <row r="480">
          <cell r="A480">
            <v>43070</v>
          </cell>
          <cell r="B480">
            <v>4</v>
          </cell>
          <cell r="D480">
            <v>7.9978094532889177</v>
          </cell>
          <cell r="G480">
            <v>1.3438958190666206</v>
          </cell>
          <cell r="R480">
            <v>-0.418532887020584</v>
          </cell>
          <cell r="T480">
            <v>-0.52094044493907754</v>
          </cell>
          <cell r="AI480">
            <v>2.0672849226235357</v>
          </cell>
        </row>
        <row r="481">
          <cell r="A481">
            <v>43435</v>
          </cell>
          <cell r="B481">
            <v>3.7455811701915476</v>
          </cell>
          <cell r="D481">
            <v>6.2176735682095696</v>
          </cell>
          <cell r="G481">
            <v>2.9078459984285487</v>
          </cell>
          <cell r="R481">
            <v>7.0993559720767596</v>
          </cell>
          <cell r="T481">
            <v>7.5368734029632511</v>
          </cell>
          <cell r="AI481">
            <v>3.433724905411939</v>
          </cell>
        </row>
        <row r="482">
          <cell r="A482">
            <v>43800</v>
          </cell>
          <cell r="B482">
            <v>4.306151617159526</v>
          </cell>
          <cell r="D482">
            <v>5.5083685890798151</v>
          </cell>
          <cell r="G482">
            <v>3.8852276272188568</v>
          </cell>
          <cell r="R482">
            <v>7.6959363162165895</v>
          </cell>
          <cell r="T482">
            <v>7.3039306458065001</v>
          </cell>
          <cell r="AI482">
            <v>4.4815263569577324</v>
          </cell>
        </row>
        <row r="483">
          <cell r="A483">
            <v>44166</v>
          </cell>
          <cell r="B483">
            <v>4.517456886424509</v>
          </cell>
          <cell r="D483">
            <v>2.627919574291826</v>
          </cell>
          <cell r="G483">
            <v>5.1861246963018637</v>
          </cell>
          <cell r="R483">
            <v>23.08323159650709</v>
          </cell>
          <cell r="T483">
            <v>23.138351126052559</v>
          </cell>
          <cell r="AI483">
            <v>5.4473158845030234</v>
          </cell>
        </row>
        <row r="484">
          <cell r="A484">
            <v>44531</v>
          </cell>
          <cell r="B484">
            <v>10.060982737443336</v>
          </cell>
          <cell r="D484">
            <v>16.904270156347589</v>
          </cell>
          <cell r="G484">
            <v>7.6983889321434962</v>
          </cell>
          <cell r="R484">
            <v>17.737619307217713</v>
          </cell>
          <cell r="T484">
            <v>17.783212339450415</v>
          </cell>
          <cell r="AI484">
            <v>10.16024821158541</v>
          </cell>
        </row>
        <row r="485">
          <cell r="A485">
            <v>44896</v>
          </cell>
          <cell r="B485">
            <v>5.7850929078894886</v>
          </cell>
          <cell r="D485">
            <v>-3.8250088972224705</v>
          </cell>
          <cell r="G485">
            <v>9.3880683334816251</v>
          </cell>
          <cell r="R485">
            <v>5.0286222460677044</v>
          </cell>
          <cell r="T485">
            <v>5.4512855725947995</v>
          </cell>
          <cell r="AI485">
            <v>5.9324644306454788</v>
          </cell>
        </row>
        <row r="486">
          <cell r="A486">
            <v>45261</v>
          </cell>
          <cell r="B486">
            <v>4.62119000508181</v>
          </cell>
          <cell r="D486">
            <v>9.1153208881033834</v>
          </cell>
          <cell r="G486">
            <v>3.1388637526731822</v>
          </cell>
          <cell r="R486">
            <v>-3.2967882796017478</v>
          </cell>
          <cell r="T486">
            <v>-3.1758279716232463</v>
          </cell>
          <cell r="AI486">
            <v>3.7068959089792575</v>
          </cell>
        </row>
        <row r="487">
          <cell r="A487">
            <v>45627</v>
          </cell>
          <cell r="B487">
            <v>4.8311967483947837</v>
          </cell>
          <cell r="D487">
            <v>8.5455331115005695</v>
          </cell>
          <cell r="G487">
            <v>3.1712994197814037</v>
          </cell>
          <cell r="R487">
            <v>4.8311967483947837</v>
          </cell>
          <cell r="T487">
            <v>4.8311967483947837</v>
          </cell>
          <cell r="AI487">
            <v>4.8311967483947837</v>
          </cell>
        </row>
        <row r="488">
          <cell r="A488">
            <v>45992</v>
          </cell>
          <cell r="B488">
            <v>5.1923104006760035</v>
          </cell>
          <cell r="D488">
            <v>8.5907965772106909</v>
          </cell>
          <cell r="G488">
            <v>3.142573270397131</v>
          </cell>
          <cell r="R488">
            <v>5.1923104006760035</v>
          </cell>
          <cell r="T488">
            <v>5.1923104006760035</v>
          </cell>
          <cell r="AI488">
            <v>5.1923104006760035</v>
          </cell>
        </row>
        <row r="489">
          <cell r="A489">
            <v>46357</v>
          </cell>
          <cell r="B489">
            <v>4</v>
          </cell>
          <cell r="D489">
            <v>4</v>
          </cell>
          <cell r="G489">
            <v>4.6037520423044986</v>
          </cell>
          <cell r="R489">
            <v>4</v>
          </cell>
          <cell r="T489">
            <v>4</v>
          </cell>
          <cell r="AI489">
            <v>4</v>
          </cell>
        </row>
        <row r="490">
          <cell r="A490">
            <v>46722</v>
          </cell>
          <cell r="B490">
            <v>4</v>
          </cell>
          <cell r="D490">
            <v>4</v>
          </cell>
          <cell r="G490">
            <v>4.7262484470696364</v>
          </cell>
          <cell r="R490">
            <v>4</v>
          </cell>
          <cell r="T490">
            <v>4</v>
          </cell>
        </row>
        <row r="491">
          <cell r="A491">
            <v>47088</v>
          </cell>
          <cell r="B491">
            <v>3.5000000000000004</v>
          </cell>
          <cell r="D491">
            <v>3.5000000000000004</v>
          </cell>
          <cell r="G491">
            <v>4.6125535809815155</v>
          </cell>
          <cell r="R491">
            <v>3.5000000000000004</v>
          </cell>
          <cell r="T491">
            <v>3.5000000000000004</v>
          </cell>
        </row>
        <row r="492">
          <cell r="A492" t="str">
            <v>Fatores sazonais</v>
          </cell>
          <cell r="B492" t="str">
            <v>IPCA Indice</v>
          </cell>
          <cell r="D492" t="str">
            <v>IPCA Administrados</v>
          </cell>
          <cell r="R492" t="str">
            <v>IGP-DI</v>
          </cell>
          <cell r="T492" t="str">
            <v>IGP-M</v>
          </cell>
        </row>
        <row r="493">
          <cell r="A493">
            <v>42370</v>
          </cell>
          <cell r="B493">
            <v>1.0028371178878956</v>
          </cell>
          <cell r="D493">
            <v>1.0020764993215547</v>
          </cell>
          <cell r="R493">
            <v>0.99880972162684445</v>
          </cell>
          <cell r="T493">
            <v>0.99907394611554001</v>
          </cell>
        </row>
        <row r="494">
          <cell r="A494">
            <v>42401</v>
          </cell>
          <cell r="B494">
            <v>1.0011525596504824</v>
          </cell>
          <cell r="D494">
            <v>0.99897637972583575</v>
          </cell>
          <cell r="R494">
            <v>0.99809685063380571</v>
          </cell>
          <cell r="T494">
            <v>0.99897746254711617</v>
          </cell>
        </row>
        <row r="495">
          <cell r="A495">
            <v>42430</v>
          </cell>
          <cell r="B495">
            <v>1.0000648536424435</v>
          </cell>
          <cell r="D495">
            <v>0.99936907456016721</v>
          </cell>
          <cell r="R495">
            <v>0.99965379325219628</v>
          </cell>
          <cell r="T495">
            <v>0.99863185756946515</v>
          </cell>
        </row>
        <row r="496">
          <cell r="A496">
            <v>42461</v>
          </cell>
          <cell r="B496">
            <v>1.0009010586599765</v>
          </cell>
          <cell r="D496">
            <v>1.0023410719224086</v>
          </cell>
          <cell r="R496">
            <v>0.99740018298166744</v>
          </cell>
          <cell r="T496">
            <v>0.99937997132665279</v>
          </cell>
        </row>
        <row r="497">
          <cell r="A497">
            <v>42491</v>
          </cell>
          <cell r="B497">
            <v>0.99923007094431759</v>
          </cell>
          <cell r="D497">
            <v>1.0008161338151447</v>
          </cell>
          <cell r="R497">
            <v>1.0039948549455269</v>
          </cell>
          <cell r="T497">
            <v>1.0007714920601782</v>
          </cell>
        </row>
        <row r="498">
          <cell r="A498">
            <v>42522</v>
          </cell>
          <cell r="B498">
            <v>0.99778512851595202</v>
          </cell>
          <cell r="D498">
            <v>0.99789627623476118</v>
          </cell>
          <cell r="R498">
            <v>0.99984645374163272</v>
          </cell>
          <cell r="T498">
            <v>0.99962739476200091</v>
          </cell>
        </row>
        <row r="499">
          <cell r="A499">
            <v>42552</v>
          </cell>
          <cell r="B499">
            <v>0.99753787469443611</v>
          </cell>
          <cell r="D499">
            <v>0.99910556195244427</v>
          </cell>
          <cell r="R499">
            <v>0.99771574350266623</v>
          </cell>
          <cell r="T499">
            <v>0.99890057952721234</v>
          </cell>
        </row>
        <row r="500">
          <cell r="A500">
            <v>42583</v>
          </cell>
          <cell r="B500">
            <v>0.99764263694203703</v>
          </cell>
          <cell r="D500">
            <v>0.99791716180212642</v>
          </cell>
          <cell r="R500">
            <v>1.0041441469521653</v>
          </cell>
          <cell r="T500">
            <v>1.0009240590057724</v>
          </cell>
        </row>
        <row r="501">
          <cell r="A501">
            <v>42614</v>
          </cell>
          <cell r="B501">
            <v>0.99904298604073061</v>
          </cell>
          <cell r="D501">
            <v>0.99942713672864625</v>
          </cell>
          <cell r="R501">
            <v>1.0019607240836956</v>
          </cell>
          <cell r="T501">
            <v>1.0033082329934766</v>
          </cell>
        </row>
        <row r="502">
          <cell r="A502">
            <v>42644</v>
          </cell>
          <cell r="B502">
            <v>1.0004885224989333</v>
          </cell>
          <cell r="D502">
            <v>0.99940045709176017</v>
          </cell>
          <cell r="R502">
            <v>0.99926870171401716</v>
          </cell>
          <cell r="T502">
            <v>1.0007631830896657</v>
          </cell>
        </row>
        <row r="503">
          <cell r="A503">
            <v>42675</v>
          </cell>
          <cell r="B503">
            <v>1.0010961240863097</v>
          </cell>
          <cell r="D503">
            <v>1.0011029356368062</v>
          </cell>
          <cell r="R503">
            <v>1.0015902905053025</v>
          </cell>
          <cell r="T503">
            <v>1.001430337311279</v>
          </cell>
        </row>
        <row r="504">
          <cell r="A504">
            <v>42705</v>
          </cell>
          <cell r="B504">
            <v>1.0022384062548084</v>
          </cell>
          <cell r="D504">
            <v>1.0015842500642946</v>
          </cell>
          <cell r="R504">
            <v>0.99755010619852991</v>
          </cell>
          <cell r="T504">
            <v>0.998223316690101</v>
          </cell>
        </row>
        <row r="505">
          <cell r="A505">
            <v>42736</v>
          </cell>
          <cell r="B505">
            <v>1.0028371178878956</v>
          </cell>
          <cell r="D505">
            <v>1.0020764993215547</v>
          </cell>
          <cell r="R505">
            <v>0.99880972162684445</v>
          </cell>
          <cell r="T505">
            <v>0.99907394611554001</v>
          </cell>
        </row>
        <row r="506">
          <cell r="A506">
            <v>42767</v>
          </cell>
          <cell r="B506">
            <v>1.0011525596504824</v>
          </cell>
          <cell r="D506">
            <v>0.99897637972583575</v>
          </cell>
          <cell r="R506">
            <v>0.99809685063380571</v>
          </cell>
          <cell r="T506">
            <v>0.99897746254711617</v>
          </cell>
        </row>
        <row r="507">
          <cell r="A507">
            <v>42795</v>
          </cell>
          <cell r="B507">
            <v>1.0000648536424435</v>
          </cell>
          <cell r="D507">
            <v>0.99936907456016721</v>
          </cell>
          <cell r="R507">
            <v>0.99965379325219628</v>
          </cell>
          <cell r="T507">
            <v>0.99863185756946515</v>
          </cell>
        </row>
        <row r="508">
          <cell r="A508">
            <v>42826</v>
          </cell>
          <cell r="B508">
            <v>1.0009010586599765</v>
          </cell>
          <cell r="D508">
            <v>1.0023410719224086</v>
          </cell>
          <cell r="R508">
            <v>0.99740018298166744</v>
          </cell>
          <cell r="T508">
            <v>0.99937997132665279</v>
          </cell>
        </row>
        <row r="509">
          <cell r="A509">
            <v>42856</v>
          </cell>
          <cell r="B509">
            <v>0.99923007094431759</v>
          </cell>
          <cell r="D509">
            <v>1.0008161338151447</v>
          </cell>
          <cell r="R509">
            <v>1.0039948549455269</v>
          </cell>
          <cell r="T509">
            <v>1.0007714920601782</v>
          </cell>
        </row>
        <row r="510">
          <cell r="A510">
            <v>42887</v>
          </cell>
          <cell r="B510">
            <v>0.99778512851595202</v>
          </cell>
          <cell r="D510">
            <v>0.99789627623476118</v>
          </cell>
          <cell r="R510">
            <v>0.99984645374163272</v>
          </cell>
          <cell r="T510">
            <v>0.99962739476200091</v>
          </cell>
        </row>
        <row r="511">
          <cell r="A511">
            <v>42917</v>
          </cell>
          <cell r="B511">
            <v>0.99753787469443611</v>
          </cell>
          <cell r="D511">
            <v>0.99910556195244427</v>
          </cell>
          <cell r="R511">
            <v>0.99771574350266623</v>
          </cell>
          <cell r="T511">
            <v>0.99890057952721234</v>
          </cell>
        </row>
        <row r="512">
          <cell r="A512">
            <v>42948</v>
          </cell>
          <cell r="B512">
            <v>0.99764263694203703</v>
          </cell>
          <cell r="D512">
            <v>0.99791716180212642</v>
          </cell>
          <cell r="R512">
            <v>1.0041441469521653</v>
          </cell>
          <cell r="T512">
            <v>1.0009240590057724</v>
          </cell>
        </row>
        <row r="513">
          <cell r="A513">
            <v>42979</v>
          </cell>
          <cell r="B513">
            <v>0.99904298604073061</v>
          </cell>
          <cell r="D513">
            <v>0.99942713672864625</v>
          </cell>
          <cell r="R513">
            <v>1.0019607240836956</v>
          </cell>
          <cell r="T513">
            <v>1.0033082329934766</v>
          </cell>
        </row>
        <row r="514">
          <cell r="A514">
            <v>43009</v>
          </cell>
          <cell r="B514">
            <v>1.0004885224989333</v>
          </cell>
          <cell r="D514">
            <v>0.99940045709176017</v>
          </cell>
          <cell r="R514">
            <v>0.99926870171401716</v>
          </cell>
          <cell r="T514">
            <v>1.0007631830896657</v>
          </cell>
        </row>
        <row r="515">
          <cell r="A515">
            <v>43040</v>
          </cell>
          <cell r="B515">
            <v>1.0010961240863097</v>
          </cell>
          <cell r="D515">
            <v>1.0011029356368062</v>
          </cell>
          <cell r="R515">
            <v>1.0015902905053025</v>
          </cell>
          <cell r="T515">
            <v>1.001430337311279</v>
          </cell>
        </row>
        <row r="516">
          <cell r="A516">
            <v>43070</v>
          </cell>
          <cell r="B516">
            <v>1.0022384062548084</v>
          </cell>
          <cell r="D516">
            <v>1.0015842500642946</v>
          </cell>
          <cell r="R516">
            <v>0.99755010619852991</v>
          </cell>
          <cell r="T516">
            <v>0.998223316690101</v>
          </cell>
        </row>
        <row r="517">
          <cell r="A517">
            <v>43101</v>
          </cell>
          <cell r="B517">
            <v>1.0028371178878956</v>
          </cell>
          <cell r="D517">
            <v>1.0020764993215547</v>
          </cell>
          <cell r="R517">
            <v>0.99880972162684445</v>
          </cell>
          <cell r="T517">
            <v>0.99907394611554001</v>
          </cell>
        </row>
        <row r="518">
          <cell r="A518">
            <v>43132</v>
          </cell>
          <cell r="B518">
            <v>1.0011525596504824</v>
          </cell>
          <cell r="D518">
            <v>0.99897637972583575</v>
          </cell>
          <cell r="R518">
            <v>0.99809685063380571</v>
          </cell>
          <cell r="T518">
            <v>0.99897746254711617</v>
          </cell>
        </row>
        <row r="519">
          <cell r="A519">
            <v>43160</v>
          </cell>
          <cell r="B519">
            <v>1.0000648536424435</v>
          </cell>
          <cell r="D519">
            <v>0.99936907456016721</v>
          </cell>
          <cell r="R519">
            <v>0.99965379325219628</v>
          </cell>
          <cell r="T519">
            <v>0.99863185756946515</v>
          </cell>
        </row>
        <row r="520">
          <cell r="A520">
            <v>43191</v>
          </cell>
          <cell r="B520">
            <v>1.0009010586599765</v>
          </cell>
          <cell r="D520">
            <v>1.0023410719224086</v>
          </cell>
          <cell r="R520">
            <v>0.99740018298166744</v>
          </cell>
          <cell r="T520">
            <v>0.99937997132665279</v>
          </cell>
        </row>
        <row r="521">
          <cell r="A521">
            <v>43221</v>
          </cell>
          <cell r="B521">
            <v>0.99923007094431759</v>
          </cell>
          <cell r="D521">
            <v>1.0008161338151447</v>
          </cell>
          <cell r="R521">
            <v>1.0039948549455269</v>
          </cell>
          <cell r="T521">
            <v>1.0007714920601782</v>
          </cell>
        </row>
        <row r="522">
          <cell r="A522">
            <v>43252</v>
          </cell>
          <cell r="B522">
            <v>0.99778512851595202</v>
          </cell>
          <cell r="D522">
            <v>0.99789627623476118</v>
          </cell>
          <cell r="R522">
            <v>0.99984645374163272</v>
          </cell>
          <cell r="T522">
            <v>0.99962739476200091</v>
          </cell>
        </row>
        <row r="523">
          <cell r="A523">
            <v>43282</v>
          </cell>
          <cell r="B523">
            <v>0.99753787469443611</v>
          </cell>
          <cell r="D523">
            <v>0.99910556195244427</v>
          </cell>
          <cell r="R523">
            <v>0.99771574350266623</v>
          </cell>
          <cell r="T523">
            <v>0.99890057952721234</v>
          </cell>
        </row>
        <row r="524">
          <cell r="A524">
            <v>43313</v>
          </cell>
          <cell r="B524">
            <v>0.99764263694203703</v>
          </cell>
          <cell r="D524">
            <v>0.99791716180212642</v>
          </cell>
          <cell r="R524">
            <v>1.0041441469521653</v>
          </cell>
          <cell r="T524">
            <v>1.0009240590057724</v>
          </cell>
        </row>
        <row r="525">
          <cell r="A525">
            <v>43344</v>
          </cell>
          <cell r="B525">
            <v>0.99904298604073061</v>
          </cell>
          <cell r="D525">
            <v>0.99942713672864625</v>
          </cell>
          <cell r="R525">
            <v>1.0019607240836956</v>
          </cell>
          <cell r="T525">
            <v>1.0033082329934766</v>
          </cell>
        </row>
        <row r="526">
          <cell r="A526">
            <v>43374</v>
          </cell>
          <cell r="B526">
            <v>1.0004885224989333</v>
          </cell>
          <cell r="D526">
            <v>0.99940045709176017</v>
          </cell>
          <cell r="R526">
            <v>0.99926870171401716</v>
          </cell>
          <cell r="T526">
            <v>1.0007631830896657</v>
          </cell>
        </row>
        <row r="527">
          <cell r="A527">
            <v>43405</v>
          </cell>
          <cell r="B527">
            <v>1.0010961240863097</v>
          </cell>
          <cell r="D527">
            <v>1.0011029356368062</v>
          </cell>
          <cell r="R527">
            <v>1.0015902905053025</v>
          </cell>
          <cell r="T527">
            <v>1.001430337311279</v>
          </cell>
        </row>
        <row r="528">
          <cell r="A528">
            <v>43435</v>
          </cell>
          <cell r="B528">
            <v>1.0022384062548084</v>
          </cell>
          <cell r="D528">
            <v>1.0015842500642946</v>
          </cell>
          <cell r="R528">
            <v>0.99755010619852991</v>
          </cell>
          <cell r="T528">
            <v>0.998223316690101</v>
          </cell>
        </row>
        <row r="529">
          <cell r="A529">
            <v>43466</v>
          </cell>
          <cell r="B529">
            <v>1.0028371178878956</v>
          </cell>
          <cell r="D529">
            <v>1.0020764993215547</v>
          </cell>
          <cell r="R529">
            <v>0.99880972162684445</v>
          </cell>
          <cell r="T529">
            <v>0.99907394611554001</v>
          </cell>
        </row>
        <row r="530">
          <cell r="A530">
            <v>43497</v>
          </cell>
          <cell r="B530">
            <v>1.0011525596504824</v>
          </cell>
          <cell r="D530">
            <v>0.99897637972583575</v>
          </cell>
          <cell r="R530">
            <v>0.99809685063380571</v>
          </cell>
          <cell r="T530">
            <v>0.99897746254711617</v>
          </cell>
        </row>
        <row r="531">
          <cell r="A531">
            <v>43525</v>
          </cell>
          <cell r="B531">
            <v>1.0000648536424435</v>
          </cell>
          <cell r="D531">
            <v>0.99936907456016721</v>
          </cell>
          <cell r="R531">
            <v>0.99965379325219628</v>
          </cell>
          <cell r="T531">
            <v>0.99863185756946515</v>
          </cell>
        </row>
        <row r="532">
          <cell r="A532">
            <v>43556</v>
          </cell>
          <cell r="B532">
            <v>1.0009010586599765</v>
          </cell>
          <cell r="D532">
            <v>1.0023410719224086</v>
          </cell>
          <cell r="R532">
            <v>0.99740018298166744</v>
          </cell>
          <cell r="T532">
            <v>0.99937997132665279</v>
          </cell>
        </row>
        <row r="533">
          <cell r="A533">
            <v>43586</v>
          </cell>
          <cell r="B533">
            <v>0.99923007094431759</v>
          </cell>
          <cell r="D533">
            <v>1.0008161338151447</v>
          </cell>
          <cell r="R533">
            <v>1.0039948549455269</v>
          </cell>
          <cell r="T533">
            <v>1.0007714920601782</v>
          </cell>
        </row>
        <row r="534">
          <cell r="A534">
            <v>43617</v>
          </cell>
          <cell r="B534">
            <v>0.99778512851595202</v>
          </cell>
          <cell r="D534">
            <v>0.99789627623476118</v>
          </cell>
          <cell r="R534">
            <v>0.99984645374163272</v>
          </cell>
          <cell r="T534">
            <v>0.99962739476200091</v>
          </cell>
        </row>
        <row r="535">
          <cell r="A535">
            <v>43647</v>
          </cell>
          <cell r="B535">
            <v>0.99753787469443611</v>
          </cell>
          <cell r="D535">
            <v>0.99910556195244427</v>
          </cell>
          <cell r="R535">
            <v>0.99771574350266623</v>
          </cell>
          <cell r="T535">
            <v>0.99890057952721234</v>
          </cell>
        </row>
        <row r="536">
          <cell r="A536">
            <v>43678</v>
          </cell>
          <cell r="B536">
            <v>0.99764263694203703</v>
          </cell>
          <cell r="D536">
            <v>0.99791716180212642</v>
          </cell>
          <cell r="R536">
            <v>1.0041441469521653</v>
          </cell>
          <cell r="T536">
            <v>1.0009240590057724</v>
          </cell>
        </row>
        <row r="537">
          <cell r="A537">
            <v>43709</v>
          </cell>
          <cell r="B537">
            <v>0.99904298604073061</v>
          </cell>
          <cell r="D537">
            <v>0.99942713672864625</v>
          </cell>
          <cell r="R537">
            <v>1.0019607240836956</v>
          </cell>
          <cell r="T537">
            <v>1.0033082329934766</v>
          </cell>
        </row>
        <row r="538">
          <cell r="A538">
            <v>43739</v>
          </cell>
          <cell r="B538">
            <v>1.0004885224989333</v>
          </cell>
          <cell r="D538">
            <v>0.99940045709176017</v>
          </cell>
          <cell r="R538">
            <v>0.99926870171401716</v>
          </cell>
          <cell r="T538">
            <v>1.0007631830896657</v>
          </cell>
        </row>
        <row r="539">
          <cell r="A539">
            <v>43770</v>
          </cell>
          <cell r="B539">
            <v>1.0010961240863097</v>
          </cell>
          <cell r="D539">
            <v>1.0011029356368062</v>
          </cell>
          <cell r="R539">
            <v>1.0015902905053025</v>
          </cell>
          <cell r="T539">
            <v>1.001430337311279</v>
          </cell>
        </row>
        <row r="540">
          <cell r="A540">
            <v>43800</v>
          </cell>
          <cell r="B540">
            <v>1.0022384062548084</v>
          </cell>
          <cell r="D540">
            <v>1.0015842500642946</v>
          </cell>
          <cell r="R540">
            <v>0.99755010619852991</v>
          </cell>
          <cell r="T540">
            <v>0.998223316690101</v>
          </cell>
        </row>
        <row r="541">
          <cell r="A541">
            <v>43831</v>
          </cell>
          <cell r="B541">
            <v>1.0028371178878956</v>
          </cell>
          <cell r="D541">
            <v>1.0020764993215547</v>
          </cell>
          <cell r="R541">
            <v>0.99880972162684445</v>
          </cell>
          <cell r="T541">
            <v>0.99907394611554001</v>
          </cell>
        </row>
        <row r="542">
          <cell r="A542">
            <v>43862</v>
          </cell>
          <cell r="B542">
            <v>1.0011525596504824</v>
          </cell>
          <cell r="D542">
            <v>0.99897637972583575</v>
          </cell>
          <cell r="R542">
            <v>0.99809685063380571</v>
          </cell>
          <cell r="T542">
            <v>0.99897746254711617</v>
          </cell>
        </row>
        <row r="543">
          <cell r="A543">
            <v>43891</v>
          </cell>
          <cell r="B543">
            <v>1.0000648536424435</v>
          </cell>
          <cell r="D543">
            <v>0.99936907456016721</v>
          </cell>
          <cell r="R543">
            <v>0.99965379325219628</v>
          </cell>
          <cell r="T543">
            <v>0.99863185756946515</v>
          </cell>
        </row>
        <row r="544">
          <cell r="A544">
            <v>43922</v>
          </cell>
          <cell r="B544">
            <v>1.0009010586599765</v>
          </cell>
          <cell r="D544">
            <v>1.0023410719224086</v>
          </cell>
          <cell r="R544">
            <v>0.99740018298166744</v>
          </cell>
          <cell r="T544">
            <v>0.99937997132665279</v>
          </cell>
        </row>
        <row r="545">
          <cell r="A545">
            <v>43952</v>
          </cell>
          <cell r="B545">
            <v>0.99923007094431759</v>
          </cell>
          <cell r="D545">
            <v>1.0008161338151447</v>
          </cell>
          <cell r="R545">
            <v>1.0039948549455269</v>
          </cell>
          <cell r="T545">
            <v>1.0007714920601782</v>
          </cell>
        </row>
        <row r="546">
          <cell r="A546">
            <v>43983</v>
          </cell>
          <cell r="B546">
            <v>0.99778512851595202</v>
          </cell>
          <cell r="D546">
            <v>0.99789627623476118</v>
          </cell>
          <cell r="R546">
            <v>0.99984645374163272</v>
          </cell>
          <cell r="T546">
            <v>0.99962739476200091</v>
          </cell>
        </row>
        <row r="547">
          <cell r="A547">
            <v>44013</v>
          </cell>
          <cell r="B547">
            <v>0.99753787469443611</v>
          </cell>
          <cell r="D547">
            <v>0.99910556195244427</v>
          </cell>
          <cell r="R547">
            <v>0.99771574350266623</v>
          </cell>
          <cell r="T547">
            <v>0.99890057952721234</v>
          </cell>
        </row>
        <row r="548">
          <cell r="A548">
            <v>44044</v>
          </cell>
          <cell r="B548">
            <v>0.99764263694203703</v>
          </cell>
          <cell r="D548">
            <v>0.99791716180212642</v>
          </cell>
          <cell r="R548">
            <v>1.0041441469521653</v>
          </cell>
          <cell r="T548">
            <v>1.0009240590057724</v>
          </cell>
        </row>
        <row r="549">
          <cell r="A549">
            <v>44075</v>
          </cell>
          <cell r="B549">
            <v>0.99904298604073061</v>
          </cell>
          <cell r="D549">
            <v>0.99942713672864625</v>
          </cell>
          <cell r="R549">
            <v>1.0019607240836956</v>
          </cell>
          <cell r="T549">
            <v>1.0033082329934766</v>
          </cell>
        </row>
        <row r="550">
          <cell r="A550">
            <v>44105</v>
          </cell>
          <cell r="B550">
            <v>1.0004885224989333</v>
          </cell>
          <cell r="D550">
            <v>0.99940045709176017</v>
          </cell>
          <cell r="R550">
            <v>0.99926870171401716</v>
          </cell>
          <cell r="T550">
            <v>1.0007631830896657</v>
          </cell>
        </row>
        <row r="551">
          <cell r="A551">
            <v>44136</v>
          </cell>
          <cell r="B551">
            <v>1.0010961240863097</v>
          </cell>
          <cell r="D551">
            <v>1.0011029356368062</v>
          </cell>
          <cell r="R551">
            <v>1.0015902905053025</v>
          </cell>
          <cell r="T551">
            <v>1.001430337311279</v>
          </cell>
        </row>
        <row r="552">
          <cell r="A552">
            <v>44166</v>
          </cell>
          <cell r="B552">
            <v>1.0022384062548084</v>
          </cell>
          <cell r="D552">
            <v>1.0015842500642946</v>
          </cell>
          <cell r="R552">
            <v>0.99755010619852991</v>
          </cell>
          <cell r="T552">
            <v>0.998223316690101</v>
          </cell>
        </row>
        <row r="553">
          <cell r="A553">
            <v>44197</v>
          </cell>
          <cell r="B553">
            <v>1.0028371178878956</v>
          </cell>
          <cell r="D553">
            <v>1.0020764993215547</v>
          </cell>
          <cell r="R553">
            <v>0.99880972162684445</v>
          </cell>
          <cell r="T553">
            <v>0.99907394611554001</v>
          </cell>
        </row>
        <row r="554">
          <cell r="A554">
            <v>44228</v>
          </cell>
          <cell r="B554">
            <v>1.0011525596504824</v>
          </cell>
          <cell r="D554">
            <v>0.99897637972583575</v>
          </cell>
          <cell r="R554">
            <v>0.99809685063380571</v>
          </cell>
          <cell r="T554">
            <v>0.99897746254711617</v>
          </cell>
        </row>
        <row r="555">
          <cell r="A555">
            <v>44256</v>
          </cell>
          <cell r="B555">
            <v>1.0000648536424435</v>
          </cell>
          <cell r="D555">
            <v>0.99936907456016721</v>
          </cell>
          <cell r="R555">
            <v>0.99965379325219628</v>
          </cell>
          <cell r="T555">
            <v>0.99863185756946515</v>
          </cell>
        </row>
        <row r="556">
          <cell r="A556">
            <v>44287</v>
          </cell>
          <cell r="B556">
            <v>1.0009010586599765</v>
          </cell>
          <cell r="D556">
            <v>1.0023410719224086</v>
          </cell>
          <cell r="R556">
            <v>0.99740018298166744</v>
          </cell>
          <cell r="T556">
            <v>0.99937997132665279</v>
          </cell>
        </row>
        <row r="557">
          <cell r="A557">
            <v>44317</v>
          </cell>
          <cell r="B557">
            <v>0.99923007094431759</v>
          </cell>
          <cell r="D557">
            <v>1.0008161338151447</v>
          </cell>
          <cell r="R557">
            <v>1.0039948549455269</v>
          </cell>
          <cell r="T557">
            <v>1.0007714920601782</v>
          </cell>
        </row>
        <row r="558">
          <cell r="A558">
            <v>44348</v>
          </cell>
          <cell r="B558">
            <v>0.99778512851595202</v>
          </cell>
          <cell r="D558">
            <v>0.99789627623476118</v>
          </cell>
          <cell r="R558">
            <v>0.99984645374163272</v>
          </cell>
          <cell r="T558">
            <v>0.99962739476200091</v>
          </cell>
        </row>
        <row r="559">
          <cell r="A559">
            <v>44378</v>
          </cell>
          <cell r="B559">
            <v>0.99753787469443611</v>
          </cell>
          <cell r="D559">
            <v>0.99910556195244427</v>
          </cell>
          <cell r="R559">
            <v>0.99771574350266623</v>
          </cell>
          <cell r="T559">
            <v>0.99890057952721234</v>
          </cell>
        </row>
        <row r="560">
          <cell r="A560">
            <v>44409</v>
          </cell>
          <cell r="B560">
            <v>0.99764263694203703</v>
          </cell>
          <cell r="D560">
            <v>0.99791716180212642</v>
          </cell>
          <cell r="R560">
            <v>1.0041441469521653</v>
          </cell>
          <cell r="T560">
            <v>1.0009240590057724</v>
          </cell>
        </row>
        <row r="561">
          <cell r="A561">
            <v>44440</v>
          </cell>
          <cell r="B561">
            <v>0.99904298604073061</v>
          </cell>
          <cell r="D561">
            <v>0.99942713672864625</v>
          </cell>
          <cell r="R561">
            <v>1.0019607240836956</v>
          </cell>
          <cell r="T561">
            <v>1.0033082329934766</v>
          </cell>
        </row>
        <row r="562">
          <cell r="A562">
            <v>44470</v>
          </cell>
          <cell r="B562">
            <v>1.0004885224989333</v>
          </cell>
          <cell r="D562">
            <v>0.99940045709176017</v>
          </cell>
          <cell r="R562">
            <v>0.99926870171401716</v>
          </cell>
          <cell r="T562">
            <v>1.0007631830896657</v>
          </cell>
        </row>
        <row r="563">
          <cell r="A563">
            <v>44501</v>
          </cell>
          <cell r="B563">
            <v>1.0010961240863097</v>
          </cell>
          <cell r="D563">
            <v>1.0011029356368062</v>
          </cell>
          <cell r="R563">
            <v>1.0015902905053025</v>
          </cell>
          <cell r="T563">
            <v>1.001430337311279</v>
          </cell>
        </row>
        <row r="564">
          <cell r="A564">
            <v>44531</v>
          </cell>
          <cell r="B564">
            <v>1.0022384062548084</v>
          </cell>
          <cell r="D564">
            <v>1.0015842500642946</v>
          </cell>
          <cell r="R564">
            <v>0.99755010619852991</v>
          </cell>
          <cell r="T564">
            <v>0.998223316690101</v>
          </cell>
        </row>
        <row r="565">
          <cell r="A565">
            <v>44562</v>
          </cell>
          <cell r="B565">
            <v>1.0028371178878956</v>
          </cell>
          <cell r="D565">
            <v>1.0020764993215547</v>
          </cell>
          <cell r="R565">
            <v>0.99880972162684445</v>
          </cell>
          <cell r="T565">
            <v>0.99907394611554001</v>
          </cell>
        </row>
        <row r="566">
          <cell r="A566">
            <v>44593</v>
          </cell>
          <cell r="B566">
            <v>1.0011525596504824</v>
          </cell>
          <cell r="D566">
            <v>0.99897637972583575</v>
          </cell>
          <cell r="R566">
            <v>0.99809685063380571</v>
          </cell>
          <cell r="T566">
            <v>0.99897746254711617</v>
          </cell>
        </row>
        <row r="567">
          <cell r="A567">
            <v>44621</v>
          </cell>
          <cell r="B567">
            <v>1.0000648536424435</v>
          </cell>
          <cell r="D567">
            <v>0.99936907456016721</v>
          </cell>
          <cell r="R567">
            <v>0.99965379325219628</v>
          </cell>
          <cell r="T567">
            <v>0.99863185756946515</v>
          </cell>
        </row>
        <row r="568">
          <cell r="A568">
            <v>44652</v>
          </cell>
          <cell r="B568">
            <v>1.0009010586599765</v>
          </cell>
          <cell r="D568">
            <v>1.0023410719224086</v>
          </cell>
          <cell r="R568">
            <v>0.99740018298166744</v>
          </cell>
          <cell r="T568">
            <v>0.99937997132665279</v>
          </cell>
        </row>
        <row r="569">
          <cell r="A569">
            <v>44682</v>
          </cell>
          <cell r="B569">
            <v>0.99923007094431759</v>
          </cell>
          <cell r="D569">
            <v>1.0008161338151447</v>
          </cell>
          <cell r="R569">
            <v>1.0039948549455269</v>
          </cell>
          <cell r="T569">
            <v>1.0007714920601782</v>
          </cell>
        </row>
        <row r="570">
          <cell r="A570">
            <v>44713</v>
          </cell>
          <cell r="B570">
            <v>0.99778512851595202</v>
          </cell>
          <cell r="D570">
            <v>0.99789627623476118</v>
          </cell>
          <cell r="R570">
            <v>0.99984645374163272</v>
          </cell>
          <cell r="T570">
            <v>0.99962739476200091</v>
          </cell>
        </row>
        <row r="571">
          <cell r="A571">
            <v>44743</v>
          </cell>
          <cell r="B571">
            <v>0.99753787469443611</v>
          </cell>
          <cell r="D571">
            <v>0.99910556195244427</v>
          </cell>
          <cell r="R571">
            <v>0.99771574350266623</v>
          </cell>
          <cell r="T571">
            <v>0.99890057952721234</v>
          </cell>
        </row>
        <row r="572">
          <cell r="A572">
            <v>44774</v>
          </cell>
          <cell r="B572">
            <v>0.99764263694203703</v>
          </cell>
          <cell r="D572">
            <v>0.99791716180212642</v>
          </cell>
          <cell r="R572">
            <v>1.0041441469521653</v>
          </cell>
          <cell r="T572">
            <v>1.0009240590057724</v>
          </cell>
        </row>
        <row r="573">
          <cell r="A573">
            <v>44805</v>
          </cell>
          <cell r="B573">
            <v>0.99904298604073061</v>
          </cell>
          <cell r="D573">
            <v>0.99942713672864625</v>
          </cell>
          <cell r="R573">
            <v>1.0019607240836956</v>
          </cell>
          <cell r="T573">
            <v>1.0033082329934766</v>
          </cell>
        </row>
        <row r="574">
          <cell r="A574">
            <v>44835</v>
          </cell>
          <cell r="B574">
            <v>1.0004885224989333</v>
          </cell>
          <cell r="D574">
            <v>0.99940045709176017</v>
          </cell>
          <cell r="R574">
            <v>0.99926870171401716</v>
          </cell>
          <cell r="T574">
            <v>1.0007631830896657</v>
          </cell>
        </row>
        <row r="575">
          <cell r="A575">
            <v>44866</v>
          </cell>
          <cell r="B575">
            <v>1.0010961240863097</v>
          </cell>
          <cell r="D575">
            <v>1.0011029356368062</v>
          </cell>
          <cell r="R575">
            <v>1.0015902905053025</v>
          </cell>
          <cell r="T575">
            <v>1.001430337311279</v>
          </cell>
        </row>
        <row r="576">
          <cell r="A576">
            <v>44896</v>
          </cell>
          <cell r="B576">
            <v>1.0022384062548084</v>
          </cell>
          <cell r="D576">
            <v>1.0015842500642946</v>
          </cell>
          <cell r="R576">
            <v>0.99755010619852991</v>
          </cell>
          <cell r="T576">
            <v>0.998223316690101</v>
          </cell>
        </row>
        <row r="577">
          <cell r="A577">
            <v>44927</v>
          </cell>
          <cell r="B577">
            <v>1.0028371178878956</v>
          </cell>
          <cell r="D577">
            <v>1.0020764993215547</v>
          </cell>
          <cell r="R577">
            <v>0.99880972162684445</v>
          </cell>
          <cell r="T577">
            <v>0.99907394611554001</v>
          </cell>
        </row>
        <row r="578">
          <cell r="A578">
            <v>44958</v>
          </cell>
          <cell r="B578">
            <v>1.0011525596504824</v>
          </cell>
          <cell r="D578">
            <v>0.99897637972583575</v>
          </cell>
          <cell r="R578">
            <v>0.99809685063380571</v>
          </cell>
          <cell r="T578">
            <v>0.99897746254711617</v>
          </cell>
        </row>
        <row r="579">
          <cell r="A579">
            <v>44986</v>
          </cell>
          <cell r="B579">
            <v>1.0000648536424435</v>
          </cell>
          <cell r="D579">
            <v>0.99936907456016721</v>
          </cell>
          <cell r="R579">
            <v>0.99965379325219628</v>
          </cell>
          <cell r="T579">
            <v>0.99863185756946515</v>
          </cell>
        </row>
        <row r="580">
          <cell r="A580">
            <v>45017</v>
          </cell>
          <cell r="B580">
            <v>1.0009010586599765</v>
          </cell>
          <cell r="D580">
            <v>1.0023410719224086</v>
          </cell>
          <cell r="R580">
            <v>0.99740018298166744</v>
          </cell>
          <cell r="T580">
            <v>0.99937997132665279</v>
          </cell>
        </row>
        <row r="581">
          <cell r="A581">
            <v>45047</v>
          </cell>
          <cell r="B581">
            <v>0.99923007094431759</v>
          </cell>
          <cell r="D581">
            <v>1.0008161338151447</v>
          </cell>
          <cell r="R581">
            <v>1.0039948549455269</v>
          </cell>
          <cell r="T581">
            <v>1.0007714920601782</v>
          </cell>
        </row>
        <row r="582">
          <cell r="A582">
            <v>45078</v>
          </cell>
          <cell r="B582">
            <v>0.99778512851595202</v>
          </cell>
          <cell r="D582">
            <v>0.99789627623476118</v>
          </cell>
          <cell r="R582">
            <v>0.99984645374163272</v>
          </cell>
          <cell r="T582">
            <v>0.99962739476200091</v>
          </cell>
        </row>
        <row r="583">
          <cell r="A583">
            <v>45108</v>
          </cell>
          <cell r="B583">
            <v>0.99753787469443611</v>
          </cell>
          <cell r="D583">
            <v>0.99910556195244427</v>
          </cell>
          <cell r="R583">
            <v>0.99771574350266623</v>
          </cell>
          <cell r="T583">
            <v>0.99890057952721234</v>
          </cell>
        </row>
        <row r="584">
          <cell r="A584">
            <v>45139</v>
          </cell>
          <cell r="B584">
            <v>0.99764263694203703</v>
          </cell>
          <cell r="D584">
            <v>0.99791716180212642</v>
          </cell>
          <cell r="R584">
            <v>1.0041441469521653</v>
          </cell>
          <cell r="T584">
            <v>1.0009240590057724</v>
          </cell>
        </row>
        <row r="585">
          <cell r="A585">
            <v>45170</v>
          </cell>
          <cell r="B585">
            <v>0.99904298604073061</v>
          </cell>
          <cell r="D585">
            <v>0.99942713672864625</v>
          </cell>
          <cell r="R585">
            <v>1.0019607240836956</v>
          </cell>
          <cell r="T585">
            <v>1.0033082329934766</v>
          </cell>
        </row>
        <row r="586">
          <cell r="A586">
            <v>45200</v>
          </cell>
          <cell r="B586">
            <v>1.0004885224989333</v>
          </cell>
          <cell r="D586">
            <v>0.99940045709176017</v>
          </cell>
          <cell r="R586">
            <v>0.99926870171401716</v>
          </cell>
          <cell r="T586">
            <v>1.0007631830896657</v>
          </cell>
        </row>
        <row r="587">
          <cell r="A587">
            <v>45231</v>
          </cell>
          <cell r="B587">
            <v>1.0010961240863097</v>
          </cell>
          <cell r="D587">
            <v>1.0011029356368062</v>
          </cell>
          <cell r="R587">
            <v>1.0015902905053025</v>
          </cell>
          <cell r="T587">
            <v>1.001430337311279</v>
          </cell>
        </row>
        <row r="588">
          <cell r="A588">
            <v>45261</v>
          </cell>
          <cell r="B588">
            <v>1.0022384062548084</v>
          </cell>
          <cell r="D588">
            <v>1.0015842500642946</v>
          </cell>
          <cell r="R588">
            <v>0.99755010619852991</v>
          </cell>
          <cell r="T588">
            <v>0.998223316690101</v>
          </cell>
        </row>
        <row r="589">
          <cell r="A589">
            <v>45292</v>
          </cell>
          <cell r="B589">
            <v>1.0028371178878956</v>
          </cell>
          <cell r="D589">
            <v>1.0020764993215547</v>
          </cell>
          <cell r="R589">
            <v>0.99880972162684445</v>
          </cell>
          <cell r="T589">
            <v>0.99907394611554001</v>
          </cell>
        </row>
        <row r="590">
          <cell r="A590">
            <v>45323</v>
          </cell>
          <cell r="B590">
            <v>1.0011525596504824</v>
          </cell>
          <cell r="D590">
            <v>0.99897637972583575</v>
          </cell>
          <cell r="R590">
            <v>0.99809685063380571</v>
          </cell>
          <cell r="T590">
            <v>0.99897746254711617</v>
          </cell>
        </row>
        <row r="591">
          <cell r="A591">
            <v>45352</v>
          </cell>
          <cell r="B591">
            <v>1.0000648536424435</v>
          </cell>
          <cell r="D591">
            <v>0.99936907456016721</v>
          </cell>
          <cell r="R591">
            <v>0.99965379325219628</v>
          </cell>
          <cell r="T591">
            <v>0.99863185756946515</v>
          </cell>
        </row>
        <row r="592">
          <cell r="A592">
            <v>45383</v>
          </cell>
          <cell r="B592">
            <v>1.0009010586599765</v>
          </cell>
          <cell r="D592">
            <v>1.0023410719224086</v>
          </cell>
          <cell r="R592">
            <v>0.99740018298166744</v>
          </cell>
          <cell r="T592">
            <v>0.99937997132665279</v>
          </cell>
        </row>
        <row r="593">
          <cell r="A593">
            <v>45413</v>
          </cell>
          <cell r="B593">
            <v>0.99923007094431759</v>
          </cell>
          <cell r="D593">
            <v>1.0008161338151447</v>
          </cell>
          <cell r="R593">
            <v>1.0039948549455269</v>
          </cell>
          <cell r="T593">
            <v>1.0007714920601782</v>
          </cell>
        </row>
        <row r="594">
          <cell r="A594">
            <v>45444</v>
          </cell>
          <cell r="B594">
            <v>0.99778512851595202</v>
          </cell>
          <cell r="D594">
            <v>0.99789627623476118</v>
          </cell>
          <cell r="R594">
            <v>0.99984645374163272</v>
          </cell>
          <cell r="T594">
            <v>0.99962739476200091</v>
          </cell>
        </row>
        <row r="595">
          <cell r="A595">
            <v>45474</v>
          </cell>
          <cell r="B595">
            <v>0.99753787469443611</v>
          </cell>
          <cell r="D595">
            <v>0.99910556195244427</v>
          </cell>
          <cell r="R595">
            <v>0.99771574350266623</v>
          </cell>
          <cell r="T595">
            <v>0.99890057952721234</v>
          </cell>
        </row>
        <row r="596">
          <cell r="A596">
            <v>45505</v>
          </cell>
          <cell r="B596">
            <v>0.99764263694203703</v>
          </cell>
          <cell r="D596">
            <v>0.99791716180212642</v>
          </cell>
          <cell r="R596">
            <v>1.0041441469521653</v>
          </cell>
          <cell r="T596">
            <v>1.0009240590057724</v>
          </cell>
        </row>
        <row r="597">
          <cell r="A597">
            <v>45536</v>
          </cell>
          <cell r="B597">
            <v>0.99904298604073061</v>
          </cell>
          <cell r="D597">
            <v>0.99942713672864625</v>
          </cell>
          <cell r="R597">
            <v>1.0019607240836956</v>
          </cell>
          <cell r="T597">
            <v>1.0033082329934766</v>
          </cell>
        </row>
        <row r="598">
          <cell r="A598">
            <v>45566</v>
          </cell>
          <cell r="B598">
            <v>1.0004885224989333</v>
          </cell>
          <cell r="D598">
            <v>0.99940045709176017</v>
          </cell>
          <cell r="R598">
            <v>0.99926870171401716</v>
          </cell>
          <cell r="T598">
            <v>1.0007631830896657</v>
          </cell>
        </row>
        <row r="599">
          <cell r="A599">
            <v>45597</v>
          </cell>
          <cell r="B599">
            <v>1.0010961240863097</v>
          </cell>
          <cell r="D599">
            <v>1.0011029356368062</v>
          </cell>
          <cell r="R599">
            <v>1.0015902905053025</v>
          </cell>
          <cell r="T599">
            <v>1.001430337311279</v>
          </cell>
        </row>
        <row r="600">
          <cell r="A600">
            <v>45627</v>
          </cell>
          <cell r="B600">
            <v>1.0022384062548084</v>
          </cell>
          <cell r="D600">
            <v>1.0015842500642946</v>
          </cell>
          <cell r="R600">
            <v>0.99755010619852991</v>
          </cell>
          <cell r="T600">
            <v>0.998223316690101</v>
          </cell>
        </row>
        <row r="601">
          <cell r="A601">
            <v>45658</v>
          </cell>
          <cell r="B601">
            <v>1.0028371178878956</v>
          </cell>
          <cell r="D601">
            <v>1.0020764993215547</v>
          </cell>
          <cell r="R601">
            <v>0.99880972162684445</v>
          </cell>
          <cell r="T601">
            <v>0.99907394611554001</v>
          </cell>
        </row>
        <row r="602">
          <cell r="A602">
            <v>45689</v>
          </cell>
          <cell r="B602">
            <v>1.0011525596504824</v>
          </cell>
          <cell r="D602">
            <v>0.99897637972583575</v>
          </cell>
          <cell r="R602">
            <v>0.99809685063380571</v>
          </cell>
          <cell r="T602">
            <v>0.99897746254711617</v>
          </cell>
        </row>
        <row r="603">
          <cell r="A603">
            <v>45717</v>
          </cell>
          <cell r="B603">
            <v>1.0000648536424435</v>
          </cell>
          <cell r="D603">
            <v>0.99936907456016721</v>
          </cell>
          <cell r="R603">
            <v>0.99965379325219628</v>
          </cell>
          <cell r="T603">
            <v>0.99863185756946515</v>
          </cell>
        </row>
        <row r="604">
          <cell r="A604">
            <v>45748</v>
          </cell>
          <cell r="B604">
            <v>1.0009010586599765</v>
          </cell>
          <cell r="D604">
            <v>1.0023410719224086</v>
          </cell>
          <cell r="R604">
            <v>0.99740018298166744</v>
          </cell>
          <cell r="T604">
            <v>0.99937997132665279</v>
          </cell>
        </row>
        <row r="605">
          <cell r="A605">
            <v>45778</v>
          </cell>
          <cell r="B605">
            <v>0.99923007094431759</v>
          </cell>
          <cell r="D605">
            <v>1.0008161338151447</v>
          </cell>
          <cell r="R605">
            <v>1.0039948549455269</v>
          </cell>
          <cell r="T605">
            <v>1.0007714920601782</v>
          </cell>
        </row>
        <row r="606">
          <cell r="A606">
            <v>45809</v>
          </cell>
          <cell r="B606">
            <v>0.99778512851595202</v>
          </cell>
          <cell r="D606">
            <v>0.99789627623476118</v>
          </cell>
          <cell r="R606">
            <v>0.99984645374163272</v>
          </cell>
          <cell r="T606">
            <v>0.99962739476200091</v>
          </cell>
        </row>
        <row r="607">
          <cell r="A607">
            <v>45839</v>
          </cell>
          <cell r="B607">
            <v>0.99753787469443611</v>
          </cell>
          <cell r="D607">
            <v>0.99910556195244427</v>
          </cell>
          <cell r="R607">
            <v>0.99771574350266623</v>
          </cell>
          <cell r="T607">
            <v>0.99890057952721234</v>
          </cell>
        </row>
        <row r="608">
          <cell r="A608">
            <v>45870</v>
          </cell>
          <cell r="B608">
            <v>0.99764263694203703</v>
          </cell>
          <cell r="D608">
            <v>0.99791716180212642</v>
          </cell>
          <cell r="R608">
            <v>1.0041441469521653</v>
          </cell>
          <cell r="T608">
            <v>1.0009240590057724</v>
          </cell>
        </row>
        <row r="609">
          <cell r="A609">
            <v>45901</v>
          </cell>
          <cell r="B609">
            <v>0.99904298604073061</v>
          </cell>
          <cell r="D609">
            <v>0.99942713672864625</v>
          </cell>
          <cell r="R609">
            <v>1.0019607240836956</v>
          </cell>
          <cell r="T609">
            <v>1.0033082329934766</v>
          </cell>
        </row>
        <row r="610">
          <cell r="A610">
            <v>45931</v>
          </cell>
          <cell r="B610">
            <v>1.0004885224989333</v>
          </cell>
          <cell r="D610">
            <v>0.99940045709176017</v>
          </cell>
          <cell r="R610">
            <v>0.99926870171401716</v>
          </cell>
          <cell r="T610">
            <v>1.0007631830896657</v>
          </cell>
        </row>
        <row r="611">
          <cell r="A611">
            <v>45962</v>
          </cell>
          <cell r="B611">
            <v>1.0010961240863097</v>
          </cell>
          <cell r="D611">
            <v>1.0011029356368062</v>
          </cell>
          <cell r="R611">
            <v>1.0015902905053025</v>
          </cell>
          <cell r="T611">
            <v>1.001430337311279</v>
          </cell>
        </row>
        <row r="612">
          <cell r="A612">
            <v>45992</v>
          </cell>
          <cell r="B612">
            <v>1.0022384062548084</v>
          </cell>
          <cell r="D612">
            <v>1.0015842500642946</v>
          </cell>
          <cell r="R612">
            <v>0.99755010619852991</v>
          </cell>
          <cell r="T612">
            <v>0.998223316690101</v>
          </cell>
        </row>
        <row r="613">
          <cell r="A613">
            <v>46023</v>
          </cell>
          <cell r="B613">
            <v>1.0028371178878956</v>
          </cell>
          <cell r="D613">
            <v>1.0020764993215547</v>
          </cell>
          <cell r="R613">
            <v>0.99880972162684445</v>
          </cell>
          <cell r="T613">
            <v>0.99907394611554001</v>
          </cell>
        </row>
        <row r="614">
          <cell r="A614">
            <v>46054</v>
          </cell>
          <cell r="B614">
            <v>1.0011525596504824</v>
          </cell>
          <cell r="D614">
            <v>0.99897637972583575</v>
          </cell>
          <cell r="R614">
            <v>0.99809685063380571</v>
          </cell>
          <cell r="T614">
            <v>0.99897746254711617</v>
          </cell>
        </row>
        <row r="615">
          <cell r="A615">
            <v>46082</v>
          </cell>
          <cell r="B615">
            <v>1.0000648536424435</v>
          </cell>
          <cell r="D615">
            <v>0.99936907456016721</v>
          </cell>
          <cell r="R615">
            <v>0.99965379325219628</v>
          </cell>
          <cell r="T615">
            <v>0.99863185756946515</v>
          </cell>
        </row>
        <row r="616">
          <cell r="A616">
            <v>46113</v>
          </cell>
          <cell r="B616">
            <v>1.0009010586599765</v>
          </cell>
          <cell r="D616">
            <v>1.0023410719224086</v>
          </cell>
          <cell r="R616">
            <v>0.99740018298166744</v>
          </cell>
          <cell r="T616">
            <v>0.99937997132665279</v>
          </cell>
        </row>
        <row r="617">
          <cell r="A617">
            <v>46143</v>
          </cell>
          <cell r="B617">
            <v>0.99923007094431759</v>
          </cell>
          <cell r="D617">
            <v>1.0008161338151447</v>
          </cell>
          <cell r="R617">
            <v>1.0039948549455269</v>
          </cell>
          <cell r="T617">
            <v>1.0007714920601782</v>
          </cell>
        </row>
        <row r="618">
          <cell r="A618">
            <v>46174</v>
          </cell>
          <cell r="B618">
            <v>0.99778512851595202</v>
          </cell>
          <cell r="D618">
            <v>0.99789627623476118</v>
          </cell>
          <cell r="R618">
            <v>0.99984645374163272</v>
          </cell>
          <cell r="T618">
            <v>0.99962739476200091</v>
          </cell>
        </row>
        <row r="619">
          <cell r="A619">
            <v>46204</v>
          </cell>
          <cell r="B619">
            <v>0.99753787469443611</v>
          </cell>
          <cell r="D619">
            <v>0.99910556195244427</v>
          </cell>
          <cell r="R619">
            <v>0.99771574350266623</v>
          </cell>
          <cell r="T619">
            <v>0.99890057952721234</v>
          </cell>
        </row>
        <row r="620">
          <cell r="A620">
            <v>46235</v>
          </cell>
          <cell r="B620">
            <v>0.99764263694203703</v>
          </cell>
          <cell r="D620">
            <v>0.99791716180212642</v>
          </cell>
          <cell r="R620">
            <v>1.0041441469521653</v>
          </cell>
          <cell r="T620">
            <v>1.0009240590057724</v>
          </cell>
        </row>
        <row r="621">
          <cell r="A621">
            <v>46266</v>
          </cell>
          <cell r="B621">
            <v>0.99904298604073061</v>
          </cell>
          <cell r="D621">
            <v>0.99942713672864625</v>
          </cell>
          <cell r="R621">
            <v>1.0019607240836956</v>
          </cell>
          <cell r="T621">
            <v>1.0033082329934766</v>
          </cell>
        </row>
        <row r="622">
          <cell r="A622">
            <v>46296</v>
          </cell>
          <cell r="B622">
            <v>1.0004885224989333</v>
          </cell>
          <cell r="D622">
            <v>0.99940045709176017</v>
          </cell>
          <cell r="R622">
            <v>0.99926870171401716</v>
          </cell>
          <cell r="T622">
            <v>1.0007631830896657</v>
          </cell>
        </row>
        <row r="623">
          <cell r="A623">
            <v>46327</v>
          </cell>
          <cell r="B623">
            <v>1.0010961240863097</v>
          </cell>
          <cell r="D623">
            <v>1.0011029356368062</v>
          </cell>
          <cell r="R623">
            <v>1.0015902905053025</v>
          </cell>
          <cell r="T623">
            <v>1.001430337311279</v>
          </cell>
        </row>
        <row r="624">
          <cell r="A624">
            <v>46357</v>
          </cell>
          <cell r="B624">
            <v>1.0022384062548084</v>
          </cell>
          <cell r="D624">
            <v>1.0015842500642946</v>
          </cell>
          <cell r="R624">
            <v>0.99755010619852991</v>
          </cell>
          <cell r="T624">
            <v>0.998223316690101</v>
          </cell>
        </row>
        <row r="625">
          <cell r="A625">
            <v>46388</v>
          </cell>
          <cell r="B625">
            <v>1.0028371178878956</v>
          </cell>
          <cell r="D625">
            <v>1.0020764993215547</v>
          </cell>
          <cell r="R625">
            <v>0.99880972162684445</v>
          </cell>
          <cell r="T625">
            <v>0.99907394611554001</v>
          </cell>
        </row>
        <row r="626">
          <cell r="A626">
            <v>46419</v>
          </cell>
          <cell r="B626">
            <v>1.0011525596504824</v>
          </cell>
          <cell r="D626">
            <v>0.99897637972583575</v>
          </cell>
          <cell r="R626">
            <v>0.99809685063380571</v>
          </cell>
          <cell r="T626">
            <v>0.99897746254711617</v>
          </cell>
        </row>
        <row r="627">
          <cell r="A627">
            <v>46447</v>
          </cell>
          <cell r="B627">
            <v>1.0000648536424435</v>
          </cell>
          <cell r="D627">
            <v>0.99936907456016721</v>
          </cell>
          <cell r="R627">
            <v>0.99965379325219628</v>
          </cell>
          <cell r="T627">
            <v>0.99863185756946515</v>
          </cell>
        </row>
        <row r="628">
          <cell r="A628">
            <v>46478</v>
          </cell>
          <cell r="B628">
            <v>1.0009010586599765</v>
          </cell>
          <cell r="D628">
            <v>1.0023410719224086</v>
          </cell>
          <cell r="R628">
            <v>0.99740018298166744</v>
          </cell>
          <cell r="T628">
            <v>0.99937997132665279</v>
          </cell>
        </row>
        <row r="629">
          <cell r="A629">
            <v>46508</v>
          </cell>
          <cell r="B629">
            <v>0.99923007094431759</v>
          </cell>
          <cell r="D629">
            <v>1.0008161338151447</v>
          </cell>
          <cell r="R629">
            <v>1.0039948549455269</v>
          </cell>
          <cell r="T629">
            <v>1.0007714920601782</v>
          </cell>
        </row>
        <row r="630">
          <cell r="A630">
            <v>46539</v>
          </cell>
          <cell r="B630">
            <v>0.99778512851595202</v>
          </cell>
          <cell r="D630">
            <v>0.99789627623476118</v>
          </cell>
          <cell r="R630">
            <v>0.99984645374163272</v>
          </cell>
          <cell r="T630">
            <v>0.99962739476200091</v>
          </cell>
        </row>
        <row r="631">
          <cell r="A631">
            <v>46569</v>
          </cell>
          <cell r="B631">
            <v>0.99753787469443611</v>
          </cell>
          <cell r="D631">
            <v>0.99910556195244427</v>
          </cell>
          <cell r="R631">
            <v>0.99771574350266623</v>
          </cell>
          <cell r="T631">
            <v>0.99890057952721234</v>
          </cell>
        </row>
        <row r="632">
          <cell r="A632">
            <v>46600</v>
          </cell>
          <cell r="B632">
            <v>0.99764263694203703</v>
          </cell>
          <cell r="D632">
            <v>0.99791716180212642</v>
          </cell>
          <cell r="R632">
            <v>1.0041441469521653</v>
          </cell>
          <cell r="T632">
            <v>1.0009240590057724</v>
          </cell>
        </row>
        <row r="633">
          <cell r="A633">
            <v>46631</v>
          </cell>
          <cell r="B633">
            <v>0.99904298604073061</v>
          </cell>
          <cell r="D633">
            <v>0.99942713672864625</v>
          </cell>
          <cell r="R633">
            <v>1.0019607240836956</v>
          </cell>
          <cell r="T633">
            <v>1.0033082329934766</v>
          </cell>
        </row>
        <row r="634">
          <cell r="A634">
            <v>46661</v>
          </cell>
          <cell r="B634">
            <v>1.0004885224989333</v>
          </cell>
          <cell r="D634">
            <v>0.99940045709176017</v>
          </cell>
          <cell r="R634">
            <v>0.99926870171401716</v>
          </cell>
          <cell r="T634">
            <v>1.0007631830896657</v>
          </cell>
        </row>
        <row r="635">
          <cell r="A635">
            <v>46692</v>
          </cell>
          <cell r="B635">
            <v>1.0010961240863097</v>
          </cell>
          <cell r="D635">
            <v>1.0011029356368062</v>
          </cell>
          <cell r="R635">
            <v>1.0015902905053025</v>
          </cell>
          <cell r="T635">
            <v>1.001430337311279</v>
          </cell>
        </row>
        <row r="636">
          <cell r="A636">
            <v>46722</v>
          </cell>
          <cell r="B636">
            <v>1.0022384062548084</v>
          </cell>
          <cell r="D636">
            <v>1.0015842500642946</v>
          </cell>
          <cell r="R636">
            <v>0.99755010619852991</v>
          </cell>
          <cell r="T636">
            <v>0.998223316690101</v>
          </cell>
        </row>
        <row r="637">
          <cell r="A637">
            <v>46753</v>
          </cell>
          <cell r="B637">
            <v>1.0028371178878956</v>
          </cell>
          <cell r="D637">
            <v>1.0020764993215547</v>
          </cell>
          <cell r="R637">
            <v>0.99880972162684445</v>
          </cell>
          <cell r="T637">
            <v>0.99907394611554001</v>
          </cell>
        </row>
        <row r="638">
          <cell r="A638">
            <v>46784</v>
          </cell>
          <cell r="B638">
            <v>1.0011525596504824</v>
          </cell>
          <cell r="D638">
            <v>0.99897637972583575</v>
          </cell>
          <cell r="R638">
            <v>0.99809685063380571</v>
          </cell>
          <cell r="T638">
            <v>0.99897746254711617</v>
          </cell>
        </row>
        <row r="639">
          <cell r="A639">
            <v>46813</v>
          </cell>
          <cell r="B639">
            <v>1.0000648536424435</v>
          </cell>
          <cell r="D639">
            <v>0.99936907456016721</v>
          </cell>
          <cell r="R639">
            <v>0.99965379325219628</v>
          </cell>
          <cell r="T639">
            <v>0.99863185756946515</v>
          </cell>
        </row>
        <row r="640">
          <cell r="A640">
            <v>46844</v>
          </cell>
          <cell r="B640">
            <v>1.0009010586599765</v>
          </cell>
          <cell r="D640">
            <v>1.0023410719224086</v>
          </cell>
          <cell r="R640">
            <v>0.99740018298166744</v>
          </cell>
          <cell r="T640">
            <v>0.99937997132665279</v>
          </cell>
        </row>
        <row r="641">
          <cell r="A641">
            <v>46874</v>
          </cell>
          <cell r="B641">
            <v>0.99923007094431759</v>
          </cell>
          <cell r="D641">
            <v>1.0008161338151447</v>
          </cell>
          <cell r="R641">
            <v>1.0039948549455269</v>
          </cell>
          <cell r="T641">
            <v>1.0007714920601782</v>
          </cell>
        </row>
        <row r="642">
          <cell r="A642">
            <v>46905</v>
          </cell>
          <cell r="B642">
            <v>0.99778512851595202</v>
          </cell>
          <cell r="D642">
            <v>0.99789627623476118</v>
          </cell>
          <cell r="R642">
            <v>0.99984645374163272</v>
          </cell>
          <cell r="T642">
            <v>0.99962739476200091</v>
          </cell>
        </row>
        <row r="643">
          <cell r="A643">
            <v>46935</v>
          </cell>
          <cell r="B643">
            <v>0.99753787469443611</v>
          </cell>
          <cell r="D643">
            <v>0.99910556195244427</v>
          </cell>
          <cell r="R643">
            <v>0.99771574350266623</v>
          </cell>
          <cell r="T643">
            <v>0.99890057952721234</v>
          </cell>
        </row>
        <row r="644">
          <cell r="A644">
            <v>46966</v>
          </cell>
          <cell r="B644">
            <v>0.99764263694203703</v>
          </cell>
          <cell r="D644">
            <v>0.99791716180212642</v>
          </cell>
          <cell r="R644">
            <v>1.0041441469521653</v>
          </cell>
          <cell r="T644">
            <v>1.0009240590057724</v>
          </cell>
        </row>
        <row r="645">
          <cell r="A645">
            <v>46997</v>
          </cell>
          <cell r="B645">
            <v>0.99904298604073061</v>
          </cell>
          <cell r="D645">
            <v>0.99942713672864625</v>
          </cell>
          <cell r="R645">
            <v>1.0019607240836956</v>
          </cell>
          <cell r="T645">
            <v>1.0033082329934766</v>
          </cell>
        </row>
        <row r="646">
          <cell r="A646">
            <v>47027</v>
          </cell>
          <cell r="B646">
            <v>1.0004885224989333</v>
          </cell>
          <cell r="D646">
            <v>0.99940045709176017</v>
          </cell>
          <cell r="R646">
            <v>0.99926870171401716</v>
          </cell>
          <cell r="T646">
            <v>1.0007631830896657</v>
          </cell>
        </row>
        <row r="647">
          <cell r="A647">
            <v>47058</v>
          </cell>
          <cell r="B647">
            <v>1.0010961240863097</v>
          </cell>
          <cell r="D647">
            <v>1.0011029356368062</v>
          </cell>
          <cell r="R647">
            <v>1.0015902905053025</v>
          </cell>
          <cell r="T647">
            <v>1.001430337311279</v>
          </cell>
        </row>
        <row r="648">
          <cell r="A648">
            <v>47088</v>
          </cell>
          <cell r="B648">
            <v>1.0022384062548084</v>
          </cell>
          <cell r="D648">
            <v>1.0015842500642946</v>
          </cell>
          <cell r="R648">
            <v>0.99755010619852991</v>
          </cell>
          <cell r="T648">
            <v>0.998223316690101</v>
          </cell>
        </row>
      </sheetData>
      <sheetData sheetId="10"/>
      <sheetData sheetId="11"/>
      <sheetData sheetId="12">
        <row r="6">
          <cell r="Q6" t="str">
            <v>CNY</v>
          </cell>
        </row>
        <row r="7">
          <cell r="A7">
            <v>33239</v>
          </cell>
          <cell r="D7">
            <v>1.4069</v>
          </cell>
          <cell r="E7">
            <v>5.5330000000000004</v>
          </cell>
          <cell r="F7">
            <v>3.6775000000000002</v>
          </cell>
          <cell r="G7">
            <v>1.258</v>
          </cell>
          <cell r="J7">
            <v>1.9670000000000001</v>
          </cell>
          <cell r="K7" t="str">
            <v/>
          </cell>
          <cell r="L7">
            <v>337.34</v>
          </cell>
          <cell r="M7" t="str">
            <v/>
          </cell>
          <cell r="O7" t="str">
            <v/>
          </cell>
          <cell r="P7" t="str">
            <v/>
          </cell>
          <cell r="Q7">
            <v>5.2351999999999999</v>
          </cell>
        </row>
        <row r="8">
          <cell r="A8">
            <v>33270</v>
          </cell>
          <cell r="D8">
            <v>1.371</v>
          </cell>
          <cell r="E8">
            <v>5.67</v>
          </cell>
          <cell r="F8">
            <v>3.6775000000000002</v>
          </cell>
          <cell r="G8">
            <v>1.3265</v>
          </cell>
          <cell r="J8">
            <v>1.913</v>
          </cell>
          <cell r="K8" t="str">
            <v/>
          </cell>
          <cell r="L8">
            <v>337.66</v>
          </cell>
          <cell r="M8" t="str">
            <v/>
          </cell>
          <cell r="O8" t="str">
            <v/>
          </cell>
          <cell r="P8" t="str">
            <v/>
          </cell>
          <cell r="Q8">
            <v>5.2351999999999999</v>
          </cell>
        </row>
        <row r="9">
          <cell r="A9">
            <v>33298</v>
          </cell>
          <cell r="D9">
            <v>1.2253000000000001</v>
          </cell>
          <cell r="E9">
            <v>6.13</v>
          </cell>
          <cell r="F9">
            <v>3.6775000000000002</v>
          </cell>
          <cell r="G9">
            <v>1.4450000000000001</v>
          </cell>
          <cell r="J9">
            <v>1.7509999999999999</v>
          </cell>
          <cell r="K9" t="str">
            <v/>
          </cell>
          <cell r="L9">
            <v>344.1</v>
          </cell>
          <cell r="M9" t="str">
            <v/>
          </cell>
          <cell r="O9" t="str">
            <v/>
          </cell>
          <cell r="P9" t="str">
            <v/>
          </cell>
          <cell r="Q9">
            <v>5.2351999999999999</v>
          </cell>
        </row>
        <row r="10">
          <cell r="A10">
            <v>33329</v>
          </cell>
          <cell r="D10">
            <v>1.2192000000000001</v>
          </cell>
          <cell r="E10">
            <v>6.1479999999999997</v>
          </cell>
          <cell r="F10">
            <v>3.6775000000000002</v>
          </cell>
          <cell r="G10">
            <v>1.4490000000000001</v>
          </cell>
          <cell r="J10">
            <v>1.726</v>
          </cell>
          <cell r="K10">
            <v>1</v>
          </cell>
          <cell r="L10">
            <v>337.44</v>
          </cell>
          <cell r="M10" t="str">
            <v/>
          </cell>
          <cell r="O10" t="str">
            <v/>
          </cell>
          <cell r="P10" t="str">
            <v/>
          </cell>
          <cell r="Q10">
            <v>5.3036000000000003</v>
          </cell>
        </row>
        <row r="11">
          <cell r="A11">
            <v>33359</v>
          </cell>
          <cell r="D11">
            <v>1.2085999999999999</v>
          </cell>
          <cell r="E11">
            <v>6.2374999999999998</v>
          </cell>
          <cell r="F11">
            <v>3.6749999999999998</v>
          </cell>
          <cell r="G11">
            <v>1.4822</v>
          </cell>
          <cell r="J11">
            <v>1.698</v>
          </cell>
          <cell r="K11">
            <v>1</v>
          </cell>
          <cell r="L11">
            <v>342.52</v>
          </cell>
          <cell r="M11" t="str">
            <v/>
          </cell>
          <cell r="O11" t="str">
            <v/>
          </cell>
          <cell r="P11" t="str">
            <v/>
          </cell>
          <cell r="Q11">
            <v>5.3490000000000002</v>
          </cell>
        </row>
        <row r="12">
          <cell r="A12">
            <v>33390</v>
          </cell>
          <cell r="D12">
            <v>1.1549</v>
          </cell>
          <cell r="E12">
            <v>6.4915000000000003</v>
          </cell>
          <cell r="F12">
            <v>3.6749999999999998</v>
          </cell>
          <cell r="G12">
            <v>1.5582</v>
          </cell>
          <cell r="J12">
            <v>1.6220000000000001</v>
          </cell>
          <cell r="K12">
            <v>1</v>
          </cell>
          <cell r="L12">
            <v>348.04</v>
          </cell>
          <cell r="M12" t="str">
            <v/>
          </cell>
          <cell r="O12" t="str">
            <v/>
          </cell>
          <cell r="P12" t="str">
            <v/>
          </cell>
          <cell r="Q12">
            <v>5.3689999999999998</v>
          </cell>
        </row>
        <row r="13">
          <cell r="A13">
            <v>33420</v>
          </cell>
          <cell r="D13">
            <v>1.1970000000000001</v>
          </cell>
          <cell r="E13">
            <v>6.3360000000000003</v>
          </cell>
          <cell r="F13">
            <v>3.6749999999999998</v>
          </cell>
          <cell r="G13">
            <v>1.526</v>
          </cell>
          <cell r="J13">
            <v>1.6870000000000001</v>
          </cell>
          <cell r="K13">
            <v>1</v>
          </cell>
          <cell r="L13">
            <v>348.31</v>
          </cell>
          <cell r="M13" t="str">
            <v/>
          </cell>
          <cell r="O13" t="str">
            <v/>
          </cell>
          <cell r="P13" t="str">
            <v/>
          </cell>
          <cell r="Q13">
            <v>5.3605</v>
          </cell>
        </row>
        <row r="14">
          <cell r="A14">
            <v>33451</v>
          </cell>
          <cell r="D14">
            <v>1.1946000000000001</v>
          </cell>
          <cell r="E14">
            <v>6.3440000000000003</v>
          </cell>
          <cell r="F14">
            <v>3.6749999999999998</v>
          </cell>
          <cell r="G14">
            <v>1.5285</v>
          </cell>
          <cell r="J14">
            <v>1.6815</v>
          </cell>
          <cell r="K14">
            <v>1</v>
          </cell>
          <cell r="L14">
            <v>353.7</v>
          </cell>
          <cell r="M14" t="str">
            <v/>
          </cell>
          <cell r="O14" t="str">
            <v/>
          </cell>
          <cell r="P14" t="str">
            <v/>
          </cell>
          <cell r="Q14">
            <v>5.3861999999999997</v>
          </cell>
        </row>
        <row r="15">
          <cell r="A15">
            <v>33482</v>
          </cell>
          <cell r="D15">
            <v>1.2544</v>
          </cell>
          <cell r="E15">
            <v>6.0685000000000002</v>
          </cell>
          <cell r="F15">
            <v>3.6749999999999998</v>
          </cell>
          <cell r="G15">
            <v>1.4490000000000001</v>
          </cell>
          <cell r="J15">
            <v>1.7509999999999999</v>
          </cell>
          <cell r="K15">
            <v>1</v>
          </cell>
          <cell r="L15">
            <v>346.1</v>
          </cell>
          <cell r="M15" t="str">
            <v/>
          </cell>
          <cell r="O15" t="str">
            <v/>
          </cell>
          <cell r="P15" t="str">
            <v/>
          </cell>
          <cell r="Q15">
            <v>5.3898999999999999</v>
          </cell>
        </row>
        <row r="16">
          <cell r="A16">
            <v>33512</v>
          </cell>
          <cell r="D16">
            <v>1.2461</v>
          </cell>
          <cell r="E16">
            <v>6.0774999999999997</v>
          </cell>
          <cell r="F16">
            <v>3.6749999999999998</v>
          </cell>
          <cell r="G16">
            <v>1.4650000000000001</v>
          </cell>
          <cell r="J16">
            <v>1.7392000000000001</v>
          </cell>
          <cell r="K16">
            <v>1</v>
          </cell>
          <cell r="L16">
            <v>349.03</v>
          </cell>
          <cell r="M16" t="str">
            <v/>
          </cell>
          <cell r="O16" t="str">
            <v/>
          </cell>
          <cell r="P16" t="str">
            <v/>
          </cell>
          <cell r="Q16">
            <v>5.3944000000000001</v>
          </cell>
        </row>
        <row r="17">
          <cell r="A17">
            <v>33543</v>
          </cell>
          <cell r="D17">
            <v>1.2766999999999999</v>
          </cell>
          <cell r="E17">
            <v>5.9565000000000001</v>
          </cell>
          <cell r="F17">
            <v>3.6749999999999998</v>
          </cell>
          <cell r="G17">
            <v>1.4359999999999999</v>
          </cell>
          <cell r="J17">
            <v>1.7679</v>
          </cell>
          <cell r="K17">
            <v>1</v>
          </cell>
          <cell r="L17">
            <v>356.31</v>
          </cell>
          <cell r="M17" t="str">
            <v/>
          </cell>
          <cell r="N17">
            <v>3.08</v>
          </cell>
          <cell r="O17" t="str">
            <v/>
          </cell>
          <cell r="P17" t="str">
            <v/>
          </cell>
          <cell r="Q17">
            <v>5.4115000000000002</v>
          </cell>
        </row>
        <row r="18">
          <cell r="A18">
            <v>33573</v>
          </cell>
          <cell r="D18">
            <v>1.3655999999999999</v>
          </cell>
          <cell r="E18">
            <v>5.5549999999999997</v>
          </cell>
          <cell r="F18">
            <v>3.6749999999999998</v>
          </cell>
          <cell r="G18">
            <v>1.3614999999999999</v>
          </cell>
          <cell r="J18">
            <v>1.8707</v>
          </cell>
          <cell r="K18">
            <v>1</v>
          </cell>
          <cell r="L18">
            <v>363.27</v>
          </cell>
          <cell r="M18" t="str">
            <v/>
          </cell>
          <cell r="N18">
            <v>3.0659999999999998</v>
          </cell>
          <cell r="O18" t="str">
            <v/>
          </cell>
          <cell r="P18" t="str">
            <v/>
          </cell>
          <cell r="Q18">
            <v>5.4478</v>
          </cell>
        </row>
        <row r="19">
          <cell r="A19">
            <v>33604</v>
          </cell>
          <cell r="D19">
            <v>1.2974000000000001</v>
          </cell>
          <cell r="E19">
            <v>5.8380000000000001</v>
          </cell>
          <cell r="F19">
            <v>3.6749999999999998</v>
          </cell>
          <cell r="G19">
            <v>1.429</v>
          </cell>
          <cell r="J19">
            <v>1.7875000000000001</v>
          </cell>
          <cell r="K19">
            <v>1</v>
          </cell>
          <cell r="L19">
            <v>345.6</v>
          </cell>
          <cell r="M19" t="str">
            <v/>
          </cell>
          <cell r="N19">
            <v>3.0644999999999998</v>
          </cell>
          <cell r="O19" t="str">
            <v/>
          </cell>
          <cell r="P19" t="str">
            <v/>
          </cell>
          <cell r="Q19">
            <v>5.4686000000000003</v>
          </cell>
        </row>
        <row r="20">
          <cell r="A20">
            <v>33635</v>
          </cell>
          <cell r="D20">
            <v>1.2732000000000001</v>
          </cell>
          <cell r="E20">
            <v>5.9375</v>
          </cell>
          <cell r="F20">
            <v>3.6749999999999998</v>
          </cell>
          <cell r="G20">
            <v>1.4844999999999999</v>
          </cell>
          <cell r="J20">
            <v>1.7577</v>
          </cell>
          <cell r="K20">
            <v>1</v>
          </cell>
          <cell r="L20">
            <v>335.7</v>
          </cell>
          <cell r="M20" t="str">
            <v/>
          </cell>
          <cell r="N20">
            <v>3.0605000000000002</v>
          </cell>
          <cell r="O20" t="str">
            <v/>
          </cell>
          <cell r="P20" t="str">
            <v/>
          </cell>
          <cell r="Q20">
            <v>5.4829999999999997</v>
          </cell>
        </row>
        <row r="21">
          <cell r="A21">
            <v>33664</v>
          </cell>
          <cell r="D21">
            <v>1.2646999999999999</v>
          </cell>
          <cell r="E21">
            <v>5.976</v>
          </cell>
          <cell r="F21">
            <v>3.6749999999999998</v>
          </cell>
          <cell r="G21">
            <v>1.502</v>
          </cell>
          <cell r="J21">
            <v>1.7363</v>
          </cell>
          <cell r="K21">
            <v>1</v>
          </cell>
          <cell r="L21">
            <v>340.15</v>
          </cell>
          <cell r="M21" t="str">
            <v/>
          </cell>
          <cell r="N21">
            <v>3.0609999999999999</v>
          </cell>
          <cell r="O21" t="str">
            <v/>
          </cell>
          <cell r="P21" t="str">
            <v/>
          </cell>
          <cell r="Q21">
            <v>5.4812000000000003</v>
          </cell>
        </row>
        <row r="22">
          <cell r="A22">
            <v>33695</v>
          </cell>
          <cell r="D22">
            <v>1.2615000000000001</v>
          </cell>
          <cell r="E22">
            <v>5.9660000000000002</v>
          </cell>
          <cell r="F22">
            <v>3.67</v>
          </cell>
          <cell r="G22">
            <v>1.5169999999999999</v>
          </cell>
          <cell r="J22">
            <v>1.7768999999999999</v>
          </cell>
          <cell r="K22">
            <v>1</v>
          </cell>
          <cell r="L22">
            <v>336.16</v>
          </cell>
          <cell r="M22" t="str">
            <v/>
          </cell>
          <cell r="N22">
            <v>3.08</v>
          </cell>
          <cell r="O22" t="str">
            <v/>
          </cell>
          <cell r="P22" t="str">
            <v/>
          </cell>
          <cell r="Q22">
            <v>5.5239000000000003</v>
          </cell>
        </row>
        <row r="23">
          <cell r="A23">
            <v>33725</v>
          </cell>
          <cell r="D23">
            <v>1.3028999999999999</v>
          </cell>
          <cell r="E23">
            <v>5.7874999999999996</v>
          </cell>
          <cell r="F23">
            <v>3.6749999999999998</v>
          </cell>
          <cell r="G23">
            <v>1.4561999999999999</v>
          </cell>
          <cell r="J23">
            <v>1.8297000000000001</v>
          </cell>
          <cell r="K23">
            <v>1</v>
          </cell>
          <cell r="L23">
            <v>337.27</v>
          </cell>
          <cell r="M23" t="str">
            <v/>
          </cell>
          <cell r="N23">
            <v>3.1147999999999998</v>
          </cell>
          <cell r="O23" t="str">
            <v/>
          </cell>
          <cell r="P23" t="str">
            <v/>
          </cell>
          <cell r="Q23">
            <v>5.5048000000000004</v>
          </cell>
        </row>
        <row r="24">
          <cell r="A24">
            <v>33756</v>
          </cell>
          <cell r="D24">
            <v>1.3694999999999999</v>
          </cell>
          <cell r="E24">
            <v>5.5045000000000002</v>
          </cell>
          <cell r="F24">
            <v>3.6749999999999998</v>
          </cell>
          <cell r="G24">
            <v>1.3747</v>
          </cell>
          <cell r="J24">
            <v>1.905</v>
          </cell>
          <cell r="K24">
            <v>1</v>
          </cell>
          <cell r="L24">
            <v>348.3</v>
          </cell>
          <cell r="M24" t="str">
            <v/>
          </cell>
          <cell r="N24">
            <v>3.1227999999999998</v>
          </cell>
          <cell r="O24" t="str">
            <v/>
          </cell>
          <cell r="P24" t="str">
            <v/>
          </cell>
          <cell r="Q24">
            <v>5.4757999999999996</v>
          </cell>
        </row>
        <row r="25">
          <cell r="A25">
            <v>33786</v>
          </cell>
          <cell r="D25">
            <v>1.4119999999999999</v>
          </cell>
          <cell r="E25">
            <v>5.3686999999999996</v>
          </cell>
          <cell r="F25">
            <v>3.677</v>
          </cell>
          <cell r="G25">
            <v>1.3154999999999999</v>
          </cell>
          <cell r="J25">
            <v>1.9275</v>
          </cell>
          <cell r="K25">
            <v>1</v>
          </cell>
          <cell r="L25">
            <v>354.19</v>
          </cell>
          <cell r="M25" t="str">
            <v/>
          </cell>
          <cell r="N25">
            <v>3.1120000000000001</v>
          </cell>
          <cell r="O25" t="str">
            <v/>
          </cell>
          <cell r="P25" t="str">
            <v/>
          </cell>
          <cell r="Q25">
            <v>5.4335000000000004</v>
          </cell>
        </row>
        <row r="26">
          <cell r="A26">
            <v>33817</v>
          </cell>
          <cell r="D26">
            <v>1.4746999999999999</v>
          </cell>
          <cell r="E26">
            <v>5.1521999999999997</v>
          </cell>
          <cell r="F26">
            <v>3.677</v>
          </cell>
          <cell r="G26">
            <v>1.2504</v>
          </cell>
          <cell r="J26">
            <v>1.9883999999999999</v>
          </cell>
          <cell r="K26">
            <v>1</v>
          </cell>
          <cell r="L26">
            <v>361.26</v>
          </cell>
          <cell r="M26">
            <v>691.68</v>
          </cell>
          <cell r="N26">
            <v>3.0748000000000002</v>
          </cell>
          <cell r="O26" t="str">
            <v/>
          </cell>
          <cell r="P26" t="str">
            <v/>
          </cell>
          <cell r="Q26">
            <v>5.4199000000000002</v>
          </cell>
        </row>
        <row r="27">
          <cell r="A27">
            <v>33848</v>
          </cell>
          <cell r="D27">
            <v>1.4283999999999999</v>
          </cell>
          <cell r="E27">
            <v>5.3124000000000002</v>
          </cell>
          <cell r="F27">
            <v>3.677</v>
          </cell>
          <cell r="G27">
            <v>1.2367999999999999</v>
          </cell>
          <cell r="J27">
            <v>1.7773000000000001</v>
          </cell>
          <cell r="K27">
            <v>1</v>
          </cell>
          <cell r="L27">
            <v>366.07</v>
          </cell>
          <cell r="M27">
            <v>702.81</v>
          </cell>
          <cell r="N27">
            <v>3.11</v>
          </cell>
          <cell r="O27" t="str">
            <v/>
          </cell>
          <cell r="P27" t="str">
            <v/>
          </cell>
          <cell r="Q27">
            <v>5.5140000000000002</v>
          </cell>
        </row>
        <row r="28">
          <cell r="A28">
            <v>33878</v>
          </cell>
          <cell r="D28">
            <v>1.3112999999999999</v>
          </cell>
          <cell r="E28">
            <v>5.8101000000000003</v>
          </cell>
          <cell r="F28">
            <v>3.6775000000000002</v>
          </cell>
          <cell r="G28">
            <v>1.3743000000000001</v>
          </cell>
          <cell r="J28">
            <v>1.5585</v>
          </cell>
          <cell r="K28">
            <v>1</v>
          </cell>
          <cell r="L28">
            <v>362.69</v>
          </cell>
          <cell r="M28">
            <v>717.37</v>
          </cell>
          <cell r="N28">
            <v>3.1240000000000001</v>
          </cell>
          <cell r="O28" t="str">
            <v/>
          </cell>
          <cell r="P28" t="str">
            <v/>
          </cell>
          <cell r="Q28">
            <v>5.5654000000000003</v>
          </cell>
        </row>
        <row r="29">
          <cell r="A29">
            <v>33909</v>
          </cell>
          <cell r="D29">
            <v>1.2623</v>
          </cell>
          <cell r="E29">
            <v>6.9</v>
          </cell>
          <cell r="F29">
            <v>3.6789999999999998</v>
          </cell>
          <cell r="G29">
            <v>1.4337</v>
          </cell>
          <cell r="J29">
            <v>1.5170999999999999</v>
          </cell>
          <cell r="K29">
            <v>1</v>
          </cell>
          <cell r="L29">
            <v>369.25</v>
          </cell>
          <cell r="M29">
            <v>725.45</v>
          </cell>
          <cell r="N29">
            <v>3.113</v>
          </cell>
          <cell r="O29" t="str">
            <v/>
          </cell>
          <cell r="P29" t="str">
            <v/>
          </cell>
          <cell r="Q29">
            <v>5.7340999999999998</v>
          </cell>
        </row>
        <row r="30">
          <cell r="A30">
            <v>33939</v>
          </cell>
          <cell r="D30">
            <v>1.2369000000000001</v>
          </cell>
          <cell r="E30">
            <v>7.1</v>
          </cell>
          <cell r="F30">
            <v>3.6749999999999998</v>
          </cell>
          <cell r="G30">
            <v>1.4675</v>
          </cell>
          <cell r="J30">
            <v>1.5105</v>
          </cell>
          <cell r="K30">
            <v>1</v>
          </cell>
          <cell r="L30">
            <v>382.12</v>
          </cell>
          <cell r="M30">
            <v>735</v>
          </cell>
          <cell r="N30">
            <v>3.121</v>
          </cell>
          <cell r="O30" t="str">
            <v/>
          </cell>
          <cell r="P30" t="str">
            <v/>
          </cell>
          <cell r="Q30">
            <v>5.7661999999999995</v>
          </cell>
        </row>
        <row r="31">
          <cell r="A31">
            <v>33970</v>
          </cell>
          <cell r="D31">
            <v>1.2403999999999999</v>
          </cell>
          <cell r="E31">
            <v>7.31</v>
          </cell>
          <cell r="F31">
            <v>3.6749999999999998</v>
          </cell>
          <cell r="G31">
            <v>1.488</v>
          </cell>
          <cell r="J31">
            <v>1.4861</v>
          </cell>
          <cell r="K31">
            <v>1</v>
          </cell>
          <cell r="L31">
            <v>384.37</v>
          </cell>
          <cell r="M31">
            <v>745.14</v>
          </cell>
          <cell r="N31">
            <v>3.11</v>
          </cell>
          <cell r="O31" t="str">
            <v/>
          </cell>
          <cell r="P31" t="str">
            <v/>
          </cell>
          <cell r="Q31">
            <v>5.7893999999999997</v>
          </cell>
        </row>
        <row r="32">
          <cell r="A32">
            <v>34001</v>
          </cell>
          <cell r="D32">
            <v>1.2034</v>
          </cell>
          <cell r="E32">
            <v>7.84</v>
          </cell>
          <cell r="F32">
            <v>3.6749999999999998</v>
          </cell>
          <cell r="G32">
            <v>1.528</v>
          </cell>
          <cell r="J32">
            <v>1.4255</v>
          </cell>
          <cell r="K32">
            <v>1</v>
          </cell>
          <cell r="L32">
            <v>391.31</v>
          </cell>
          <cell r="M32">
            <v>759.2</v>
          </cell>
          <cell r="N32">
            <v>3.0939999999999999</v>
          </cell>
          <cell r="O32" t="str">
            <v/>
          </cell>
          <cell r="P32" t="str">
            <v/>
          </cell>
          <cell r="Q32">
            <v>5.7545999999999999</v>
          </cell>
        </row>
        <row r="33">
          <cell r="A33">
            <v>34029</v>
          </cell>
          <cell r="D33">
            <v>1.2242999999999999</v>
          </cell>
          <cell r="E33">
            <v>7.7187999999999999</v>
          </cell>
          <cell r="F33">
            <v>3.6749999999999998</v>
          </cell>
          <cell r="G33">
            <v>1.4910000000000001</v>
          </cell>
          <cell r="J33">
            <v>1.5145</v>
          </cell>
          <cell r="K33">
            <v>1</v>
          </cell>
          <cell r="L33">
            <v>401.06</v>
          </cell>
          <cell r="M33">
            <v>766.79</v>
          </cell>
          <cell r="N33">
            <v>3.0939999999999999</v>
          </cell>
          <cell r="O33" t="str">
            <v/>
          </cell>
          <cell r="P33" t="str">
            <v/>
          </cell>
          <cell r="Q33">
            <v>5.7332999999999998</v>
          </cell>
        </row>
        <row r="34">
          <cell r="A34">
            <v>34060</v>
          </cell>
          <cell r="D34">
            <v>1.2535000000000001</v>
          </cell>
          <cell r="E34">
            <v>7.3109999999999999</v>
          </cell>
          <cell r="F34">
            <v>3.6749999999999998</v>
          </cell>
          <cell r="G34">
            <v>1.4315</v>
          </cell>
          <cell r="J34">
            <v>1.5740000000000001</v>
          </cell>
          <cell r="K34">
            <v>1</v>
          </cell>
          <cell r="L34">
            <v>405.15</v>
          </cell>
          <cell r="M34">
            <v>774.94</v>
          </cell>
          <cell r="N34">
            <v>3.117</v>
          </cell>
          <cell r="O34" t="str">
            <v/>
          </cell>
          <cell r="P34" t="str">
            <v/>
          </cell>
          <cell r="Q34">
            <v>5.7076000000000002</v>
          </cell>
        </row>
        <row r="35">
          <cell r="A35">
            <v>34090</v>
          </cell>
          <cell r="D35">
            <v>1.2492000000000001</v>
          </cell>
          <cell r="E35">
            <v>7.1942000000000004</v>
          </cell>
          <cell r="F35">
            <v>3.6749999999999998</v>
          </cell>
          <cell r="G35">
            <v>1.4205000000000001</v>
          </cell>
          <cell r="J35">
            <v>1.5629999999999999</v>
          </cell>
          <cell r="K35">
            <v>1</v>
          </cell>
          <cell r="L35">
            <v>405.28</v>
          </cell>
          <cell r="M35">
            <v>783.15</v>
          </cell>
          <cell r="N35">
            <v>3.1185</v>
          </cell>
          <cell r="O35" t="str">
            <v/>
          </cell>
          <cell r="P35" t="str">
            <v/>
          </cell>
          <cell r="Q35">
            <v>5.7432999999999996</v>
          </cell>
        </row>
        <row r="36">
          <cell r="A36">
            <v>34121</v>
          </cell>
          <cell r="D36">
            <v>1.1729000000000001</v>
          </cell>
          <cell r="E36">
            <v>7.7335000000000003</v>
          </cell>
          <cell r="F36">
            <v>3.6785000000000001</v>
          </cell>
          <cell r="G36">
            <v>1.514</v>
          </cell>
          <cell r="J36">
            <v>1.4912000000000001</v>
          </cell>
          <cell r="K36">
            <v>1</v>
          </cell>
          <cell r="L36">
            <v>404.65</v>
          </cell>
          <cell r="M36">
            <v>787.12</v>
          </cell>
          <cell r="N36">
            <v>3.13</v>
          </cell>
          <cell r="O36">
            <v>3.9</v>
          </cell>
          <cell r="P36">
            <v>1727</v>
          </cell>
          <cell r="Q36">
            <v>5.7755999999999998</v>
          </cell>
        </row>
        <row r="37">
          <cell r="A37">
            <v>34151</v>
          </cell>
          <cell r="D37">
            <v>1.1258999999999999</v>
          </cell>
          <cell r="E37">
            <v>8.2565000000000008</v>
          </cell>
          <cell r="F37">
            <v>3.6785000000000001</v>
          </cell>
          <cell r="G37">
            <v>1.524</v>
          </cell>
          <cell r="J37">
            <v>1.4824999999999999</v>
          </cell>
          <cell r="K37">
            <v>1</v>
          </cell>
          <cell r="L37">
            <v>405.65</v>
          </cell>
          <cell r="M37">
            <v>801.04</v>
          </cell>
          <cell r="N37">
            <v>3.117</v>
          </cell>
          <cell r="O37">
            <v>4</v>
          </cell>
          <cell r="P37">
            <v>1736</v>
          </cell>
          <cell r="Q37">
            <v>5.7755999999999998</v>
          </cell>
        </row>
        <row r="38">
          <cell r="A38">
            <v>34182</v>
          </cell>
          <cell r="D38">
            <v>1.1601999999999999</v>
          </cell>
          <cell r="E38">
            <v>8.1745000000000001</v>
          </cell>
          <cell r="F38">
            <v>3.6734</v>
          </cell>
          <cell r="G38">
            <v>1.4784999999999999</v>
          </cell>
          <cell r="J38">
            <v>1.4924999999999999</v>
          </cell>
          <cell r="K38">
            <v>1</v>
          </cell>
          <cell r="L38">
            <v>409.2</v>
          </cell>
          <cell r="M38">
            <v>806.86</v>
          </cell>
          <cell r="N38">
            <v>3.113</v>
          </cell>
          <cell r="O38">
            <v>4.0999999999999996</v>
          </cell>
          <cell r="P38">
            <v>1760</v>
          </cell>
          <cell r="Q38">
            <v>5.8063000000000002</v>
          </cell>
        </row>
        <row r="39">
          <cell r="A39">
            <v>34213</v>
          </cell>
          <cell r="D39">
            <v>1.1892</v>
          </cell>
          <cell r="E39">
            <v>8.1115999999999993</v>
          </cell>
          <cell r="F39">
            <v>3.6749999999999998</v>
          </cell>
          <cell r="G39">
            <v>1.4257</v>
          </cell>
          <cell r="J39">
            <v>1.496</v>
          </cell>
          <cell r="K39">
            <v>1</v>
          </cell>
          <cell r="L39">
            <v>410.83</v>
          </cell>
          <cell r="M39">
            <v>810.84</v>
          </cell>
          <cell r="N39">
            <v>3.1190000000000002</v>
          </cell>
          <cell r="O39">
            <v>4.0999999999999996</v>
          </cell>
          <cell r="P39">
            <v>1776</v>
          </cell>
          <cell r="Q39">
            <v>5.8013000000000003</v>
          </cell>
        </row>
        <row r="40">
          <cell r="A40">
            <v>34243</v>
          </cell>
          <cell r="D40">
            <v>1.157</v>
          </cell>
          <cell r="E40">
            <v>8.2150999999999996</v>
          </cell>
          <cell r="F40">
            <v>3.6749999999999998</v>
          </cell>
          <cell r="G40">
            <v>1.4924999999999999</v>
          </cell>
          <cell r="J40">
            <v>1.48</v>
          </cell>
          <cell r="K40">
            <v>1</v>
          </cell>
          <cell r="L40">
            <v>412.44</v>
          </cell>
          <cell r="M40">
            <v>816.91</v>
          </cell>
          <cell r="N40">
            <v>3.1309999999999998</v>
          </cell>
          <cell r="O40">
            <v>4.3</v>
          </cell>
          <cell r="P40">
            <v>1796</v>
          </cell>
          <cell r="Q40">
            <v>5.8013000000000003</v>
          </cell>
        </row>
        <row r="41">
          <cell r="A41">
            <v>34274</v>
          </cell>
          <cell r="D41">
            <v>1.1305000000000001</v>
          </cell>
          <cell r="E41">
            <v>8.484</v>
          </cell>
          <cell r="F41">
            <v>3.6819999999999999</v>
          </cell>
          <cell r="G41">
            <v>1.4990000000000001</v>
          </cell>
          <cell r="J41">
            <v>1.4858</v>
          </cell>
          <cell r="K41">
            <v>1</v>
          </cell>
          <cell r="L41">
            <v>419.33</v>
          </cell>
          <cell r="M41">
            <v>811.73</v>
          </cell>
          <cell r="N41">
            <v>3.1055000000000001</v>
          </cell>
          <cell r="O41">
            <v>4.4000000000000004</v>
          </cell>
          <cell r="P41">
            <v>1802</v>
          </cell>
          <cell r="Q41">
            <v>5.8194999999999997</v>
          </cell>
        </row>
        <row r="42">
          <cell r="A42">
            <v>34304</v>
          </cell>
          <cell r="D42">
            <v>1.1244000000000001</v>
          </cell>
          <cell r="E42">
            <v>8.3606999999999996</v>
          </cell>
          <cell r="F42">
            <v>3.6749999999999998</v>
          </cell>
          <cell r="G42">
            <v>1.4884999999999999</v>
          </cell>
          <cell r="J42">
            <v>1.4775</v>
          </cell>
          <cell r="K42">
            <v>1</v>
          </cell>
          <cell r="L42">
            <v>431.04</v>
          </cell>
          <cell r="M42">
            <v>802.33</v>
          </cell>
          <cell r="N42">
            <v>3.1070000000000002</v>
          </cell>
          <cell r="O42">
            <v>4.4000000000000004</v>
          </cell>
          <cell r="P42">
            <v>1798</v>
          </cell>
          <cell r="Q42">
            <v>5.8245000000000005</v>
          </cell>
        </row>
        <row r="43">
          <cell r="A43">
            <v>34335</v>
          </cell>
          <cell r="D43">
            <v>1.1259999999999999</v>
          </cell>
          <cell r="E43">
            <v>7.875</v>
          </cell>
          <cell r="F43">
            <v>3.6749999999999998</v>
          </cell>
          <cell r="G43">
            <v>1.4568000000000001</v>
          </cell>
          <cell r="J43">
            <v>1.5068999999999999</v>
          </cell>
          <cell r="K43">
            <v>1</v>
          </cell>
          <cell r="L43">
            <v>431.04</v>
          </cell>
          <cell r="M43">
            <v>818.38</v>
          </cell>
          <cell r="N43">
            <v>3.1059999999999999</v>
          </cell>
          <cell r="O43">
            <v>4.5999999999999996</v>
          </cell>
          <cell r="P43">
            <v>1794</v>
          </cell>
          <cell r="Q43">
            <v>8.7217000000000002</v>
          </cell>
        </row>
        <row r="44">
          <cell r="A44">
            <v>34366</v>
          </cell>
          <cell r="D44">
            <v>1.1456999999999999</v>
          </cell>
          <cell r="E44">
            <v>7.98</v>
          </cell>
          <cell r="F44">
            <v>3.6749999999999998</v>
          </cell>
          <cell r="G44">
            <v>1.4265000000000001</v>
          </cell>
          <cell r="J44">
            <v>1.4855</v>
          </cell>
          <cell r="K44">
            <v>1</v>
          </cell>
          <cell r="L44">
            <v>429.38</v>
          </cell>
          <cell r="M44">
            <v>819.69</v>
          </cell>
          <cell r="N44">
            <v>3.1850000000000001</v>
          </cell>
          <cell r="O44">
            <v>4.5999999999999996</v>
          </cell>
          <cell r="P44">
            <v>1791</v>
          </cell>
          <cell r="Q44">
            <v>8.69</v>
          </cell>
        </row>
        <row r="45">
          <cell r="A45">
            <v>34394</v>
          </cell>
          <cell r="D45">
            <v>1.1737</v>
          </cell>
          <cell r="E45">
            <v>7.8404999999999996</v>
          </cell>
          <cell r="F45">
            <v>3.6749999999999998</v>
          </cell>
          <cell r="G45">
            <v>1.4135</v>
          </cell>
          <cell r="J45">
            <v>1.484</v>
          </cell>
          <cell r="K45">
            <v>1</v>
          </cell>
          <cell r="L45">
            <v>427</v>
          </cell>
          <cell r="M45">
            <v>820.78</v>
          </cell>
          <cell r="N45">
            <v>3.3650000000000002</v>
          </cell>
          <cell r="O45">
            <v>4.7</v>
          </cell>
          <cell r="P45">
            <v>1797</v>
          </cell>
          <cell r="Q45">
            <v>8.6850000000000005</v>
          </cell>
        </row>
        <row r="46">
          <cell r="A46">
            <v>34425</v>
          </cell>
          <cell r="D46">
            <v>1.1839999999999999</v>
          </cell>
          <cell r="E46">
            <v>7.6155999999999997</v>
          </cell>
          <cell r="F46">
            <v>3.6749999999999998</v>
          </cell>
          <cell r="G46">
            <v>1.4035</v>
          </cell>
          <cell r="J46">
            <v>1.5185</v>
          </cell>
          <cell r="K46">
            <v>1</v>
          </cell>
          <cell r="L46">
            <v>427</v>
          </cell>
          <cell r="M46">
            <v>838.28</v>
          </cell>
          <cell r="N46">
            <v>3.27</v>
          </cell>
          <cell r="O46">
            <v>4.8</v>
          </cell>
          <cell r="P46">
            <v>1802</v>
          </cell>
          <cell r="Q46">
            <v>8.6844000000000001</v>
          </cell>
        </row>
        <row r="47">
          <cell r="A47">
            <v>34455</v>
          </cell>
          <cell r="D47">
            <v>1.1909000000000001</v>
          </cell>
          <cell r="E47">
            <v>7.8064999999999998</v>
          </cell>
          <cell r="F47">
            <v>3.68</v>
          </cell>
          <cell r="G47">
            <v>1.4025000000000001</v>
          </cell>
          <cell r="J47">
            <v>1.5113000000000001</v>
          </cell>
          <cell r="K47">
            <v>1</v>
          </cell>
          <cell r="L47">
            <v>422.66</v>
          </cell>
          <cell r="M47">
            <v>840.93</v>
          </cell>
          <cell r="N47">
            <v>3.3275000000000001</v>
          </cell>
          <cell r="O47">
            <v>4.9000000000000004</v>
          </cell>
          <cell r="P47">
            <v>1908</v>
          </cell>
          <cell r="Q47">
            <v>8.6595999999999993</v>
          </cell>
        </row>
        <row r="48">
          <cell r="A48">
            <v>34486</v>
          </cell>
          <cell r="D48">
            <v>1.2238</v>
          </cell>
          <cell r="E48">
            <v>7.6632999999999996</v>
          </cell>
          <cell r="F48">
            <v>3.6739999999999999</v>
          </cell>
          <cell r="G48">
            <v>1.3334999999999999</v>
          </cell>
          <cell r="J48">
            <v>1.5443</v>
          </cell>
          <cell r="K48">
            <v>1</v>
          </cell>
          <cell r="L48">
            <v>418.94</v>
          </cell>
          <cell r="M48">
            <v>819.64</v>
          </cell>
          <cell r="N48">
            <v>3.3929999999999998</v>
          </cell>
          <cell r="O48">
            <v>5</v>
          </cell>
          <cell r="P48">
            <v>1908</v>
          </cell>
          <cell r="Q48">
            <v>8.6517999999999997</v>
          </cell>
        </row>
        <row r="49">
          <cell r="A49">
            <v>34516</v>
          </cell>
          <cell r="D49">
            <v>1.2261</v>
          </cell>
          <cell r="E49">
            <v>7.7670000000000003</v>
          </cell>
          <cell r="F49">
            <v>3.6749999999999998</v>
          </cell>
          <cell r="G49">
            <v>1.34</v>
          </cell>
          <cell r="J49">
            <v>1.544</v>
          </cell>
          <cell r="K49">
            <v>1</v>
          </cell>
          <cell r="L49">
            <v>422.84</v>
          </cell>
          <cell r="M49">
            <v>815.62</v>
          </cell>
          <cell r="N49">
            <v>3.4</v>
          </cell>
          <cell r="O49">
            <v>5.0999999999999996</v>
          </cell>
          <cell r="P49">
            <v>1907</v>
          </cell>
          <cell r="Q49">
            <v>8.6196000000000002</v>
          </cell>
        </row>
        <row r="50">
          <cell r="A50">
            <v>34547</v>
          </cell>
          <cell r="D50">
            <v>1.2341</v>
          </cell>
          <cell r="E50">
            <v>7.7552000000000003</v>
          </cell>
          <cell r="F50">
            <v>3.6724999999999999</v>
          </cell>
          <cell r="G50">
            <v>1.3320000000000001</v>
          </cell>
          <cell r="J50">
            <v>1.534</v>
          </cell>
          <cell r="K50">
            <v>1</v>
          </cell>
          <cell r="L50">
            <v>418.89</v>
          </cell>
          <cell r="M50">
            <v>816.3</v>
          </cell>
          <cell r="N50">
            <v>3.3875000000000002</v>
          </cell>
          <cell r="O50">
            <v>5.3</v>
          </cell>
          <cell r="P50">
            <v>1912</v>
          </cell>
          <cell r="Q50">
            <v>8.5596999999999994</v>
          </cell>
        </row>
        <row r="51">
          <cell r="A51">
            <v>34578</v>
          </cell>
          <cell r="D51">
            <v>1.2561</v>
          </cell>
          <cell r="E51">
            <v>7.4783999999999997</v>
          </cell>
          <cell r="F51">
            <v>3.6724999999999999</v>
          </cell>
          <cell r="G51">
            <v>1.2875000000000001</v>
          </cell>
          <cell r="J51">
            <v>1.5774999999999999</v>
          </cell>
          <cell r="K51">
            <v>1</v>
          </cell>
          <cell r="L51">
            <v>412.2</v>
          </cell>
          <cell r="M51">
            <v>841.2</v>
          </cell>
          <cell r="N51">
            <v>3.3955000000000002</v>
          </cell>
          <cell r="O51">
            <v>5.6</v>
          </cell>
          <cell r="P51">
            <v>1915</v>
          </cell>
          <cell r="Q51">
            <v>8.5299999999999994</v>
          </cell>
        </row>
        <row r="52">
          <cell r="A52">
            <v>34608</v>
          </cell>
          <cell r="D52">
            <v>1.288</v>
          </cell>
          <cell r="E52">
            <v>7.2131999999999996</v>
          </cell>
          <cell r="F52">
            <v>3.6724999999999999</v>
          </cell>
          <cell r="G52">
            <v>1.2583</v>
          </cell>
          <cell r="J52">
            <v>1.6305000000000001</v>
          </cell>
          <cell r="K52">
            <v>1</v>
          </cell>
          <cell r="L52">
            <v>410.25</v>
          </cell>
          <cell r="M52">
            <v>841.32</v>
          </cell>
          <cell r="N52">
            <v>3.4365000000000001</v>
          </cell>
          <cell r="O52">
            <v>5.4</v>
          </cell>
          <cell r="P52">
            <v>1920</v>
          </cell>
          <cell r="Q52">
            <v>8.5259999999999998</v>
          </cell>
        </row>
        <row r="53">
          <cell r="A53">
            <v>34639</v>
          </cell>
          <cell r="D53">
            <v>1.2345999999999999</v>
          </cell>
          <cell r="E53">
            <v>7.5228999999999999</v>
          </cell>
          <cell r="F53">
            <v>3.6724999999999999</v>
          </cell>
          <cell r="G53">
            <v>1.3252999999999999</v>
          </cell>
          <cell r="J53">
            <v>1.5674999999999999</v>
          </cell>
          <cell r="K53">
            <v>1</v>
          </cell>
          <cell r="L53">
            <v>416.61</v>
          </cell>
          <cell r="M53">
            <v>828</v>
          </cell>
          <cell r="N53">
            <v>3.4405000000000001</v>
          </cell>
          <cell r="O53">
            <v>5.5</v>
          </cell>
          <cell r="P53">
            <v>1925</v>
          </cell>
          <cell r="Q53">
            <v>8.5090000000000003</v>
          </cell>
        </row>
        <row r="54">
          <cell r="A54">
            <v>34669</v>
          </cell>
          <cell r="D54">
            <v>1.2458</v>
          </cell>
          <cell r="E54">
            <v>7.4245000000000001</v>
          </cell>
          <cell r="F54">
            <v>3.6724999999999999</v>
          </cell>
          <cell r="G54">
            <v>1.3086</v>
          </cell>
          <cell r="J54">
            <v>1.5648</v>
          </cell>
          <cell r="K54">
            <v>1</v>
          </cell>
          <cell r="L54">
            <v>404.09</v>
          </cell>
          <cell r="M54">
            <v>831.2</v>
          </cell>
          <cell r="N54">
            <v>5.0750000000000002</v>
          </cell>
          <cell r="O54">
            <v>5.6</v>
          </cell>
          <cell r="P54">
            <v>1915</v>
          </cell>
          <cell r="Q54">
            <v>8.4461999999999993</v>
          </cell>
        </row>
        <row r="55">
          <cell r="A55">
            <v>34700</v>
          </cell>
          <cell r="D55">
            <v>1.2673000000000001</v>
          </cell>
          <cell r="E55">
            <v>7.5018000000000002</v>
          </cell>
          <cell r="F55">
            <v>3.6724999999999999</v>
          </cell>
          <cell r="G55">
            <v>1.2843</v>
          </cell>
          <cell r="J55">
            <v>1.5820000000000001</v>
          </cell>
          <cell r="K55">
            <v>1</v>
          </cell>
          <cell r="L55">
            <v>408.19</v>
          </cell>
          <cell r="M55">
            <v>856.41</v>
          </cell>
          <cell r="N55">
            <v>5.75</v>
          </cell>
          <cell r="O55">
            <v>5.7</v>
          </cell>
          <cell r="P55">
            <v>1923</v>
          </cell>
          <cell r="Q55">
            <v>8.4383999999999997</v>
          </cell>
        </row>
        <row r="56">
          <cell r="A56">
            <v>34731</v>
          </cell>
          <cell r="D56">
            <v>1.2927</v>
          </cell>
          <cell r="E56">
            <v>7.3239999999999998</v>
          </cell>
          <cell r="F56">
            <v>3.6749999999999998</v>
          </cell>
          <cell r="G56">
            <v>1.2338</v>
          </cell>
          <cell r="J56">
            <v>1.5838000000000001</v>
          </cell>
          <cell r="K56">
            <v>1</v>
          </cell>
          <cell r="L56">
            <v>411.41</v>
          </cell>
          <cell r="M56">
            <v>856.99</v>
          </cell>
          <cell r="N56">
            <v>5.9749999999999996</v>
          </cell>
          <cell r="O56">
            <v>5.8</v>
          </cell>
          <cell r="P56">
            <v>1744</v>
          </cell>
          <cell r="Q56">
            <v>8.4311000000000007</v>
          </cell>
        </row>
        <row r="57">
          <cell r="A57">
            <v>34759</v>
          </cell>
          <cell r="D57">
            <v>1.3614999999999999</v>
          </cell>
          <cell r="E57">
            <v>7.3367000000000004</v>
          </cell>
          <cell r="F57">
            <v>3.6724999999999999</v>
          </cell>
          <cell r="G57">
            <v>1.1285000000000001</v>
          </cell>
          <cell r="J57">
            <v>1.6214999999999999</v>
          </cell>
          <cell r="K57">
            <v>1</v>
          </cell>
          <cell r="L57">
            <v>405.22</v>
          </cell>
          <cell r="M57">
            <v>876.21</v>
          </cell>
          <cell r="N57">
            <v>6.7549999999999999</v>
          </cell>
          <cell r="O57">
            <v>5.9</v>
          </cell>
          <cell r="P57">
            <v>1744</v>
          </cell>
          <cell r="Q57">
            <v>8.4263999999999992</v>
          </cell>
        </row>
        <row r="58">
          <cell r="A58">
            <v>34790</v>
          </cell>
          <cell r="D58">
            <v>1.3521000000000001</v>
          </cell>
          <cell r="E58">
            <v>7.2832999999999997</v>
          </cell>
          <cell r="F58">
            <v>3.6724999999999999</v>
          </cell>
          <cell r="G58">
            <v>1.1439999999999999</v>
          </cell>
          <cell r="J58">
            <v>1.6125</v>
          </cell>
          <cell r="K58">
            <v>1</v>
          </cell>
          <cell r="L58">
            <v>388.2</v>
          </cell>
          <cell r="M58">
            <v>876.21</v>
          </cell>
          <cell r="N58">
            <v>5.9249999999999998</v>
          </cell>
          <cell r="O58">
            <v>6</v>
          </cell>
          <cell r="P58">
            <v>1744</v>
          </cell>
          <cell r="Q58">
            <v>8.4073999999999991</v>
          </cell>
        </row>
        <row r="59">
          <cell r="A59">
            <v>34820</v>
          </cell>
          <cell r="D59">
            <v>1.3373999999999999</v>
          </cell>
          <cell r="E59">
            <v>7.3071000000000002</v>
          </cell>
          <cell r="F59">
            <v>3.673</v>
          </cell>
          <cell r="G59">
            <v>1.1649</v>
          </cell>
          <cell r="J59">
            <v>1.5885</v>
          </cell>
          <cell r="K59">
            <v>1</v>
          </cell>
          <cell r="L59">
            <v>376.34</v>
          </cell>
          <cell r="M59">
            <v>872.66</v>
          </cell>
          <cell r="N59">
            <v>6.1749999999999998</v>
          </cell>
          <cell r="O59">
            <v>6.1</v>
          </cell>
          <cell r="P59">
            <v>1744</v>
          </cell>
          <cell r="Q59">
            <v>8.3055000000000003</v>
          </cell>
        </row>
        <row r="60">
          <cell r="A60">
            <v>34851</v>
          </cell>
          <cell r="D60">
            <v>1.3605</v>
          </cell>
          <cell r="E60">
            <v>7.2607999999999997</v>
          </cell>
          <cell r="F60">
            <v>3.6724999999999999</v>
          </cell>
          <cell r="G60">
            <v>1.1479999999999999</v>
          </cell>
          <cell r="J60">
            <v>1.5954999999999999</v>
          </cell>
          <cell r="K60">
            <v>1</v>
          </cell>
          <cell r="L60">
            <v>374.48</v>
          </cell>
          <cell r="M60">
            <v>881.23</v>
          </cell>
          <cell r="N60">
            <v>6.24</v>
          </cell>
          <cell r="O60">
            <v>6.3</v>
          </cell>
          <cell r="P60">
            <v>1936</v>
          </cell>
          <cell r="Q60">
            <v>8.3010999999999999</v>
          </cell>
        </row>
        <row r="61">
          <cell r="A61">
            <v>34881</v>
          </cell>
          <cell r="D61">
            <v>1.3765000000000001</v>
          </cell>
          <cell r="E61">
            <v>7.0651999999999999</v>
          </cell>
          <cell r="F61">
            <v>3.6724999999999999</v>
          </cell>
          <cell r="G61">
            <v>1.1491</v>
          </cell>
          <cell r="J61">
            <v>1.5976999999999999</v>
          </cell>
          <cell r="K61">
            <v>1</v>
          </cell>
          <cell r="L61">
            <v>383.91</v>
          </cell>
          <cell r="M61">
            <v>895.56</v>
          </cell>
          <cell r="N61">
            <v>6.1150000000000002</v>
          </cell>
          <cell r="O61">
            <v>6.4</v>
          </cell>
          <cell r="P61">
            <v>1966</v>
          </cell>
          <cell r="Q61">
            <v>8.3003</v>
          </cell>
        </row>
        <row r="62">
          <cell r="A62">
            <v>34912</v>
          </cell>
          <cell r="D62">
            <v>1.3032999999999999</v>
          </cell>
          <cell r="E62">
            <v>7.3075000000000001</v>
          </cell>
          <cell r="F62">
            <v>3.673</v>
          </cell>
          <cell r="G62">
            <v>1.2055</v>
          </cell>
          <cell r="J62">
            <v>1.5497000000000001</v>
          </cell>
          <cell r="K62">
            <v>1</v>
          </cell>
          <cell r="L62">
            <v>395.53</v>
          </cell>
          <cell r="M62">
            <v>960.19</v>
          </cell>
          <cell r="N62">
            <v>6.2649999999999997</v>
          </cell>
          <cell r="O62">
            <v>6.6</v>
          </cell>
          <cell r="P62">
            <v>1966</v>
          </cell>
          <cell r="Q62">
            <v>8.32</v>
          </cell>
        </row>
        <row r="63">
          <cell r="A63">
            <v>34943</v>
          </cell>
          <cell r="D63">
            <v>1.3364</v>
          </cell>
          <cell r="E63">
            <v>6.9226000000000001</v>
          </cell>
          <cell r="F63">
            <v>3.673</v>
          </cell>
          <cell r="G63">
            <v>1.1543000000000001</v>
          </cell>
          <cell r="J63">
            <v>1.5848</v>
          </cell>
          <cell r="K63">
            <v>1</v>
          </cell>
          <cell r="L63">
            <v>396.74</v>
          </cell>
          <cell r="M63">
            <v>973.2</v>
          </cell>
          <cell r="N63">
            <v>6.3849999999999998</v>
          </cell>
          <cell r="O63">
            <v>6.6</v>
          </cell>
          <cell r="P63">
            <v>1966</v>
          </cell>
          <cell r="Q63">
            <v>8.3185000000000002</v>
          </cell>
        </row>
        <row r="64">
          <cell r="A64">
            <v>34973</v>
          </cell>
          <cell r="D64">
            <v>1.3508</v>
          </cell>
          <cell r="E64">
            <v>6.6425000000000001</v>
          </cell>
          <cell r="F64">
            <v>3.673</v>
          </cell>
          <cell r="G64">
            <v>1.1358999999999999</v>
          </cell>
          <cell r="J64">
            <v>1.5820000000000001</v>
          </cell>
          <cell r="K64">
            <v>1</v>
          </cell>
          <cell r="L64">
            <v>416.2</v>
          </cell>
          <cell r="M64">
            <v>994.5</v>
          </cell>
          <cell r="N64">
            <v>7.0750000000000002</v>
          </cell>
          <cell r="O64">
            <v>6.8</v>
          </cell>
          <cell r="P64">
            <v>1966</v>
          </cell>
          <cell r="Q64">
            <v>8.3148999999999997</v>
          </cell>
        </row>
        <row r="65">
          <cell r="A65">
            <v>35004</v>
          </cell>
          <cell r="D65">
            <v>1.3243</v>
          </cell>
          <cell r="E65">
            <v>6.5636999999999999</v>
          </cell>
          <cell r="F65">
            <v>3.6724999999999999</v>
          </cell>
          <cell r="G65">
            <v>1.1765000000000001</v>
          </cell>
          <cell r="J65">
            <v>1.5307999999999999</v>
          </cell>
          <cell r="K65">
            <v>1</v>
          </cell>
          <cell r="L65">
            <v>412.35</v>
          </cell>
          <cell r="M65">
            <v>998.16</v>
          </cell>
          <cell r="N65">
            <v>7.5250000000000004</v>
          </cell>
          <cell r="O65">
            <v>6.9</v>
          </cell>
          <cell r="P65">
            <v>1966</v>
          </cell>
          <cell r="Q65">
            <v>8.3116000000000003</v>
          </cell>
        </row>
        <row r="66">
          <cell r="A66">
            <v>35034</v>
          </cell>
          <cell r="D66">
            <v>1.3391999999999999</v>
          </cell>
          <cell r="E66">
            <v>6.6577999999999999</v>
          </cell>
          <cell r="F66">
            <v>3.67</v>
          </cell>
          <cell r="G66">
            <v>1.1543000000000001</v>
          </cell>
          <cell r="J66">
            <v>1.5496000000000001</v>
          </cell>
          <cell r="K66">
            <v>1</v>
          </cell>
          <cell r="L66">
            <v>407.13</v>
          </cell>
          <cell r="M66">
            <v>988.16</v>
          </cell>
          <cell r="N66">
            <v>7.6950000000000003</v>
          </cell>
          <cell r="O66">
            <v>7</v>
          </cell>
          <cell r="P66">
            <v>1966</v>
          </cell>
          <cell r="Q66">
            <v>8.3173999999999992</v>
          </cell>
        </row>
        <row r="67">
          <cell r="A67">
            <v>35065</v>
          </cell>
          <cell r="D67">
            <v>1.2943</v>
          </cell>
          <cell r="E67">
            <v>6.9480000000000004</v>
          </cell>
          <cell r="F67">
            <v>3.6720000000000002</v>
          </cell>
          <cell r="G67">
            <v>1.2107000000000001</v>
          </cell>
          <cell r="J67">
            <v>1.5153000000000001</v>
          </cell>
          <cell r="K67">
            <v>1</v>
          </cell>
          <cell r="L67">
            <v>413.86</v>
          </cell>
          <cell r="M67">
            <v>1028.1400000000001</v>
          </cell>
          <cell r="N67">
            <v>7.3650000000000002</v>
          </cell>
          <cell r="O67">
            <v>7.2</v>
          </cell>
          <cell r="P67">
            <v>1966</v>
          </cell>
          <cell r="Q67">
            <v>8.3138000000000005</v>
          </cell>
        </row>
        <row r="68">
          <cell r="A68">
            <v>35096</v>
          </cell>
          <cell r="D68">
            <v>1.3123</v>
          </cell>
          <cell r="E68">
            <v>6.7510000000000003</v>
          </cell>
          <cell r="F68">
            <v>3.673</v>
          </cell>
          <cell r="G68">
            <v>1.1976</v>
          </cell>
          <cell r="J68">
            <v>1.5315000000000001</v>
          </cell>
          <cell r="K68">
            <v>1</v>
          </cell>
          <cell r="L68">
            <v>412.11</v>
          </cell>
          <cell r="M68">
            <v>1039.81</v>
          </cell>
          <cell r="N68">
            <v>7.6</v>
          </cell>
          <cell r="O68">
            <v>7</v>
          </cell>
          <cell r="P68">
            <v>2000</v>
          </cell>
          <cell r="Q68">
            <v>8.3210999999999995</v>
          </cell>
        </row>
        <row r="69">
          <cell r="A69">
            <v>35125</v>
          </cell>
          <cell r="D69">
            <v>1.3071999999999999</v>
          </cell>
          <cell r="E69">
            <v>6.6948999999999996</v>
          </cell>
          <cell r="F69">
            <v>3.673</v>
          </cell>
          <cell r="G69">
            <v>1.1897</v>
          </cell>
          <cell r="J69">
            <v>1.5269999999999999</v>
          </cell>
          <cell r="K69">
            <v>1</v>
          </cell>
          <cell r="L69">
            <v>412.07</v>
          </cell>
          <cell r="M69">
            <v>1048.42</v>
          </cell>
          <cell r="N69">
            <v>7.5250000000000004</v>
          </cell>
          <cell r="O69">
            <v>7</v>
          </cell>
          <cell r="P69">
            <v>2000</v>
          </cell>
          <cell r="Q69">
            <v>8.3338000000000001</v>
          </cell>
        </row>
        <row r="70">
          <cell r="A70">
            <v>35156</v>
          </cell>
          <cell r="D70">
            <v>1.2684</v>
          </cell>
          <cell r="E70">
            <v>6.7949999999999999</v>
          </cell>
          <cell r="F70">
            <v>3.6720000000000002</v>
          </cell>
          <cell r="G70">
            <v>1.2450000000000001</v>
          </cell>
          <cell r="J70">
            <v>1.5043</v>
          </cell>
          <cell r="K70">
            <v>1</v>
          </cell>
          <cell r="L70">
            <v>406.38</v>
          </cell>
          <cell r="M70">
            <v>1054</v>
          </cell>
          <cell r="N70">
            <v>7.4074999999999998</v>
          </cell>
          <cell r="O70">
            <v>7.6</v>
          </cell>
          <cell r="P70">
            <v>2010</v>
          </cell>
          <cell r="Q70">
            <v>8.3300999999999998</v>
          </cell>
        </row>
        <row r="71">
          <cell r="A71">
            <v>35186</v>
          </cell>
          <cell r="D71">
            <v>1.2755000000000001</v>
          </cell>
          <cell r="E71">
            <v>6.7117000000000004</v>
          </cell>
          <cell r="F71">
            <v>3.6720000000000002</v>
          </cell>
          <cell r="G71">
            <v>1.2485999999999999</v>
          </cell>
          <cell r="J71">
            <v>1.5510999999999999</v>
          </cell>
          <cell r="K71">
            <v>1</v>
          </cell>
          <cell r="L71">
            <v>408.74</v>
          </cell>
          <cell r="M71">
            <v>1072</v>
          </cell>
          <cell r="N71">
            <v>7.4450000000000003</v>
          </cell>
          <cell r="O71">
            <v>7.7</v>
          </cell>
          <cell r="P71">
            <v>2030</v>
          </cell>
          <cell r="Q71">
            <v>8.3254999999999999</v>
          </cell>
        </row>
        <row r="72">
          <cell r="A72">
            <v>35217</v>
          </cell>
          <cell r="D72">
            <v>1.2808999999999999</v>
          </cell>
          <cell r="E72">
            <v>6.6212</v>
          </cell>
          <cell r="F72">
            <v>3.6720000000000002</v>
          </cell>
          <cell r="G72">
            <v>1.2544999999999999</v>
          </cell>
          <cell r="J72">
            <v>1.5527</v>
          </cell>
          <cell r="K72">
            <v>1</v>
          </cell>
          <cell r="L72">
            <v>410.35</v>
          </cell>
          <cell r="M72">
            <v>1071</v>
          </cell>
          <cell r="N72">
            <v>7.5824999999999996</v>
          </cell>
          <cell r="O72">
            <v>7.9</v>
          </cell>
          <cell r="P72">
            <v>2040</v>
          </cell>
          <cell r="Q72">
            <v>8.3221000000000007</v>
          </cell>
        </row>
        <row r="73">
          <cell r="A73">
            <v>35247</v>
          </cell>
          <cell r="D73">
            <v>1.3160000000000001</v>
          </cell>
          <cell r="E73">
            <v>6.5983000000000001</v>
          </cell>
          <cell r="F73">
            <v>3.6720000000000002</v>
          </cell>
          <cell r="G73">
            <v>1.1956</v>
          </cell>
          <cell r="J73">
            <v>1.5563</v>
          </cell>
          <cell r="K73">
            <v>1</v>
          </cell>
          <cell r="L73">
            <v>410.63</v>
          </cell>
          <cell r="M73">
            <v>1061.48</v>
          </cell>
          <cell r="N73">
            <v>7.577</v>
          </cell>
          <cell r="O73">
            <v>8.1999999999999993</v>
          </cell>
          <cell r="P73">
            <v>2050</v>
          </cell>
          <cell r="Q73">
            <v>8.3107000000000006</v>
          </cell>
        </row>
        <row r="74">
          <cell r="A74">
            <v>35278</v>
          </cell>
          <cell r="D74">
            <v>1.3129</v>
          </cell>
          <cell r="E74">
            <v>6.6235999999999997</v>
          </cell>
          <cell r="F74">
            <v>3.6715</v>
          </cell>
          <cell r="G74">
            <v>1.2017</v>
          </cell>
          <cell r="J74">
            <v>1.5647</v>
          </cell>
          <cell r="K74">
            <v>1</v>
          </cell>
          <cell r="L74">
            <v>410</v>
          </cell>
          <cell r="M74">
            <v>1043.8</v>
          </cell>
          <cell r="N74">
            <v>7.5780000000000003</v>
          </cell>
          <cell r="O74">
            <v>8.3000000000000007</v>
          </cell>
          <cell r="P74">
            <v>2060</v>
          </cell>
          <cell r="Q74">
            <v>8.3063000000000002</v>
          </cell>
        </row>
        <row r="75">
          <cell r="A75">
            <v>35309</v>
          </cell>
          <cell r="D75">
            <v>1.2804</v>
          </cell>
          <cell r="E75">
            <v>6.6342999999999996</v>
          </cell>
          <cell r="F75">
            <v>3.6728000000000001</v>
          </cell>
          <cell r="G75">
            <v>1.2551000000000001</v>
          </cell>
          <cell r="J75">
            <v>1.5642</v>
          </cell>
          <cell r="K75">
            <v>1</v>
          </cell>
          <cell r="L75">
            <v>411.94</v>
          </cell>
          <cell r="M75">
            <v>1030</v>
          </cell>
          <cell r="N75">
            <v>7.5369999999999999</v>
          </cell>
          <cell r="O75">
            <v>8.3000000000000007</v>
          </cell>
          <cell r="P75">
            <v>2075</v>
          </cell>
          <cell r="Q75">
            <v>8.3017000000000003</v>
          </cell>
        </row>
        <row r="76">
          <cell r="A76">
            <v>35339</v>
          </cell>
          <cell r="D76">
            <v>1.2907</v>
          </cell>
          <cell r="E76">
            <v>6.5831999999999997</v>
          </cell>
          <cell r="F76">
            <v>3.6705000000000001</v>
          </cell>
          <cell r="G76">
            <v>1.2674000000000001</v>
          </cell>
          <cell r="J76">
            <v>1.6279999999999999</v>
          </cell>
          <cell r="K76">
            <v>1</v>
          </cell>
          <cell r="L76">
            <v>419.28</v>
          </cell>
          <cell r="M76">
            <v>1007.95</v>
          </cell>
          <cell r="N76">
            <v>7.97</v>
          </cell>
          <cell r="O76">
            <v>8.5</v>
          </cell>
          <cell r="P76">
            <v>2080</v>
          </cell>
          <cell r="Q76">
            <v>8.2998999999999992</v>
          </cell>
        </row>
        <row r="77">
          <cell r="A77">
            <v>35370</v>
          </cell>
          <cell r="D77">
            <v>1.2721</v>
          </cell>
          <cell r="E77">
            <v>6.7176</v>
          </cell>
          <cell r="F77">
            <v>3.6705000000000001</v>
          </cell>
          <cell r="G77">
            <v>1.3049999999999999</v>
          </cell>
          <cell r="J77">
            <v>1.6820999999999999</v>
          </cell>
          <cell r="K77">
            <v>1</v>
          </cell>
          <cell r="L77">
            <v>420.25</v>
          </cell>
          <cell r="M77">
            <v>993.6</v>
          </cell>
          <cell r="N77">
            <v>7.8879999999999999</v>
          </cell>
          <cell r="O77">
            <v>8.6</v>
          </cell>
          <cell r="P77">
            <v>2090</v>
          </cell>
          <cell r="Q77">
            <v>8.3011999999999997</v>
          </cell>
        </row>
        <row r="78">
          <cell r="A78">
            <v>35400</v>
          </cell>
          <cell r="D78">
            <v>1.2716000000000001</v>
          </cell>
          <cell r="E78">
            <v>6.7964000000000002</v>
          </cell>
          <cell r="F78">
            <v>3.6705000000000001</v>
          </cell>
          <cell r="G78">
            <v>1.339</v>
          </cell>
          <cell r="J78">
            <v>1.7153</v>
          </cell>
          <cell r="K78">
            <v>1</v>
          </cell>
          <cell r="L78">
            <v>424.97</v>
          </cell>
          <cell r="M78">
            <v>1005.4</v>
          </cell>
          <cell r="N78">
            <v>7.89</v>
          </cell>
          <cell r="O78">
            <v>8.6999999999999993</v>
          </cell>
          <cell r="P78">
            <v>2100</v>
          </cell>
          <cell r="Q78">
            <v>8.2984000000000009</v>
          </cell>
        </row>
        <row r="79">
          <cell r="A79">
            <v>35431</v>
          </cell>
          <cell r="D79">
            <v>1.1966000000000001</v>
          </cell>
          <cell r="E79">
            <v>7.2453000000000003</v>
          </cell>
          <cell r="F79">
            <v>3.6705000000000001</v>
          </cell>
          <cell r="G79">
            <v>1.4225000000000001</v>
          </cell>
          <cell r="J79">
            <v>1.6024</v>
          </cell>
          <cell r="K79">
            <v>1</v>
          </cell>
          <cell r="L79">
            <v>419.35</v>
          </cell>
          <cell r="M79">
            <v>1070.97</v>
          </cell>
          <cell r="N79">
            <v>7.8170000000000002</v>
          </cell>
          <cell r="O79">
            <v>8.8000000000000007</v>
          </cell>
          <cell r="P79">
            <v>2120</v>
          </cell>
          <cell r="Q79">
            <v>8.2927999999999997</v>
          </cell>
        </row>
        <row r="80">
          <cell r="A80">
            <v>35462</v>
          </cell>
          <cell r="D80">
            <v>1.1573</v>
          </cell>
          <cell r="E80">
            <v>7.4793000000000003</v>
          </cell>
          <cell r="F80">
            <v>3.6720000000000002</v>
          </cell>
          <cell r="G80">
            <v>1.4790000000000001</v>
          </cell>
          <cell r="J80">
            <v>1.6286</v>
          </cell>
          <cell r="K80">
            <v>1</v>
          </cell>
          <cell r="L80">
            <v>412.45</v>
          </cell>
          <cell r="M80">
            <v>1080.5</v>
          </cell>
          <cell r="N80">
            <v>7.9450000000000003</v>
          </cell>
          <cell r="O80">
            <v>8.9</v>
          </cell>
          <cell r="P80">
            <v>2129</v>
          </cell>
          <cell r="Q80">
            <v>8.2954000000000008</v>
          </cell>
        </row>
        <row r="81">
          <cell r="A81">
            <v>35490</v>
          </cell>
          <cell r="D81">
            <v>1.1654</v>
          </cell>
          <cell r="E81">
            <v>7.5277000000000003</v>
          </cell>
          <cell r="F81">
            <v>3.6720000000000002</v>
          </cell>
          <cell r="G81">
            <v>1.4384999999999999</v>
          </cell>
          <cell r="J81">
            <v>1.6452</v>
          </cell>
          <cell r="K81">
            <v>1</v>
          </cell>
          <cell r="L81">
            <v>414.55</v>
          </cell>
          <cell r="M81">
            <v>1059.8800000000001</v>
          </cell>
          <cell r="N81">
            <v>7.91</v>
          </cell>
          <cell r="O81">
            <v>9.1</v>
          </cell>
          <cell r="P81">
            <v>2140</v>
          </cell>
          <cell r="Q81">
            <v>8.2955000000000005</v>
          </cell>
        </row>
        <row r="82">
          <cell r="A82">
            <v>35521</v>
          </cell>
          <cell r="D82">
            <v>1.1303000000000001</v>
          </cell>
          <cell r="E82">
            <v>7.8407999999999998</v>
          </cell>
          <cell r="F82">
            <v>3.6705000000000001</v>
          </cell>
          <cell r="G82">
            <v>1.4735</v>
          </cell>
          <cell r="J82">
            <v>1.6234999999999999</v>
          </cell>
          <cell r="K82">
            <v>1</v>
          </cell>
          <cell r="L82">
            <v>418.85</v>
          </cell>
          <cell r="M82">
            <v>1053.5999999999999</v>
          </cell>
          <cell r="N82">
            <v>7.9480000000000004</v>
          </cell>
          <cell r="O82">
            <v>9.1999999999999993</v>
          </cell>
          <cell r="P82">
            <v>2135</v>
          </cell>
          <cell r="Q82">
            <v>8.2944999999999993</v>
          </cell>
        </row>
        <row r="83">
          <cell r="A83">
            <v>35551</v>
          </cell>
          <cell r="D83">
            <v>1.1465000000000001</v>
          </cell>
          <cell r="E83">
            <v>7.7428999999999997</v>
          </cell>
          <cell r="F83">
            <v>3.6705000000000001</v>
          </cell>
          <cell r="G83">
            <v>1.4141999999999999</v>
          </cell>
          <cell r="J83">
            <v>1.6387</v>
          </cell>
          <cell r="K83">
            <v>1</v>
          </cell>
          <cell r="L83">
            <v>419.03</v>
          </cell>
          <cell r="M83">
            <v>1074.32</v>
          </cell>
          <cell r="N83">
            <v>7.9169999999999998</v>
          </cell>
          <cell r="O83">
            <v>9.3000000000000007</v>
          </cell>
          <cell r="P83">
            <v>2157</v>
          </cell>
          <cell r="Q83">
            <v>8.2920999999999996</v>
          </cell>
        </row>
        <row r="84">
          <cell r="A84">
            <v>35582</v>
          </cell>
          <cell r="D84">
            <v>1.1254999999999999</v>
          </cell>
          <cell r="E84">
            <v>7.7210999999999999</v>
          </cell>
          <cell r="F84">
            <v>3.6705000000000001</v>
          </cell>
          <cell r="G84">
            <v>1.4605999999999999</v>
          </cell>
          <cell r="J84">
            <v>1.6657999999999999</v>
          </cell>
          <cell r="K84">
            <v>1</v>
          </cell>
          <cell r="L84">
            <v>416.25</v>
          </cell>
          <cell r="M84">
            <v>1089</v>
          </cell>
          <cell r="N84">
            <v>7.931</v>
          </cell>
          <cell r="O84">
            <v>9.4</v>
          </cell>
          <cell r="P84">
            <v>2155</v>
          </cell>
          <cell r="Q84">
            <v>8.2908000000000008</v>
          </cell>
        </row>
        <row r="85">
          <cell r="A85">
            <v>35612</v>
          </cell>
          <cell r="D85">
            <v>1.0679000000000001</v>
          </cell>
          <cell r="E85">
            <v>7.9859</v>
          </cell>
          <cell r="F85">
            <v>3.6705000000000001</v>
          </cell>
          <cell r="G85">
            <v>1.5142</v>
          </cell>
          <cell r="J85">
            <v>1.6394</v>
          </cell>
          <cell r="K85">
            <v>1</v>
          </cell>
          <cell r="L85">
            <v>416.55</v>
          </cell>
          <cell r="M85">
            <v>1106.2</v>
          </cell>
          <cell r="N85">
            <v>7.8150000000000004</v>
          </cell>
          <cell r="O85">
            <v>9.6</v>
          </cell>
          <cell r="P85">
            <v>2150</v>
          </cell>
          <cell r="Q85">
            <v>8.2903000000000002</v>
          </cell>
        </row>
        <row r="86">
          <cell r="A86">
            <v>35643</v>
          </cell>
          <cell r="D86">
            <v>1.0887</v>
          </cell>
          <cell r="E86">
            <v>7.8860000000000001</v>
          </cell>
          <cell r="F86">
            <v>3.6724999999999999</v>
          </cell>
          <cell r="G86">
            <v>1.4924999999999999</v>
          </cell>
          <cell r="J86">
            <v>1.6153</v>
          </cell>
          <cell r="K86">
            <v>1</v>
          </cell>
          <cell r="L86">
            <v>414.35</v>
          </cell>
          <cell r="M86">
            <v>1158</v>
          </cell>
          <cell r="N86">
            <v>7.8150000000000004</v>
          </cell>
          <cell r="O86">
            <v>9.6999999999999993</v>
          </cell>
          <cell r="P86">
            <v>2181</v>
          </cell>
          <cell r="Q86">
            <v>8.2880000000000003</v>
          </cell>
        </row>
        <row r="87">
          <cell r="A87">
            <v>35674</v>
          </cell>
          <cell r="D87">
            <v>1.1106</v>
          </cell>
          <cell r="E87">
            <v>7.5644999999999998</v>
          </cell>
          <cell r="F87">
            <v>3.6724999999999999</v>
          </cell>
          <cell r="G87">
            <v>1.4504999999999999</v>
          </cell>
          <cell r="J87">
            <v>1.6143000000000001</v>
          </cell>
          <cell r="K87">
            <v>1</v>
          </cell>
          <cell r="L87">
            <v>414.85</v>
          </cell>
          <cell r="M87">
            <v>1243</v>
          </cell>
          <cell r="N87">
            <v>7.766</v>
          </cell>
          <cell r="O87">
            <v>9.6999999999999993</v>
          </cell>
          <cell r="P87">
            <v>2191</v>
          </cell>
          <cell r="Q87">
            <v>8.2850000000000001</v>
          </cell>
        </row>
        <row r="88">
          <cell r="A88">
            <v>35704</v>
          </cell>
          <cell r="D88">
            <v>1.1388</v>
          </cell>
          <cell r="E88">
            <v>7.4755000000000003</v>
          </cell>
          <cell r="F88">
            <v>3.6724999999999999</v>
          </cell>
          <cell r="G88">
            <v>1.3995</v>
          </cell>
          <cell r="J88">
            <v>1.6727000000000001</v>
          </cell>
          <cell r="K88">
            <v>1</v>
          </cell>
          <cell r="L88">
            <v>420.5</v>
          </cell>
          <cell r="M88">
            <v>1281.2</v>
          </cell>
          <cell r="N88">
            <v>8.4049999999999994</v>
          </cell>
          <cell r="O88">
            <v>9.8000000000000007</v>
          </cell>
          <cell r="P88">
            <v>2175</v>
          </cell>
          <cell r="Q88">
            <v>8.2834000000000003</v>
          </cell>
        </row>
        <row r="89">
          <cell r="A89">
            <v>35735</v>
          </cell>
          <cell r="D89">
            <v>1.1124000000000001</v>
          </cell>
          <cell r="E89">
            <v>7.7373000000000003</v>
          </cell>
          <cell r="F89">
            <v>3.6724999999999999</v>
          </cell>
          <cell r="G89">
            <v>1.4269000000000001</v>
          </cell>
          <cell r="J89">
            <v>1.6890000000000001</v>
          </cell>
          <cell r="K89">
            <v>1</v>
          </cell>
          <cell r="L89">
            <v>435.1</v>
          </cell>
          <cell r="M89">
            <v>1303</v>
          </cell>
          <cell r="N89">
            <v>8.2050000000000001</v>
          </cell>
          <cell r="O89">
            <v>9.9</v>
          </cell>
          <cell r="P89">
            <v>2230</v>
          </cell>
          <cell r="Q89">
            <v>8.2799999999999994</v>
          </cell>
        </row>
        <row r="90">
          <cell r="A90">
            <v>35765</v>
          </cell>
          <cell r="D90">
            <v>1.0909</v>
          </cell>
          <cell r="E90">
            <v>7.9120999999999997</v>
          </cell>
          <cell r="F90">
            <v>3.6724999999999999</v>
          </cell>
          <cell r="G90">
            <v>1.4621</v>
          </cell>
          <cell r="J90">
            <v>1.6479999999999999</v>
          </cell>
          <cell r="K90">
            <v>1</v>
          </cell>
          <cell r="L90">
            <v>439.85</v>
          </cell>
          <cell r="M90">
            <v>1289.5</v>
          </cell>
          <cell r="N90">
            <v>8.0549999999999997</v>
          </cell>
          <cell r="O90">
            <v>10</v>
          </cell>
          <cell r="P90">
            <v>2220</v>
          </cell>
          <cell r="Q90">
            <v>8.2795000000000005</v>
          </cell>
        </row>
        <row r="91">
          <cell r="A91">
            <v>35796</v>
          </cell>
          <cell r="D91">
            <v>1.0708</v>
          </cell>
          <cell r="E91">
            <v>8.1385000000000005</v>
          </cell>
          <cell r="F91">
            <v>3.673</v>
          </cell>
          <cell r="G91">
            <v>1.4762</v>
          </cell>
          <cell r="J91">
            <v>1.6319999999999999</v>
          </cell>
          <cell r="K91">
            <v>1</v>
          </cell>
          <cell r="L91">
            <v>450</v>
          </cell>
          <cell r="M91">
            <v>1341</v>
          </cell>
          <cell r="N91">
            <v>8.4499999999999993</v>
          </cell>
          <cell r="O91">
            <v>10.1</v>
          </cell>
          <cell r="P91">
            <v>2220</v>
          </cell>
          <cell r="Q91">
            <v>8.2784999999999993</v>
          </cell>
        </row>
        <row r="92">
          <cell r="A92">
            <v>35827</v>
          </cell>
          <cell r="D92">
            <v>1.0784</v>
          </cell>
          <cell r="E92">
            <v>8.0070999999999994</v>
          </cell>
          <cell r="F92">
            <v>3.673</v>
          </cell>
          <cell r="G92">
            <v>1.4653</v>
          </cell>
          <cell r="J92">
            <v>1.643</v>
          </cell>
          <cell r="K92">
            <v>1</v>
          </cell>
          <cell r="L92">
            <v>453.7</v>
          </cell>
          <cell r="M92">
            <v>1343.45</v>
          </cell>
          <cell r="N92">
            <v>8.61</v>
          </cell>
          <cell r="O92">
            <v>10.1</v>
          </cell>
          <cell r="P92">
            <v>2520</v>
          </cell>
          <cell r="Q92">
            <v>8.2789000000000001</v>
          </cell>
        </row>
        <row r="93">
          <cell r="A93">
            <v>35855</v>
          </cell>
          <cell r="D93">
            <v>1.0589</v>
          </cell>
          <cell r="E93">
            <v>7.9954999999999998</v>
          </cell>
          <cell r="F93">
            <v>3.6724999999999999</v>
          </cell>
          <cell r="G93">
            <v>1.5243</v>
          </cell>
          <cell r="J93">
            <v>1.6739999999999999</v>
          </cell>
          <cell r="K93">
            <v>1</v>
          </cell>
          <cell r="L93">
            <v>454.35</v>
          </cell>
          <cell r="M93">
            <v>1360</v>
          </cell>
          <cell r="N93">
            <v>8.52</v>
          </cell>
          <cell r="O93">
            <v>10.199999999999999</v>
          </cell>
          <cell r="P93">
            <v>2550</v>
          </cell>
          <cell r="Q93">
            <v>8.2792999999999992</v>
          </cell>
        </row>
        <row r="94">
          <cell r="A94">
            <v>35886</v>
          </cell>
          <cell r="D94">
            <v>1.0906</v>
          </cell>
          <cell r="E94">
            <v>7.7465000000000002</v>
          </cell>
          <cell r="F94">
            <v>3.673</v>
          </cell>
          <cell r="G94">
            <v>1.5019</v>
          </cell>
          <cell r="J94">
            <v>1.6706000000000001</v>
          </cell>
          <cell r="K94">
            <v>1</v>
          </cell>
          <cell r="L94">
            <v>452.65</v>
          </cell>
          <cell r="M94">
            <v>1368</v>
          </cell>
          <cell r="N94">
            <v>8.49</v>
          </cell>
          <cell r="O94">
            <v>10.3</v>
          </cell>
          <cell r="P94">
            <v>2770</v>
          </cell>
          <cell r="Q94">
            <v>8.2779000000000007</v>
          </cell>
        </row>
        <row r="95">
          <cell r="A95">
            <v>35916</v>
          </cell>
          <cell r="D95">
            <v>1.0982000000000001</v>
          </cell>
          <cell r="E95">
            <v>7.8422000000000001</v>
          </cell>
          <cell r="F95">
            <v>3.673</v>
          </cell>
          <cell r="G95">
            <v>1.4831000000000001</v>
          </cell>
          <cell r="J95">
            <v>1.631</v>
          </cell>
          <cell r="K95">
            <v>1</v>
          </cell>
          <cell r="L95">
            <v>454.55</v>
          </cell>
          <cell r="M95">
            <v>1397.5</v>
          </cell>
          <cell r="N95">
            <v>8.8550000000000004</v>
          </cell>
          <cell r="O95">
            <v>10.4</v>
          </cell>
          <cell r="P95">
            <v>2710</v>
          </cell>
          <cell r="Q95">
            <v>8.2792999999999992</v>
          </cell>
        </row>
        <row r="96">
          <cell r="A96">
            <v>35947</v>
          </cell>
          <cell r="D96">
            <v>1.0851</v>
          </cell>
          <cell r="E96">
            <v>7.9814999999999996</v>
          </cell>
          <cell r="F96">
            <v>3.6724999999999999</v>
          </cell>
          <cell r="G96">
            <v>1.5157</v>
          </cell>
          <cell r="J96">
            <v>1.6702999999999999</v>
          </cell>
          <cell r="K96">
            <v>1</v>
          </cell>
          <cell r="L96">
            <v>466</v>
          </cell>
          <cell r="M96">
            <v>1370</v>
          </cell>
          <cell r="N96">
            <v>8.9580000000000002</v>
          </cell>
          <cell r="O96">
            <v>10.4</v>
          </cell>
          <cell r="P96">
            <v>2770</v>
          </cell>
          <cell r="Q96">
            <v>8.2797000000000001</v>
          </cell>
        </row>
        <row r="97">
          <cell r="A97">
            <v>35977</v>
          </cell>
          <cell r="D97">
            <v>1.1004</v>
          </cell>
          <cell r="E97">
            <v>7.9504000000000001</v>
          </cell>
          <cell r="F97">
            <v>3.6730999999999998</v>
          </cell>
          <cell r="G97">
            <v>1.4917</v>
          </cell>
          <cell r="J97">
            <v>1.6326000000000001</v>
          </cell>
          <cell r="K97">
            <v>1</v>
          </cell>
          <cell r="L97">
            <v>465.05</v>
          </cell>
          <cell r="M97">
            <v>1363.15</v>
          </cell>
          <cell r="N97">
            <v>8.9350000000000005</v>
          </cell>
          <cell r="O97">
            <v>10.5</v>
          </cell>
          <cell r="P97">
            <v>2815</v>
          </cell>
          <cell r="Q97">
            <v>8.2798999999999996</v>
          </cell>
        </row>
        <row r="98">
          <cell r="A98">
            <v>36008</v>
          </cell>
          <cell r="D98">
            <v>1.1021000000000001</v>
          </cell>
          <cell r="E98">
            <v>8.0642999999999994</v>
          </cell>
          <cell r="F98">
            <v>3.6724999999999999</v>
          </cell>
          <cell r="G98">
            <v>1.4435</v>
          </cell>
          <cell r="J98">
            <v>1.6753</v>
          </cell>
          <cell r="K98">
            <v>1</v>
          </cell>
          <cell r="L98">
            <v>473.85</v>
          </cell>
          <cell r="M98">
            <v>1434.5</v>
          </cell>
          <cell r="N98">
            <v>9.9600000000000009</v>
          </cell>
          <cell r="O98">
            <v>10.7</v>
          </cell>
          <cell r="P98">
            <v>2825</v>
          </cell>
          <cell r="Q98">
            <v>8.2799999999999994</v>
          </cell>
        </row>
        <row r="99">
          <cell r="A99">
            <v>36039</v>
          </cell>
          <cell r="D99">
            <v>1.1706000000000001</v>
          </cell>
          <cell r="E99">
            <v>7.8404999999999996</v>
          </cell>
          <cell r="F99">
            <v>3.6732999999999998</v>
          </cell>
          <cell r="G99">
            <v>1.381</v>
          </cell>
          <cell r="J99">
            <v>1.6970000000000001</v>
          </cell>
          <cell r="K99">
            <v>1</v>
          </cell>
          <cell r="L99">
            <v>465.5</v>
          </cell>
          <cell r="M99">
            <v>1553</v>
          </cell>
          <cell r="N99">
            <v>10.220000000000001</v>
          </cell>
          <cell r="O99">
            <v>10.7</v>
          </cell>
          <cell r="P99">
            <v>2818</v>
          </cell>
          <cell r="Q99">
            <v>8.2780000000000005</v>
          </cell>
        </row>
        <row r="100">
          <cell r="A100">
            <v>36069</v>
          </cell>
          <cell r="D100">
            <v>1.1812</v>
          </cell>
          <cell r="E100">
            <v>7.8055000000000003</v>
          </cell>
          <cell r="F100">
            <v>3.6724999999999999</v>
          </cell>
          <cell r="G100">
            <v>1.3514999999999999</v>
          </cell>
          <cell r="J100">
            <v>1.6755</v>
          </cell>
          <cell r="K100">
            <v>1</v>
          </cell>
          <cell r="L100">
            <v>463.25</v>
          </cell>
          <cell r="M100">
            <v>1577</v>
          </cell>
          <cell r="N100">
            <v>10.095000000000001</v>
          </cell>
          <cell r="O100">
            <v>10.7</v>
          </cell>
          <cell r="P100">
            <v>2835</v>
          </cell>
          <cell r="Q100">
            <v>8.2780000000000005</v>
          </cell>
        </row>
        <row r="101">
          <cell r="A101">
            <v>36100</v>
          </cell>
          <cell r="D101">
            <v>1.1565000000000001</v>
          </cell>
          <cell r="E101">
            <v>8.1379999999999999</v>
          </cell>
          <cell r="F101">
            <v>3.673</v>
          </cell>
          <cell r="G101">
            <v>1.3963000000000001</v>
          </cell>
          <cell r="J101">
            <v>1.6479999999999999</v>
          </cell>
          <cell r="K101">
            <v>1</v>
          </cell>
          <cell r="L101">
            <v>466.05</v>
          </cell>
          <cell r="M101">
            <v>1548.03</v>
          </cell>
          <cell r="N101">
            <v>9.9849999999999994</v>
          </cell>
          <cell r="O101">
            <v>10.7</v>
          </cell>
          <cell r="P101">
            <v>2840</v>
          </cell>
          <cell r="Q101">
            <v>8.2782</v>
          </cell>
        </row>
        <row r="102">
          <cell r="A102">
            <v>36130</v>
          </cell>
          <cell r="D102">
            <v>1.1736</v>
          </cell>
          <cell r="E102">
            <v>8.1</v>
          </cell>
          <cell r="F102">
            <v>3.6724999999999999</v>
          </cell>
          <cell r="G102">
            <v>1.3740000000000001</v>
          </cell>
          <cell r="J102">
            <v>1.6595</v>
          </cell>
          <cell r="K102">
            <v>1</v>
          </cell>
          <cell r="L102">
            <v>473</v>
          </cell>
          <cell r="M102">
            <v>1549</v>
          </cell>
          <cell r="N102">
            <v>9.8970000000000002</v>
          </cell>
          <cell r="O102">
            <v>10.8</v>
          </cell>
          <cell r="P102">
            <v>2839</v>
          </cell>
          <cell r="Q102">
            <v>8.2789000000000001</v>
          </cell>
        </row>
        <row r="103">
          <cell r="A103">
            <v>36161</v>
          </cell>
          <cell r="D103">
            <v>1.1362000000000001</v>
          </cell>
          <cell r="E103">
            <v>7.7878999999999996</v>
          </cell>
          <cell r="F103">
            <v>3.6705000000000001</v>
          </cell>
          <cell r="G103">
            <v>1.4159999999999999</v>
          </cell>
          <cell r="J103">
            <v>1.6449</v>
          </cell>
          <cell r="K103">
            <v>1</v>
          </cell>
          <cell r="L103">
            <v>484.5</v>
          </cell>
          <cell r="M103">
            <v>1582</v>
          </cell>
          <cell r="N103">
            <v>10.1675</v>
          </cell>
          <cell r="O103">
            <v>11</v>
          </cell>
          <cell r="P103">
            <v>2852</v>
          </cell>
          <cell r="Q103">
            <v>8.2777999999999992</v>
          </cell>
        </row>
        <row r="104">
          <cell r="A104">
            <v>36192</v>
          </cell>
          <cell r="D104">
            <v>1.1029</v>
          </cell>
          <cell r="E104">
            <v>8.1888000000000005</v>
          </cell>
          <cell r="F104">
            <v>3.6724999999999999</v>
          </cell>
          <cell r="G104">
            <v>1.4462999999999999</v>
          </cell>
          <cell r="J104">
            <v>1.6025</v>
          </cell>
          <cell r="K104">
            <v>1</v>
          </cell>
          <cell r="L104">
            <v>498.55</v>
          </cell>
          <cell r="M104">
            <v>1575.5</v>
          </cell>
          <cell r="N104">
            <v>9.9855</v>
          </cell>
          <cell r="O104">
            <v>11</v>
          </cell>
          <cell r="P104">
            <v>2900</v>
          </cell>
          <cell r="Q104">
            <v>8.2789000000000001</v>
          </cell>
        </row>
        <row r="105">
          <cell r="A105">
            <v>36220</v>
          </cell>
          <cell r="D105">
            <v>1.0807</v>
          </cell>
          <cell r="E105">
            <v>8.2125000000000004</v>
          </cell>
          <cell r="F105">
            <v>3.6724999999999999</v>
          </cell>
          <cell r="G105">
            <v>1.4773000000000001</v>
          </cell>
          <cell r="J105">
            <v>1.6145</v>
          </cell>
          <cell r="K105">
            <v>1</v>
          </cell>
          <cell r="L105">
            <v>483.35</v>
          </cell>
          <cell r="M105">
            <v>1538.9</v>
          </cell>
          <cell r="N105">
            <v>9.5618999999999996</v>
          </cell>
          <cell r="O105">
            <v>11</v>
          </cell>
          <cell r="P105">
            <v>2885</v>
          </cell>
          <cell r="Q105">
            <v>8.2799999999999994</v>
          </cell>
        </row>
        <row r="106">
          <cell r="A106">
            <v>36251</v>
          </cell>
          <cell r="D106">
            <v>1.0569999999999999</v>
          </cell>
          <cell r="E106">
            <v>8.4280000000000008</v>
          </cell>
          <cell r="F106">
            <v>3.6724999999999999</v>
          </cell>
          <cell r="G106">
            <v>1.5255000000000001</v>
          </cell>
          <cell r="J106">
            <v>1.6094999999999999</v>
          </cell>
          <cell r="K106">
            <v>1</v>
          </cell>
          <cell r="L106">
            <v>483.85</v>
          </cell>
          <cell r="M106">
            <v>1608</v>
          </cell>
          <cell r="N106">
            <v>9.2888999999999999</v>
          </cell>
          <cell r="O106">
            <v>11.1</v>
          </cell>
          <cell r="P106">
            <v>2898</v>
          </cell>
          <cell r="Q106">
            <v>8.2789999999999999</v>
          </cell>
        </row>
        <row r="107">
          <cell r="A107">
            <v>36281</v>
          </cell>
          <cell r="D107">
            <v>1.0444</v>
          </cell>
          <cell r="E107">
            <v>8.5960000000000001</v>
          </cell>
          <cell r="F107">
            <v>3.6720999999999999</v>
          </cell>
          <cell r="G107">
            <v>1.5226</v>
          </cell>
          <cell r="J107">
            <v>1.6028</v>
          </cell>
          <cell r="K107">
            <v>1</v>
          </cell>
          <cell r="L107">
            <v>491.85</v>
          </cell>
          <cell r="M107">
            <v>1679</v>
          </cell>
          <cell r="N107">
            <v>9.7149999999999999</v>
          </cell>
          <cell r="O107">
            <v>11.2</v>
          </cell>
          <cell r="P107">
            <v>2960</v>
          </cell>
          <cell r="Q107">
            <v>8.2784999999999993</v>
          </cell>
        </row>
        <row r="108">
          <cell r="A108">
            <v>36312</v>
          </cell>
          <cell r="D108">
            <v>1.0306</v>
          </cell>
          <cell r="E108">
            <v>8.4797999999999991</v>
          </cell>
          <cell r="F108">
            <v>3.6728999999999998</v>
          </cell>
          <cell r="G108">
            <v>1.5551999999999999</v>
          </cell>
          <cell r="J108">
            <v>1.5759000000000001</v>
          </cell>
          <cell r="K108">
            <v>1</v>
          </cell>
          <cell r="L108">
            <v>517.95000000000005</v>
          </cell>
          <cell r="M108">
            <v>1735</v>
          </cell>
          <cell r="N108">
            <v>9.3550000000000004</v>
          </cell>
          <cell r="O108">
            <v>11.4</v>
          </cell>
          <cell r="P108">
            <v>3235</v>
          </cell>
          <cell r="Q108">
            <v>8.2787000000000006</v>
          </cell>
        </row>
        <row r="109">
          <cell r="A109">
            <v>36342</v>
          </cell>
          <cell r="D109">
            <v>1.0711999999999999</v>
          </cell>
          <cell r="E109">
            <v>8.2164999999999999</v>
          </cell>
          <cell r="F109">
            <v>3.6728999999999998</v>
          </cell>
          <cell r="G109">
            <v>1.4907999999999999</v>
          </cell>
          <cell r="J109">
            <v>1.6215999999999999</v>
          </cell>
          <cell r="K109">
            <v>1</v>
          </cell>
          <cell r="L109">
            <v>514.25</v>
          </cell>
          <cell r="M109">
            <v>1806</v>
          </cell>
          <cell r="N109">
            <v>9.4049999999999994</v>
          </cell>
          <cell r="O109">
            <v>11.5</v>
          </cell>
          <cell r="P109">
            <v>3295</v>
          </cell>
          <cell r="Q109">
            <v>8.2774000000000001</v>
          </cell>
        </row>
        <row r="110">
          <cell r="A110">
            <v>36373</v>
          </cell>
          <cell r="D110">
            <v>1.0589</v>
          </cell>
          <cell r="E110">
            <v>8.2265999999999995</v>
          </cell>
          <cell r="F110">
            <v>3.673</v>
          </cell>
          <cell r="G110">
            <v>1.5106999999999999</v>
          </cell>
          <cell r="J110">
            <v>1.6094999999999999</v>
          </cell>
          <cell r="K110">
            <v>1</v>
          </cell>
          <cell r="L110">
            <v>517.15</v>
          </cell>
          <cell r="M110">
            <v>1964</v>
          </cell>
          <cell r="N110">
            <v>9.3550000000000004</v>
          </cell>
          <cell r="O110">
            <v>11.7</v>
          </cell>
          <cell r="P110">
            <v>3310</v>
          </cell>
          <cell r="Q110">
            <v>8.2769999999999992</v>
          </cell>
        </row>
        <row r="111">
          <cell r="A111">
            <v>36404</v>
          </cell>
          <cell r="D111">
            <v>1.0667</v>
          </cell>
          <cell r="E111">
            <v>8.1690000000000005</v>
          </cell>
          <cell r="F111">
            <v>3.6730999999999998</v>
          </cell>
          <cell r="G111">
            <v>1.4990000000000001</v>
          </cell>
          <cell r="J111">
            <v>1.6465000000000001</v>
          </cell>
          <cell r="K111">
            <v>1</v>
          </cell>
          <cell r="L111">
            <v>531.95000000000005</v>
          </cell>
          <cell r="M111">
            <v>2020</v>
          </cell>
          <cell r="N111">
            <v>9.36</v>
          </cell>
          <cell r="O111">
            <v>11.7</v>
          </cell>
          <cell r="P111">
            <v>3311</v>
          </cell>
          <cell r="Q111">
            <v>8.2777999999999992</v>
          </cell>
        </row>
        <row r="112">
          <cell r="A112">
            <v>36434</v>
          </cell>
          <cell r="D112">
            <v>1.0548999999999999</v>
          </cell>
          <cell r="E112">
            <v>8.2249999999999996</v>
          </cell>
          <cell r="F112">
            <v>3.673</v>
          </cell>
          <cell r="G112">
            <v>1.5208999999999999</v>
          </cell>
          <cell r="J112">
            <v>1.6448</v>
          </cell>
          <cell r="K112">
            <v>1</v>
          </cell>
          <cell r="L112">
            <v>548.15</v>
          </cell>
          <cell r="M112">
            <v>1968.5</v>
          </cell>
          <cell r="N112">
            <v>9.5975000000000001</v>
          </cell>
          <cell r="O112">
            <v>11.5</v>
          </cell>
          <cell r="P112">
            <v>3313</v>
          </cell>
          <cell r="Q112">
            <v>8.2777999999999992</v>
          </cell>
        </row>
        <row r="113">
          <cell r="A113">
            <v>36465</v>
          </cell>
          <cell r="D113">
            <v>1.0071000000000001</v>
          </cell>
          <cell r="E113">
            <v>8.5079999999999991</v>
          </cell>
          <cell r="F113">
            <v>3.673</v>
          </cell>
          <cell r="G113">
            <v>1.5915999999999999</v>
          </cell>
          <cell r="J113">
            <v>1.5964</v>
          </cell>
          <cell r="K113">
            <v>1</v>
          </cell>
          <cell r="L113">
            <v>546.03</v>
          </cell>
          <cell r="M113">
            <v>1922.53</v>
          </cell>
          <cell r="N113">
            <v>9.4375</v>
          </cell>
          <cell r="O113">
            <v>11.6</v>
          </cell>
          <cell r="P113">
            <v>3318</v>
          </cell>
          <cell r="Q113">
            <v>8.2789000000000001</v>
          </cell>
        </row>
        <row r="114">
          <cell r="A114">
            <v>36495</v>
          </cell>
          <cell r="D114">
            <v>1.0062</v>
          </cell>
          <cell r="E114">
            <v>8.4817999999999998</v>
          </cell>
          <cell r="F114">
            <v>3.6730999999999998</v>
          </cell>
          <cell r="G114">
            <v>1.5907</v>
          </cell>
          <cell r="J114">
            <v>1.6182000000000001</v>
          </cell>
          <cell r="K114">
            <v>1</v>
          </cell>
          <cell r="L114">
            <v>528.20000000000005</v>
          </cell>
          <cell r="M114">
            <v>1875</v>
          </cell>
          <cell r="N114">
            <v>9.5050000000000008</v>
          </cell>
          <cell r="O114">
            <v>11.6</v>
          </cell>
          <cell r="P114">
            <v>3318</v>
          </cell>
          <cell r="Q114">
            <v>8.2795000000000005</v>
          </cell>
        </row>
        <row r="115">
          <cell r="A115">
            <v>36526</v>
          </cell>
          <cell r="D115">
            <v>0.97150000000000003</v>
          </cell>
          <cell r="E115">
            <v>8.8461999999999996</v>
          </cell>
          <cell r="F115">
            <v>3.6730999999999998</v>
          </cell>
          <cell r="G115">
            <v>1.6561999999999999</v>
          </cell>
          <cell r="I115">
            <v>7.7779999999999996</v>
          </cell>
          <cell r="J115">
            <v>1.6141000000000001</v>
          </cell>
          <cell r="K115">
            <v>1</v>
          </cell>
          <cell r="L115">
            <v>517.25</v>
          </cell>
          <cell r="M115">
            <v>1978.5</v>
          </cell>
          <cell r="N115">
            <v>9.5924999999999994</v>
          </cell>
          <cell r="O115">
            <v>11.7</v>
          </cell>
          <cell r="P115">
            <v>3359</v>
          </cell>
          <cell r="Q115">
            <v>8.2776999999999994</v>
          </cell>
        </row>
        <row r="116">
          <cell r="A116">
            <v>36557</v>
          </cell>
          <cell r="D116">
            <v>0.96679999999999999</v>
          </cell>
          <cell r="E116">
            <v>8.7327999999999992</v>
          </cell>
          <cell r="F116">
            <v>3.673</v>
          </cell>
          <cell r="G116">
            <v>1.6618999999999999</v>
          </cell>
          <cell r="I116">
            <v>7.7809999999999997</v>
          </cell>
          <cell r="J116">
            <v>1.5802</v>
          </cell>
          <cell r="K116">
            <v>1</v>
          </cell>
          <cell r="L116">
            <v>501.7</v>
          </cell>
          <cell r="M116">
            <v>1947</v>
          </cell>
          <cell r="N116">
            <v>9.3689999999999998</v>
          </cell>
          <cell r="O116">
            <v>11.8</v>
          </cell>
          <cell r="P116">
            <v>3500</v>
          </cell>
          <cell r="Q116">
            <v>8.2786000000000008</v>
          </cell>
        </row>
        <row r="117">
          <cell r="A117">
            <v>36586</v>
          </cell>
          <cell r="D117">
            <v>0.95550000000000002</v>
          </cell>
          <cell r="E117">
            <v>8.6318999999999999</v>
          </cell>
          <cell r="F117">
            <v>3.673</v>
          </cell>
          <cell r="G117">
            <v>1.6653</v>
          </cell>
          <cell r="I117">
            <v>7.7839999999999998</v>
          </cell>
          <cell r="J117">
            <v>1.5911</v>
          </cell>
          <cell r="K117">
            <v>1</v>
          </cell>
          <cell r="L117">
            <v>501.35</v>
          </cell>
          <cell r="M117">
            <v>1953.25</v>
          </cell>
          <cell r="N117">
            <v>9.2530000000000001</v>
          </cell>
          <cell r="O117">
            <v>11.8</v>
          </cell>
          <cell r="P117">
            <v>3495</v>
          </cell>
          <cell r="Q117">
            <v>8.2787000000000006</v>
          </cell>
        </row>
        <row r="118">
          <cell r="A118">
            <v>36617</v>
          </cell>
          <cell r="D118">
            <v>0.91190000000000004</v>
          </cell>
          <cell r="E118">
            <v>8.9397000000000002</v>
          </cell>
          <cell r="F118">
            <v>3.673</v>
          </cell>
          <cell r="G118">
            <v>1.7157</v>
          </cell>
          <cell r="I118">
            <v>7.7869999999999999</v>
          </cell>
          <cell r="J118">
            <v>1.5512999999999999</v>
          </cell>
          <cell r="K118">
            <v>1</v>
          </cell>
          <cell r="L118">
            <v>514</v>
          </cell>
          <cell r="M118">
            <v>2004</v>
          </cell>
          <cell r="N118">
            <v>9.3925000000000001</v>
          </cell>
          <cell r="O118">
            <v>11.9</v>
          </cell>
          <cell r="P118">
            <v>3495</v>
          </cell>
          <cell r="Q118">
            <v>8.2798999999999996</v>
          </cell>
        </row>
        <row r="119">
          <cell r="A119">
            <v>36647</v>
          </cell>
          <cell r="D119">
            <v>0.93520000000000003</v>
          </cell>
          <cell r="E119">
            <v>8.9632000000000005</v>
          </cell>
          <cell r="F119">
            <v>3.6730999999999998</v>
          </cell>
          <cell r="G119">
            <v>1.6822999999999999</v>
          </cell>
          <cell r="I119">
            <v>7.79</v>
          </cell>
          <cell r="J119">
            <v>1.4984999999999999</v>
          </cell>
          <cell r="K119">
            <v>1</v>
          </cell>
          <cell r="L119">
            <v>525.4</v>
          </cell>
          <cell r="M119">
            <v>2092</v>
          </cell>
          <cell r="N119">
            <v>9.5069999999999997</v>
          </cell>
          <cell r="O119">
            <v>12</v>
          </cell>
          <cell r="P119">
            <v>3500</v>
          </cell>
          <cell r="Q119">
            <v>8.2773000000000003</v>
          </cell>
        </row>
        <row r="120">
          <cell r="A120">
            <v>36678</v>
          </cell>
          <cell r="D120">
            <v>0.95250000000000001</v>
          </cell>
          <cell r="E120">
            <v>8.8087999999999997</v>
          </cell>
          <cell r="F120">
            <v>3.673</v>
          </cell>
          <cell r="G120">
            <v>1.6343000000000001</v>
          </cell>
          <cell r="I120">
            <v>7.7919999999999998</v>
          </cell>
          <cell r="J120">
            <v>1.5141</v>
          </cell>
          <cell r="K120">
            <v>1</v>
          </cell>
          <cell r="L120">
            <v>538.54999999999995</v>
          </cell>
          <cell r="M120">
            <v>2139.5</v>
          </cell>
          <cell r="N120">
            <v>9.83</v>
          </cell>
          <cell r="O120">
            <v>12.1</v>
          </cell>
          <cell r="P120">
            <v>3505</v>
          </cell>
          <cell r="Q120">
            <v>8.2782</v>
          </cell>
        </row>
        <row r="121">
          <cell r="A121">
            <v>36708</v>
          </cell>
          <cell r="D121">
            <v>0.92769999999999997</v>
          </cell>
          <cell r="E121">
            <v>9.1624999999999996</v>
          </cell>
          <cell r="F121">
            <v>3.673</v>
          </cell>
          <cell r="G121">
            <v>1.6673</v>
          </cell>
          <cell r="I121">
            <v>7.7949999999999999</v>
          </cell>
          <cell r="J121">
            <v>1.4985999999999999</v>
          </cell>
          <cell r="K121">
            <v>1</v>
          </cell>
          <cell r="L121">
            <v>554.75</v>
          </cell>
          <cell r="M121">
            <v>2178</v>
          </cell>
          <cell r="N121">
            <v>9.3520000000000003</v>
          </cell>
          <cell r="O121">
            <v>12.2</v>
          </cell>
          <cell r="P121">
            <v>3506</v>
          </cell>
          <cell r="Q121">
            <v>8.2791999999999994</v>
          </cell>
        </row>
        <row r="122">
          <cell r="A122">
            <v>36739</v>
          </cell>
          <cell r="D122">
            <v>0.88600000000000001</v>
          </cell>
          <cell r="E122">
            <v>9.4619999999999997</v>
          </cell>
          <cell r="F122">
            <v>3.673</v>
          </cell>
          <cell r="G122">
            <v>1.7439</v>
          </cell>
          <cell r="I122">
            <v>7.798</v>
          </cell>
          <cell r="J122">
            <v>1.4470000000000001</v>
          </cell>
          <cell r="K122">
            <v>1</v>
          </cell>
          <cell r="L122">
            <v>563</v>
          </cell>
          <cell r="M122">
            <v>2210</v>
          </cell>
          <cell r="N122">
            <v>9.202</v>
          </cell>
          <cell r="O122">
            <v>12.4</v>
          </cell>
          <cell r="P122">
            <v>3506</v>
          </cell>
          <cell r="Q122">
            <v>8.2786000000000008</v>
          </cell>
        </row>
        <row r="123">
          <cell r="A123">
            <v>36770</v>
          </cell>
          <cell r="D123">
            <v>0.88280000000000003</v>
          </cell>
          <cell r="E123">
            <v>9.6347000000000005</v>
          </cell>
          <cell r="F123">
            <v>3.6728999999999998</v>
          </cell>
          <cell r="G123">
            <v>1.7246999999999999</v>
          </cell>
          <cell r="I123">
            <v>7.7969999999999997</v>
          </cell>
          <cell r="J123">
            <v>1.4754</v>
          </cell>
          <cell r="K123">
            <v>1</v>
          </cell>
          <cell r="L123">
            <v>563.35</v>
          </cell>
          <cell r="M123">
            <v>2211</v>
          </cell>
          <cell r="N123">
            <v>9.4369999999999994</v>
          </cell>
          <cell r="O123">
            <v>12.3</v>
          </cell>
          <cell r="P123">
            <v>3498</v>
          </cell>
          <cell r="Q123">
            <v>8.2797999999999998</v>
          </cell>
        </row>
        <row r="124">
          <cell r="A124">
            <v>36800</v>
          </cell>
          <cell r="D124">
            <v>0.84889999999999999</v>
          </cell>
          <cell r="E124">
            <v>9.9946999999999999</v>
          </cell>
          <cell r="F124">
            <v>3.6728000000000001</v>
          </cell>
          <cell r="G124">
            <v>1.7983</v>
          </cell>
          <cell r="I124">
            <v>7.7960000000000003</v>
          </cell>
          <cell r="J124">
            <v>1.4494</v>
          </cell>
          <cell r="K124">
            <v>1</v>
          </cell>
          <cell r="L124">
            <v>570.35</v>
          </cell>
          <cell r="M124">
            <v>2157.5</v>
          </cell>
          <cell r="N124">
            <v>9.5664999999999996</v>
          </cell>
          <cell r="O124">
            <v>12.4</v>
          </cell>
          <cell r="P124">
            <v>3493</v>
          </cell>
          <cell r="Q124">
            <v>8.2774999999999999</v>
          </cell>
        </row>
        <row r="125">
          <cell r="A125">
            <v>36831</v>
          </cell>
          <cell r="D125">
            <v>0.87150000000000005</v>
          </cell>
          <cell r="E125">
            <v>10.022399999999999</v>
          </cell>
          <cell r="F125">
            <v>3.6728999999999998</v>
          </cell>
          <cell r="G125">
            <v>1.7331000000000001</v>
          </cell>
          <cell r="I125">
            <v>7.798</v>
          </cell>
          <cell r="J125">
            <v>1.4227000000000001</v>
          </cell>
          <cell r="K125">
            <v>1</v>
          </cell>
          <cell r="L125">
            <v>579.95000000000005</v>
          </cell>
          <cell r="M125">
            <v>2174.25</v>
          </cell>
          <cell r="N125">
            <v>9.4160000000000004</v>
          </cell>
          <cell r="O125">
            <v>12.4</v>
          </cell>
          <cell r="P125">
            <v>3545</v>
          </cell>
          <cell r="Q125">
            <v>8.2776999999999994</v>
          </cell>
        </row>
        <row r="126">
          <cell r="A126">
            <v>36861</v>
          </cell>
          <cell r="D126">
            <v>0.94269999999999998</v>
          </cell>
          <cell r="E126">
            <v>9.4420999999999999</v>
          </cell>
          <cell r="F126">
            <v>3.673</v>
          </cell>
          <cell r="G126">
            <v>1.6111</v>
          </cell>
          <cell r="I126">
            <v>7.798</v>
          </cell>
          <cell r="J126">
            <v>1.4930000000000001</v>
          </cell>
          <cell r="K126">
            <v>1</v>
          </cell>
          <cell r="L126">
            <v>572.45000000000005</v>
          </cell>
          <cell r="M126">
            <v>2243</v>
          </cell>
          <cell r="N126">
            <v>9.6225000000000005</v>
          </cell>
          <cell r="O126">
            <v>12.5</v>
          </cell>
          <cell r="P126">
            <v>3545</v>
          </cell>
          <cell r="Q126">
            <v>8.2774000000000001</v>
          </cell>
        </row>
        <row r="127">
          <cell r="A127">
            <v>36892</v>
          </cell>
          <cell r="B127">
            <v>110.52</v>
          </cell>
          <cell r="C127">
            <v>1.4978</v>
          </cell>
          <cell r="D127">
            <v>0.93659999999999999</v>
          </cell>
          <cell r="E127">
            <v>9.4679000000000002</v>
          </cell>
          <cell r="F127">
            <v>3.673</v>
          </cell>
          <cell r="G127">
            <v>1.6354</v>
          </cell>
          <cell r="H127">
            <v>116.57</v>
          </cell>
          <cell r="I127">
            <v>7.7990000000000004</v>
          </cell>
          <cell r="J127">
            <v>1.4645999999999999</v>
          </cell>
          <cell r="K127">
            <v>1</v>
          </cell>
          <cell r="L127">
            <v>561.97</v>
          </cell>
          <cell r="M127">
            <v>2245.15</v>
          </cell>
          <cell r="N127">
            <v>9.6775000000000002</v>
          </cell>
          <cell r="O127">
            <v>12.6</v>
          </cell>
          <cell r="P127">
            <v>3590</v>
          </cell>
          <cell r="Q127">
            <v>8.2781000000000002</v>
          </cell>
        </row>
        <row r="128">
          <cell r="A128">
            <v>36923</v>
          </cell>
          <cell r="B128">
            <v>112.01</v>
          </cell>
          <cell r="C128">
            <v>1.5364</v>
          </cell>
          <cell r="D128">
            <v>0.92359999999999987</v>
          </cell>
          <cell r="E128">
            <v>9.8054000000000006</v>
          </cell>
          <cell r="F128">
            <v>3.673</v>
          </cell>
          <cell r="G128">
            <v>1.6680999999999999</v>
          </cell>
          <cell r="H128">
            <v>117.37</v>
          </cell>
          <cell r="I128">
            <v>7.7990000000000004</v>
          </cell>
          <cell r="J128">
            <v>1.4455</v>
          </cell>
          <cell r="K128">
            <v>1</v>
          </cell>
          <cell r="L128">
            <v>568.75</v>
          </cell>
          <cell r="M128">
            <v>2258.5</v>
          </cell>
          <cell r="N128">
            <v>9.6881000000000004</v>
          </cell>
          <cell r="O128">
            <v>12.6</v>
          </cell>
          <cell r="P128">
            <v>3745</v>
          </cell>
          <cell r="Q128">
            <v>8.2782999999999998</v>
          </cell>
        </row>
        <row r="129">
          <cell r="A129">
            <v>36951</v>
          </cell>
          <cell r="B129">
            <v>117.37</v>
          </cell>
          <cell r="C129">
            <v>1.5756999999999999</v>
          </cell>
          <cell r="D129">
            <v>0.87669999999999992</v>
          </cell>
          <cell r="E129">
            <v>10.412599999999999</v>
          </cell>
          <cell r="F129">
            <v>3.6730999999999998</v>
          </cell>
          <cell r="G129">
            <v>1.7427999999999999</v>
          </cell>
          <cell r="H129">
            <v>126.34</v>
          </cell>
          <cell r="I129">
            <v>7.7990000000000004</v>
          </cell>
          <cell r="J129">
            <v>1.4161000000000001</v>
          </cell>
          <cell r="K129">
            <v>1</v>
          </cell>
          <cell r="L129">
            <v>592.65</v>
          </cell>
          <cell r="M129">
            <v>2307.5</v>
          </cell>
          <cell r="N129">
            <v>9.4614999999999991</v>
          </cell>
          <cell r="O129">
            <v>12.8</v>
          </cell>
          <cell r="P129">
            <v>3805.5</v>
          </cell>
          <cell r="Q129">
            <v>8.2776999999999994</v>
          </cell>
        </row>
        <row r="130">
          <cell r="A130">
            <v>36982</v>
          </cell>
          <cell r="B130">
            <v>115.76</v>
          </cell>
          <cell r="C130">
            <v>1.5350000000000001</v>
          </cell>
          <cell r="D130">
            <v>0.88910000000000011</v>
          </cell>
          <cell r="E130">
            <v>10.2536</v>
          </cell>
          <cell r="F130">
            <v>3.6730999999999998</v>
          </cell>
          <cell r="G130">
            <v>1.7330000000000001</v>
          </cell>
          <cell r="H130">
            <v>123.48</v>
          </cell>
          <cell r="I130">
            <v>7.798</v>
          </cell>
          <cell r="J130">
            <v>1.4319999999999999</v>
          </cell>
          <cell r="K130">
            <v>1</v>
          </cell>
          <cell r="L130">
            <v>602.13</v>
          </cell>
          <cell r="M130">
            <v>2349.25</v>
          </cell>
          <cell r="N130">
            <v>9.2390000000000008</v>
          </cell>
          <cell r="O130">
            <v>13</v>
          </cell>
          <cell r="P130">
            <v>3805</v>
          </cell>
          <cell r="Q130">
            <v>8.2774000000000001</v>
          </cell>
        </row>
        <row r="131">
          <cell r="A131">
            <v>37012</v>
          </cell>
          <cell r="B131">
            <v>119.07</v>
          </cell>
          <cell r="C131">
            <v>1.538</v>
          </cell>
          <cell r="D131">
            <v>0.84530000000000005</v>
          </cell>
          <cell r="E131">
            <v>10.795500000000001</v>
          </cell>
          <cell r="F131">
            <v>3.673</v>
          </cell>
          <cell r="G131">
            <v>1.7979000000000001</v>
          </cell>
          <cell r="H131">
            <v>119.23</v>
          </cell>
          <cell r="I131">
            <v>7.798</v>
          </cell>
          <cell r="J131">
            <v>1.4184000000000001</v>
          </cell>
          <cell r="K131">
            <v>1</v>
          </cell>
          <cell r="L131">
            <v>610.25</v>
          </cell>
          <cell r="M131">
            <v>2323.5</v>
          </cell>
          <cell r="N131">
            <v>9.1735000000000007</v>
          </cell>
          <cell r="O131">
            <v>13.1</v>
          </cell>
          <cell r="P131">
            <v>3865</v>
          </cell>
          <cell r="Q131">
            <v>8.2769999999999992</v>
          </cell>
        </row>
        <row r="132">
          <cell r="A132">
            <v>37043</v>
          </cell>
          <cell r="B132">
            <v>119.47</v>
          </cell>
          <cell r="C132">
            <v>1.5143</v>
          </cell>
          <cell r="D132">
            <v>0.84900000000000009</v>
          </cell>
          <cell r="E132">
            <v>10.848599999999999</v>
          </cell>
          <cell r="F132">
            <v>3.673</v>
          </cell>
          <cell r="G132">
            <v>1.7921</v>
          </cell>
          <cell r="H132">
            <v>124.65</v>
          </cell>
          <cell r="I132">
            <v>7.798</v>
          </cell>
          <cell r="J132">
            <v>1.4153</v>
          </cell>
          <cell r="K132">
            <v>1</v>
          </cell>
          <cell r="L132">
            <v>626.85</v>
          </cell>
          <cell r="M132">
            <v>2301.25</v>
          </cell>
          <cell r="N132">
            <v>9.0410000000000004</v>
          </cell>
          <cell r="O132">
            <v>13.6</v>
          </cell>
          <cell r="P132">
            <v>4035</v>
          </cell>
          <cell r="Q132">
            <v>8.2766999999999999</v>
          </cell>
        </row>
        <row r="133">
          <cell r="A133">
            <v>37073</v>
          </cell>
          <cell r="B133">
            <v>117.18</v>
          </cell>
          <cell r="C133">
            <v>1.5335000000000001</v>
          </cell>
          <cell r="D133">
            <v>0.87639999999999996</v>
          </cell>
          <cell r="E133">
            <v>10.580400000000001</v>
          </cell>
          <cell r="F133">
            <v>3.673</v>
          </cell>
          <cell r="G133">
            <v>1.7265000000000001</v>
          </cell>
          <cell r="H133">
            <v>125</v>
          </cell>
          <cell r="I133">
            <v>7.798</v>
          </cell>
          <cell r="J133">
            <v>1.4252</v>
          </cell>
          <cell r="K133">
            <v>1</v>
          </cell>
          <cell r="L133">
            <v>665.55</v>
          </cell>
          <cell r="M133">
            <v>2293.5</v>
          </cell>
          <cell r="N133">
            <v>9.1415000000000006</v>
          </cell>
          <cell r="O133">
            <v>13.5</v>
          </cell>
          <cell r="P133">
            <v>4277.5</v>
          </cell>
          <cell r="Q133">
            <v>8.2769999999999992</v>
          </cell>
        </row>
        <row r="134">
          <cell r="A134">
            <v>37104</v>
          </cell>
          <cell r="B134">
            <v>113.42</v>
          </cell>
          <cell r="C134">
            <v>1.5512000000000001</v>
          </cell>
          <cell r="D134">
            <v>0.9123</v>
          </cell>
          <cell r="E134">
            <v>10.396599999999999</v>
          </cell>
          <cell r="F134">
            <v>3.673</v>
          </cell>
          <cell r="G134">
            <v>1.6617999999999999</v>
          </cell>
          <cell r="H134">
            <v>118.79</v>
          </cell>
          <cell r="I134">
            <v>7.798</v>
          </cell>
          <cell r="J134">
            <v>1.4539</v>
          </cell>
          <cell r="K134">
            <v>1</v>
          </cell>
          <cell r="L134">
            <v>661.85</v>
          </cell>
          <cell r="M134">
            <v>2297.5</v>
          </cell>
          <cell r="N134">
            <v>9.2040000000000006</v>
          </cell>
          <cell r="O134">
            <v>13.4</v>
          </cell>
          <cell r="P134">
            <v>4350</v>
          </cell>
          <cell r="Q134">
            <v>8.2768999999999995</v>
          </cell>
        </row>
        <row r="135">
          <cell r="A135">
            <v>37135</v>
          </cell>
          <cell r="B135">
            <v>113.41</v>
          </cell>
          <cell r="C135">
            <v>1.5792000000000002</v>
          </cell>
          <cell r="D135">
            <v>0.91139999999999999</v>
          </cell>
          <cell r="E135">
            <v>10.6859</v>
          </cell>
          <cell r="F135">
            <v>3.6728999999999998</v>
          </cell>
          <cell r="G135">
            <v>1.6204000000000001</v>
          </cell>
          <cell r="H135">
            <v>119.56</v>
          </cell>
          <cell r="I135">
            <v>7.8</v>
          </cell>
          <cell r="J135">
            <v>1.4743999999999999</v>
          </cell>
          <cell r="K135">
            <v>1</v>
          </cell>
          <cell r="L135">
            <v>696.2</v>
          </cell>
          <cell r="M135">
            <v>2330.3000000000002</v>
          </cell>
          <cell r="N135">
            <v>9.5139999999999993</v>
          </cell>
          <cell r="O135">
            <v>13.7</v>
          </cell>
          <cell r="P135">
            <v>4477</v>
          </cell>
          <cell r="Q135">
            <v>8.2767999999999997</v>
          </cell>
        </row>
        <row r="136">
          <cell r="A136">
            <v>37165</v>
          </cell>
          <cell r="B136">
            <v>114.86</v>
          </cell>
          <cell r="C136">
            <v>1.5884</v>
          </cell>
          <cell r="D136">
            <v>0.90049999999999986</v>
          </cell>
          <cell r="E136">
            <v>10.6602</v>
          </cell>
          <cell r="F136">
            <v>3.6730999999999998</v>
          </cell>
          <cell r="G136">
            <v>1.6337000000000002</v>
          </cell>
          <cell r="H136">
            <v>122.42</v>
          </cell>
          <cell r="I136">
            <v>7.8</v>
          </cell>
          <cell r="J136">
            <v>1.4544999999999999</v>
          </cell>
          <cell r="K136">
            <v>1</v>
          </cell>
          <cell r="L136">
            <v>716.2</v>
          </cell>
          <cell r="M136">
            <v>2309.5</v>
          </cell>
          <cell r="N136">
            <v>9.2590000000000003</v>
          </cell>
          <cell r="O136">
            <v>14.1</v>
          </cell>
          <cell r="P136">
            <v>4570</v>
          </cell>
          <cell r="Q136">
            <v>8.2767999999999997</v>
          </cell>
        </row>
        <row r="137">
          <cell r="A137">
            <v>37196</v>
          </cell>
          <cell r="B137">
            <v>116.13</v>
          </cell>
          <cell r="C137">
            <v>1.573</v>
          </cell>
          <cell r="D137">
            <v>0.89640000000000009</v>
          </cell>
          <cell r="E137">
            <v>10.6515</v>
          </cell>
          <cell r="F137">
            <v>3.673</v>
          </cell>
          <cell r="G137">
            <v>1.6415</v>
          </cell>
          <cell r="H137">
            <v>123.48</v>
          </cell>
          <cell r="I137">
            <v>7.8</v>
          </cell>
          <cell r="J137">
            <v>1.4240999999999999</v>
          </cell>
          <cell r="K137">
            <v>1</v>
          </cell>
          <cell r="L137">
            <v>686.85</v>
          </cell>
          <cell r="M137">
            <v>2306</v>
          </cell>
          <cell r="N137">
            <v>9.2240000000000002</v>
          </cell>
          <cell r="O137">
            <v>13.8</v>
          </cell>
          <cell r="P137">
            <v>4730</v>
          </cell>
          <cell r="Q137">
            <v>8.2774000000000001</v>
          </cell>
        </row>
        <row r="138">
          <cell r="A138">
            <v>37226</v>
          </cell>
          <cell r="B138">
            <v>116.75</v>
          </cell>
          <cell r="C138">
            <v>1.593</v>
          </cell>
          <cell r="D138">
            <v>0.88949999999999996</v>
          </cell>
          <cell r="E138">
            <v>10.481</v>
          </cell>
          <cell r="F138">
            <v>3.673</v>
          </cell>
          <cell r="G138">
            <v>1.6602999999999999</v>
          </cell>
          <cell r="H138">
            <v>131.66</v>
          </cell>
          <cell r="I138">
            <v>7.798</v>
          </cell>
          <cell r="J138">
            <v>1.4546000000000001</v>
          </cell>
          <cell r="K138">
            <v>1</v>
          </cell>
          <cell r="L138">
            <v>654</v>
          </cell>
          <cell r="M138">
            <v>2312.5</v>
          </cell>
          <cell r="N138">
            <v>9.1575000000000006</v>
          </cell>
          <cell r="O138">
            <v>14.4</v>
          </cell>
          <cell r="P138">
            <v>4635</v>
          </cell>
          <cell r="Q138">
            <v>8.2765000000000004</v>
          </cell>
        </row>
        <row r="139">
          <cell r="A139">
            <v>37257</v>
          </cell>
          <cell r="B139">
            <v>120.21</v>
          </cell>
          <cell r="C139">
            <v>1.5891</v>
          </cell>
          <cell r="D139">
            <v>0.85940000000000016</v>
          </cell>
          <cell r="E139">
            <v>10.6523</v>
          </cell>
          <cell r="F139">
            <v>3.6730999999999998</v>
          </cell>
          <cell r="G139">
            <v>1.7193000000000001</v>
          </cell>
          <cell r="H139">
            <v>134.68</v>
          </cell>
          <cell r="I139">
            <v>7.798</v>
          </cell>
          <cell r="J139">
            <v>1.4108000000000001</v>
          </cell>
          <cell r="K139">
            <v>1.4</v>
          </cell>
          <cell r="L139">
            <v>677.55</v>
          </cell>
          <cell r="M139">
            <v>2271.0500000000002</v>
          </cell>
          <cell r="N139">
            <v>9.1475000000000009</v>
          </cell>
          <cell r="O139">
            <v>14.3</v>
          </cell>
          <cell r="P139">
            <v>4835</v>
          </cell>
          <cell r="Q139">
            <v>8.2766000000000002</v>
          </cell>
        </row>
        <row r="140">
          <cell r="A140">
            <v>37288</v>
          </cell>
          <cell r="B140">
            <v>119.16</v>
          </cell>
          <cell r="C140">
            <v>1.6015999999999999</v>
          </cell>
          <cell r="D140">
            <v>0.86939999999999995</v>
          </cell>
          <cell r="E140">
            <v>10.429</v>
          </cell>
          <cell r="F140">
            <v>3.6730999999999998</v>
          </cell>
          <cell r="G140">
            <v>1.6966000000000001</v>
          </cell>
          <cell r="H140">
            <v>133.36000000000001</v>
          </cell>
          <cell r="I140">
            <v>7.8</v>
          </cell>
          <cell r="J140">
            <v>1.4174</v>
          </cell>
          <cell r="K140">
            <v>1.4</v>
          </cell>
          <cell r="L140">
            <v>673.15</v>
          </cell>
          <cell r="M140">
            <v>2310.25</v>
          </cell>
          <cell r="N140">
            <v>9.1189999999999998</v>
          </cell>
          <cell r="O140">
            <v>14.8</v>
          </cell>
          <cell r="P140">
            <v>4949.7</v>
          </cell>
          <cell r="Q140">
            <v>8.2765000000000004</v>
          </cell>
        </row>
        <row r="141">
          <cell r="A141">
            <v>37316</v>
          </cell>
          <cell r="B141">
            <v>118.62</v>
          </cell>
          <cell r="C141">
            <v>1.5924</v>
          </cell>
          <cell r="D141">
            <v>0.87119999999999986</v>
          </cell>
          <cell r="E141">
            <v>10.3598</v>
          </cell>
          <cell r="F141">
            <v>3.6728999999999998</v>
          </cell>
          <cell r="G141">
            <v>1.6846000000000001</v>
          </cell>
          <cell r="H141">
            <v>132.72999999999999</v>
          </cell>
          <cell r="I141">
            <v>7.7990000000000004</v>
          </cell>
          <cell r="J141">
            <v>1.4251</v>
          </cell>
          <cell r="K141">
            <v>2.8517000000000001</v>
          </cell>
          <cell r="L141">
            <v>656.45</v>
          </cell>
          <cell r="M141">
            <v>2273</v>
          </cell>
          <cell r="N141">
            <v>9.0350000000000001</v>
          </cell>
          <cell r="O141">
            <v>15.4</v>
          </cell>
          <cell r="P141">
            <v>4907.3999999999996</v>
          </cell>
          <cell r="Q141">
            <v>8.2774000000000001</v>
          </cell>
        </row>
        <row r="142">
          <cell r="A142">
            <v>37347</v>
          </cell>
          <cell r="B142">
            <v>115.19</v>
          </cell>
          <cell r="C142">
            <v>1.5676999999999999</v>
          </cell>
          <cell r="D142">
            <v>0.90049999999999986</v>
          </cell>
          <cell r="E142">
            <v>10.251300000000001</v>
          </cell>
          <cell r="F142">
            <v>3.673</v>
          </cell>
          <cell r="G142">
            <v>1.6175000000000002</v>
          </cell>
          <cell r="H142">
            <v>128.54</v>
          </cell>
          <cell r="I142">
            <v>7.7990000000000004</v>
          </cell>
          <cell r="J142">
            <v>1.458</v>
          </cell>
          <cell r="K142">
            <v>2.9167000000000001</v>
          </cell>
          <cell r="L142">
            <v>647.75</v>
          </cell>
          <cell r="M142">
            <v>2275.1999999999998</v>
          </cell>
          <cell r="N142">
            <v>9.3949999999999996</v>
          </cell>
          <cell r="O142">
            <v>16.600000000000001</v>
          </cell>
          <cell r="P142">
            <v>4840</v>
          </cell>
          <cell r="Q142">
            <v>8.2773000000000003</v>
          </cell>
        </row>
        <row r="143">
          <cell r="A143">
            <v>37377</v>
          </cell>
          <cell r="B143">
            <v>111.81</v>
          </cell>
          <cell r="C143">
            <v>1.5279</v>
          </cell>
          <cell r="D143">
            <v>0.93420000000000014</v>
          </cell>
          <cell r="E143">
            <v>9.7433999999999994</v>
          </cell>
          <cell r="F143">
            <v>3.6728999999999998</v>
          </cell>
          <cell r="G143">
            <v>1.5678000000000001</v>
          </cell>
          <cell r="H143">
            <v>124.22</v>
          </cell>
          <cell r="I143">
            <v>7.7990000000000004</v>
          </cell>
          <cell r="J143">
            <v>1.4553</v>
          </cell>
          <cell r="K143">
            <v>3.5750000000000002</v>
          </cell>
          <cell r="L143">
            <v>655.55</v>
          </cell>
          <cell r="M143">
            <v>2324.0500000000002</v>
          </cell>
          <cell r="N143">
            <v>9.6449999999999996</v>
          </cell>
          <cell r="O143">
            <v>16.600000000000001</v>
          </cell>
          <cell r="P143">
            <v>5087</v>
          </cell>
          <cell r="Q143">
            <v>8.2765000000000004</v>
          </cell>
        </row>
        <row r="144">
          <cell r="A144">
            <v>37408</v>
          </cell>
          <cell r="B144">
            <v>106.11</v>
          </cell>
          <cell r="C144">
            <v>1.5173999999999999</v>
          </cell>
          <cell r="D144">
            <v>0.99150000000000016</v>
          </cell>
          <cell r="E144">
            <v>9.1594999999999995</v>
          </cell>
          <cell r="F144">
            <v>3.6728999999999998</v>
          </cell>
          <cell r="G144">
            <v>1.4809999999999999</v>
          </cell>
          <cell r="H144">
            <v>119.47</v>
          </cell>
          <cell r="I144">
            <v>7.7990000000000004</v>
          </cell>
          <cell r="J144">
            <v>1.5335000000000001</v>
          </cell>
          <cell r="K144">
            <v>3.8037000000000001</v>
          </cell>
          <cell r="L144">
            <v>695.45</v>
          </cell>
          <cell r="M144">
            <v>2400</v>
          </cell>
          <cell r="N144">
            <v>9.9465000000000003</v>
          </cell>
          <cell r="O144">
            <v>18.7</v>
          </cell>
          <cell r="P144">
            <v>5790</v>
          </cell>
          <cell r="Q144">
            <v>8.2771000000000008</v>
          </cell>
        </row>
        <row r="145">
          <cell r="A145">
            <v>37438</v>
          </cell>
          <cell r="B145">
            <v>107.41</v>
          </cell>
          <cell r="C145">
            <v>1.5842000000000001</v>
          </cell>
          <cell r="D145">
            <v>0.97760000000000002</v>
          </cell>
          <cell r="E145">
            <v>9.4726999999999997</v>
          </cell>
          <cell r="F145">
            <v>3.6728999999999998</v>
          </cell>
          <cell r="G145">
            <v>1.4852000000000001</v>
          </cell>
          <cell r="H145">
            <v>119.85</v>
          </cell>
          <cell r="I145">
            <v>7.7990000000000004</v>
          </cell>
          <cell r="J145">
            <v>1.5636999999999999</v>
          </cell>
          <cell r="K145">
            <v>3.7008000000000001</v>
          </cell>
          <cell r="L145">
            <v>699.6</v>
          </cell>
          <cell r="M145">
            <v>2644.5</v>
          </cell>
          <cell r="N145">
            <v>9.8695000000000004</v>
          </cell>
          <cell r="O145">
            <v>25.1</v>
          </cell>
          <cell r="P145">
            <v>6249.1</v>
          </cell>
          <cell r="Q145">
            <v>8.2766000000000002</v>
          </cell>
        </row>
        <row r="146">
          <cell r="A146">
            <v>37469</v>
          </cell>
          <cell r="B146">
            <v>106.98</v>
          </cell>
          <cell r="C146">
            <v>1.5585</v>
          </cell>
          <cell r="D146">
            <v>0.98230000000000006</v>
          </cell>
          <cell r="E146">
            <v>9.3795000000000002</v>
          </cell>
          <cell r="F146">
            <v>3.6730999999999998</v>
          </cell>
          <cell r="G146">
            <v>1.4988000000000001</v>
          </cell>
          <cell r="H146">
            <v>118.46</v>
          </cell>
          <cell r="I146">
            <v>7.7990000000000004</v>
          </cell>
          <cell r="J146">
            <v>1.5505</v>
          </cell>
          <cell r="K146">
            <v>3.625</v>
          </cell>
          <cell r="L146">
            <v>714.25</v>
          </cell>
          <cell r="M146">
            <v>2717</v>
          </cell>
          <cell r="N146">
            <v>9.9350000000000005</v>
          </cell>
          <cell r="O146">
            <v>28</v>
          </cell>
          <cell r="P146">
            <v>6230</v>
          </cell>
          <cell r="Q146">
            <v>8.2767999999999997</v>
          </cell>
        </row>
        <row r="147">
          <cell r="A147">
            <v>37500</v>
          </cell>
          <cell r="B147">
            <v>106.87</v>
          </cell>
          <cell r="C147">
            <v>1.5868</v>
          </cell>
          <cell r="D147">
            <v>0.98660000000000003</v>
          </cell>
          <cell r="E147">
            <v>9.2620000000000005</v>
          </cell>
          <cell r="F147">
            <v>3.673</v>
          </cell>
          <cell r="G147">
            <v>1.4752000000000001</v>
          </cell>
          <cell r="H147">
            <v>121.81</v>
          </cell>
          <cell r="I147">
            <v>7.7990000000000004</v>
          </cell>
          <cell r="J147">
            <v>1.5684</v>
          </cell>
          <cell r="K147">
            <v>3.7267000000000001</v>
          </cell>
          <cell r="L147">
            <v>746.75</v>
          </cell>
          <cell r="M147">
            <v>2832</v>
          </cell>
          <cell r="N147">
            <v>10.2065</v>
          </cell>
          <cell r="O147">
            <v>27</v>
          </cell>
          <cell r="P147">
            <v>5950</v>
          </cell>
          <cell r="Q147">
            <v>8.2772000000000006</v>
          </cell>
        </row>
        <row r="148">
          <cell r="A148">
            <v>37530</v>
          </cell>
          <cell r="B148">
            <v>106.64</v>
          </cell>
          <cell r="C148">
            <v>1.5584</v>
          </cell>
          <cell r="D148">
            <v>0.99029999999999996</v>
          </cell>
          <cell r="E148">
            <v>9.1509999999999998</v>
          </cell>
          <cell r="F148">
            <v>3.6730999999999998</v>
          </cell>
          <cell r="G148">
            <v>1.4767000000000001</v>
          </cell>
          <cell r="H148">
            <v>122.48</v>
          </cell>
          <cell r="I148">
            <v>7.7990000000000004</v>
          </cell>
          <cell r="J148">
            <v>1.5651000000000002</v>
          </cell>
          <cell r="K148">
            <v>3.5232000000000001</v>
          </cell>
          <cell r="L148">
            <v>733.35</v>
          </cell>
          <cell r="M148">
            <v>2775.95</v>
          </cell>
          <cell r="N148">
            <v>10.202500000000001</v>
          </cell>
          <cell r="O148">
            <v>27.1</v>
          </cell>
          <cell r="P148">
            <v>6475</v>
          </cell>
          <cell r="Q148">
            <v>8.2772000000000006</v>
          </cell>
        </row>
        <row r="149">
          <cell r="A149">
            <v>37561</v>
          </cell>
          <cell r="B149">
            <v>106.38</v>
          </cell>
          <cell r="C149">
            <v>1.5653000000000001</v>
          </cell>
          <cell r="D149">
            <v>0.99430000000000007</v>
          </cell>
          <cell r="E149">
            <v>9.0496999999999996</v>
          </cell>
          <cell r="F149">
            <v>3.673</v>
          </cell>
          <cell r="G149">
            <v>1.4832000000000001</v>
          </cell>
          <cell r="H149">
            <v>122.55</v>
          </cell>
          <cell r="I149">
            <v>7.7990000000000004</v>
          </cell>
          <cell r="J149">
            <v>1.5575000000000001</v>
          </cell>
          <cell r="K149">
            <v>3.5962000000000001</v>
          </cell>
          <cell r="L149">
            <v>704.45</v>
          </cell>
          <cell r="M149">
            <v>2761.3</v>
          </cell>
          <cell r="N149">
            <v>10.1465</v>
          </cell>
          <cell r="O149">
            <v>26.9</v>
          </cell>
          <cell r="P149">
            <v>7000</v>
          </cell>
          <cell r="Q149">
            <v>8.2772000000000006</v>
          </cell>
        </row>
        <row r="150">
          <cell r="A150">
            <v>37591</v>
          </cell>
          <cell r="B150">
            <v>101.85</v>
          </cell>
          <cell r="C150">
            <v>1.5718000000000001</v>
          </cell>
          <cell r="D150">
            <v>1.0491999999999999</v>
          </cell>
          <cell r="E150">
            <v>8.6903000000000006</v>
          </cell>
          <cell r="F150">
            <v>3.673</v>
          </cell>
          <cell r="G150">
            <v>1.3835999999999999</v>
          </cell>
          <cell r="H150">
            <v>118.79</v>
          </cell>
          <cell r="I150">
            <v>7.798</v>
          </cell>
          <cell r="J150">
            <v>1.6099999999999999</v>
          </cell>
          <cell r="K150">
            <v>3.363</v>
          </cell>
          <cell r="L150">
            <v>720.35</v>
          </cell>
          <cell r="M150">
            <v>2867</v>
          </cell>
          <cell r="N150">
            <v>10.37</v>
          </cell>
          <cell r="O150">
            <v>27.4</v>
          </cell>
          <cell r="P150">
            <v>7150</v>
          </cell>
          <cell r="Q150">
            <v>8.2769999999999992</v>
          </cell>
        </row>
        <row r="151">
          <cell r="A151">
            <v>37622</v>
          </cell>
          <cell r="B151">
            <v>99.91</v>
          </cell>
          <cell r="C151">
            <v>1.5194999999999999</v>
          </cell>
          <cell r="D151">
            <v>1.0768</v>
          </cell>
          <cell r="E151">
            <v>8.5846</v>
          </cell>
          <cell r="F151">
            <v>3.6730999999999998</v>
          </cell>
          <cell r="G151">
            <v>1.3639000000000001</v>
          </cell>
          <cell r="H151">
            <v>119.87</v>
          </cell>
          <cell r="I151">
            <v>7.7990000000000004</v>
          </cell>
          <cell r="J151">
            <v>1.6463000000000001</v>
          </cell>
          <cell r="K151">
            <v>3.1817000000000002</v>
          </cell>
          <cell r="L151">
            <v>735.25</v>
          </cell>
          <cell r="M151">
            <v>2940.45</v>
          </cell>
          <cell r="N151">
            <v>10.9063</v>
          </cell>
          <cell r="O151">
            <v>28.4</v>
          </cell>
          <cell r="P151">
            <v>7000</v>
          </cell>
          <cell r="Q151">
            <v>8.2768999999999995</v>
          </cell>
        </row>
        <row r="152">
          <cell r="A152">
            <v>37653</v>
          </cell>
          <cell r="B152">
            <v>99.71</v>
          </cell>
          <cell r="C152">
            <v>1.4845999999999999</v>
          </cell>
          <cell r="D152">
            <v>1.0807</v>
          </cell>
          <cell r="E152">
            <v>8.4888999999999992</v>
          </cell>
          <cell r="F152">
            <v>3.673</v>
          </cell>
          <cell r="G152">
            <v>1.3519999999999999</v>
          </cell>
          <cell r="H152">
            <v>118.1</v>
          </cell>
          <cell r="I152">
            <v>7.7990000000000004</v>
          </cell>
          <cell r="J152">
            <v>1.5724</v>
          </cell>
          <cell r="K152">
            <v>3.2012999999999998</v>
          </cell>
          <cell r="L152">
            <v>751.5</v>
          </cell>
          <cell r="M152">
            <v>2956.2</v>
          </cell>
          <cell r="N152">
            <v>11.016</v>
          </cell>
          <cell r="O152">
            <v>28.6</v>
          </cell>
          <cell r="P152">
            <v>6900</v>
          </cell>
          <cell r="Q152">
            <v>8.2774999999999999</v>
          </cell>
        </row>
        <row r="153">
          <cell r="A153">
            <v>37681</v>
          </cell>
          <cell r="B153">
            <v>98.88</v>
          </cell>
          <cell r="C153">
            <v>1.4673</v>
          </cell>
          <cell r="D153">
            <v>1.0914999999999999</v>
          </cell>
          <cell r="E153">
            <v>8.4527999999999999</v>
          </cell>
          <cell r="F153">
            <v>3.673</v>
          </cell>
          <cell r="G153">
            <v>1.3513999999999999</v>
          </cell>
          <cell r="H153">
            <v>118.09</v>
          </cell>
          <cell r="I153">
            <v>7.798</v>
          </cell>
          <cell r="J153">
            <v>1.5827</v>
          </cell>
          <cell r="K153">
            <v>2.9624999999999999</v>
          </cell>
          <cell r="L153">
            <v>726.25</v>
          </cell>
          <cell r="M153">
            <v>2958.2</v>
          </cell>
          <cell r="N153">
            <v>10.77</v>
          </cell>
          <cell r="O153">
            <v>28.9</v>
          </cell>
          <cell r="P153">
            <v>6875</v>
          </cell>
          <cell r="Q153">
            <v>8.2774000000000001</v>
          </cell>
        </row>
        <row r="154">
          <cell r="A154">
            <v>37712</v>
          </cell>
          <cell r="B154">
            <v>97.19</v>
          </cell>
          <cell r="C154">
            <v>1.4300999999999999</v>
          </cell>
          <cell r="D154">
            <v>1.1184000000000001</v>
          </cell>
          <cell r="E154">
            <v>8.1552000000000007</v>
          </cell>
          <cell r="F154">
            <v>3.673</v>
          </cell>
          <cell r="G154">
            <v>1.3547</v>
          </cell>
          <cell r="H154">
            <v>118.88</v>
          </cell>
          <cell r="I154">
            <v>7.7990000000000004</v>
          </cell>
          <cell r="J154">
            <v>1.5985</v>
          </cell>
          <cell r="K154">
            <v>2.8294999999999999</v>
          </cell>
          <cell r="L154">
            <v>706.25</v>
          </cell>
          <cell r="M154">
            <v>2875</v>
          </cell>
          <cell r="N154">
            <v>10.29</v>
          </cell>
          <cell r="O154">
            <v>29.3</v>
          </cell>
          <cell r="P154">
            <v>6855</v>
          </cell>
          <cell r="Q154">
            <v>8.2769999999999992</v>
          </cell>
        </row>
        <row r="155">
          <cell r="A155">
            <v>37742</v>
          </cell>
          <cell r="B155">
            <v>93.29</v>
          </cell>
          <cell r="C155">
            <v>1.3666</v>
          </cell>
          <cell r="D155">
            <v>1.1783999999999999</v>
          </cell>
          <cell r="E155">
            <v>7.7404000000000002</v>
          </cell>
          <cell r="F155">
            <v>3.673</v>
          </cell>
          <cell r="G155">
            <v>1.2979000000000001</v>
          </cell>
          <cell r="H155">
            <v>119.3</v>
          </cell>
          <cell r="I155">
            <v>7.798</v>
          </cell>
          <cell r="J155">
            <v>1.6364000000000001</v>
          </cell>
          <cell r="K155">
            <v>2.8632</v>
          </cell>
          <cell r="L155">
            <v>711.39</v>
          </cell>
          <cell r="M155">
            <v>2861.03</v>
          </cell>
          <cell r="N155">
            <v>10.314500000000001</v>
          </cell>
          <cell r="O155">
            <v>28.6</v>
          </cell>
          <cell r="P155">
            <v>6400</v>
          </cell>
          <cell r="Q155">
            <v>8.2767999999999997</v>
          </cell>
        </row>
        <row r="156">
          <cell r="A156">
            <v>37773</v>
          </cell>
          <cell r="B156">
            <v>94.73</v>
          </cell>
          <cell r="C156">
            <v>1.3467</v>
          </cell>
          <cell r="D156">
            <v>1.1512</v>
          </cell>
          <cell r="E156">
            <v>7.9885999999999999</v>
          </cell>
          <cell r="F156">
            <v>3.673</v>
          </cell>
          <cell r="G156">
            <v>1.3509</v>
          </cell>
          <cell r="H156">
            <v>119.8</v>
          </cell>
          <cell r="I156">
            <v>7.798</v>
          </cell>
          <cell r="J156">
            <v>1.6545999999999998</v>
          </cell>
          <cell r="K156">
            <v>2.8075000000000001</v>
          </cell>
          <cell r="L156">
            <v>695.46</v>
          </cell>
          <cell r="M156">
            <v>2805.97</v>
          </cell>
          <cell r="N156">
            <v>10.457000000000001</v>
          </cell>
          <cell r="O156">
            <v>27</v>
          </cell>
          <cell r="P156">
            <v>6287.5</v>
          </cell>
          <cell r="Q156">
            <v>8.2774999999999999</v>
          </cell>
        </row>
        <row r="157">
          <cell r="A157">
            <v>37803</v>
          </cell>
          <cell r="B157">
            <v>96.89</v>
          </cell>
          <cell r="C157">
            <v>1.4043000000000001</v>
          </cell>
          <cell r="D157">
            <v>1.1232</v>
          </cell>
          <cell r="E157">
            <v>8.2156000000000002</v>
          </cell>
          <cell r="F157">
            <v>3.6728999999999998</v>
          </cell>
          <cell r="G157">
            <v>1.3709</v>
          </cell>
          <cell r="H157">
            <v>120.55</v>
          </cell>
          <cell r="I157">
            <v>7.798</v>
          </cell>
          <cell r="J157">
            <v>1.6107999999999998</v>
          </cell>
          <cell r="K157">
            <v>2.9312999999999998</v>
          </cell>
          <cell r="L157">
            <v>707.7</v>
          </cell>
          <cell r="M157">
            <v>2877.7</v>
          </cell>
          <cell r="N157">
            <v>10.6028</v>
          </cell>
          <cell r="O157">
            <v>27.4</v>
          </cell>
          <cell r="P157">
            <v>6185</v>
          </cell>
          <cell r="Q157">
            <v>8.2773000000000003</v>
          </cell>
        </row>
        <row r="158">
          <cell r="A158">
            <v>37834</v>
          </cell>
          <cell r="B158">
            <v>98.1</v>
          </cell>
          <cell r="C158">
            <v>1.3865000000000001</v>
          </cell>
          <cell r="D158">
            <v>1.0984</v>
          </cell>
          <cell r="E158">
            <v>8.3506</v>
          </cell>
          <cell r="F158">
            <v>3.6728999999999998</v>
          </cell>
          <cell r="G158">
            <v>1.3998999999999999</v>
          </cell>
          <cell r="H158">
            <v>116.92</v>
          </cell>
          <cell r="I158">
            <v>7.798</v>
          </cell>
          <cell r="J158">
            <v>1.5777000000000003</v>
          </cell>
          <cell r="K158">
            <v>2.9527999999999999</v>
          </cell>
          <cell r="L158">
            <v>698.45</v>
          </cell>
          <cell r="M158">
            <v>2848.5</v>
          </cell>
          <cell r="N158">
            <v>11.0471</v>
          </cell>
          <cell r="O158">
            <v>27.8</v>
          </cell>
          <cell r="P158">
            <v>6275</v>
          </cell>
          <cell r="Q158">
            <v>8.2771000000000008</v>
          </cell>
        </row>
        <row r="159">
          <cell r="A159">
            <v>37865</v>
          </cell>
          <cell r="B159">
            <v>92.85</v>
          </cell>
          <cell r="C159">
            <v>1.3521000000000001</v>
          </cell>
          <cell r="D159">
            <v>1.1657</v>
          </cell>
          <cell r="E159">
            <v>7.7534999999999998</v>
          </cell>
          <cell r="F159">
            <v>3.6728999999999998</v>
          </cell>
          <cell r="G159">
            <v>1.3191999999999999</v>
          </cell>
          <cell r="H159">
            <v>111.5</v>
          </cell>
          <cell r="I159">
            <v>7.7850000000000001</v>
          </cell>
          <cell r="J159">
            <v>1.6618000000000002</v>
          </cell>
          <cell r="K159">
            <v>2.911</v>
          </cell>
          <cell r="L159">
            <v>659.7</v>
          </cell>
          <cell r="M159">
            <v>2884</v>
          </cell>
          <cell r="N159">
            <v>10.986000000000001</v>
          </cell>
          <cell r="O159">
            <v>28.2</v>
          </cell>
          <cell r="P159">
            <v>6295</v>
          </cell>
          <cell r="Q159">
            <v>8.2769999999999992</v>
          </cell>
        </row>
        <row r="160">
          <cell r="A160">
            <v>37895</v>
          </cell>
          <cell r="B160">
            <v>92.73</v>
          </cell>
          <cell r="C160">
            <v>1.3197999999999999</v>
          </cell>
          <cell r="D160">
            <v>1.1593</v>
          </cell>
          <cell r="E160">
            <v>7.8338000000000001</v>
          </cell>
          <cell r="F160">
            <v>3.6728999999999998</v>
          </cell>
          <cell r="G160">
            <v>1.3395000000000001</v>
          </cell>
          <cell r="H160">
            <v>109.94</v>
          </cell>
          <cell r="I160">
            <v>7.7430000000000003</v>
          </cell>
          <cell r="J160">
            <v>1.6957</v>
          </cell>
          <cell r="K160">
            <v>2.8774999999999999</v>
          </cell>
          <cell r="L160">
            <v>627.95000000000005</v>
          </cell>
          <cell r="M160">
            <v>2885.5</v>
          </cell>
          <cell r="N160">
            <v>11.0175</v>
          </cell>
          <cell r="O160">
            <v>28.6</v>
          </cell>
          <cell r="P160">
            <v>6270</v>
          </cell>
          <cell r="Q160">
            <v>8.2766000000000002</v>
          </cell>
        </row>
        <row r="161">
          <cell r="A161">
            <v>37926</v>
          </cell>
          <cell r="B161">
            <v>90.23</v>
          </cell>
          <cell r="C161">
            <v>1.3008</v>
          </cell>
          <cell r="D161">
            <v>1.1996</v>
          </cell>
          <cell r="E161">
            <v>7.5477999999999996</v>
          </cell>
          <cell r="F161">
            <v>3.6728000000000001</v>
          </cell>
          <cell r="G161">
            <v>1.2909999999999999</v>
          </cell>
          <cell r="H161">
            <v>109.63</v>
          </cell>
          <cell r="I161">
            <v>7.7629999999999999</v>
          </cell>
          <cell r="J161">
            <v>1.7222</v>
          </cell>
          <cell r="K161">
            <v>2.9876999999999998</v>
          </cell>
          <cell r="L161">
            <v>623.9</v>
          </cell>
          <cell r="M161">
            <v>2834.63</v>
          </cell>
          <cell r="N161">
            <v>11.378500000000001</v>
          </cell>
          <cell r="O161">
            <v>28.9</v>
          </cell>
          <cell r="P161">
            <v>6100</v>
          </cell>
          <cell r="Q161">
            <v>8.2769999999999992</v>
          </cell>
        </row>
        <row r="162">
          <cell r="A162">
            <v>37956</v>
          </cell>
          <cell r="B162">
            <v>86.92</v>
          </cell>
          <cell r="C162">
            <v>1.2969999999999999</v>
          </cell>
          <cell r="D162">
            <v>1.2595000000000001</v>
          </cell>
          <cell r="E162">
            <v>7.1891999999999996</v>
          </cell>
          <cell r="F162">
            <v>3.673</v>
          </cell>
          <cell r="G162">
            <v>1.2391000000000001</v>
          </cell>
          <cell r="H162">
            <v>107.22</v>
          </cell>
          <cell r="I162">
            <v>7.7629999999999999</v>
          </cell>
          <cell r="J162">
            <v>1.7858000000000001</v>
          </cell>
          <cell r="K162">
            <v>2.9329999999999998</v>
          </cell>
          <cell r="L162">
            <v>592.6</v>
          </cell>
          <cell r="M162">
            <v>2778.95</v>
          </cell>
          <cell r="N162">
            <v>11.2285</v>
          </cell>
          <cell r="O162">
            <v>29.3</v>
          </cell>
          <cell r="P162">
            <v>6100</v>
          </cell>
          <cell r="Q162">
            <v>8.2766999999999999</v>
          </cell>
        </row>
        <row r="163">
          <cell r="A163">
            <v>37987</v>
          </cell>
          <cell r="B163">
            <v>87.2</v>
          </cell>
          <cell r="C163">
            <v>1.3251999999999999</v>
          </cell>
          <cell r="D163">
            <v>1.2478</v>
          </cell>
          <cell r="E163">
            <v>7.3818999999999999</v>
          </cell>
          <cell r="F163">
            <v>3.673</v>
          </cell>
          <cell r="G163">
            <v>1.2565</v>
          </cell>
          <cell r="H163">
            <v>105.71</v>
          </cell>
          <cell r="I163">
            <v>7.7649999999999997</v>
          </cell>
          <cell r="J163">
            <v>1.8237999999999996</v>
          </cell>
          <cell r="K163">
            <v>2.9327000000000001</v>
          </cell>
          <cell r="L163">
            <v>600.04999999999995</v>
          </cell>
          <cell r="M163">
            <v>2753</v>
          </cell>
          <cell r="N163">
            <v>11.061400000000001</v>
          </cell>
          <cell r="O163">
            <v>29.5</v>
          </cell>
          <cell r="P163">
            <v>6200</v>
          </cell>
          <cell r="Q163">
            <v>8.2767999999999997</v>
          </cell>
        </row>
        <row r="164">
          <cell r="A164">
            <v>38018</v>
          </cell>
          <cell r="B164">
            <v>87.31</v>
          </cell>
          <cell r="C164">
            <v>1.3343</v>
          </cell>
          <cell r="D164">
            <v>1.2493000000000001</v>
          </cell>
          <cell r="E164">
            <v>7.3897000000000004</v>
          </cell>
          <cell r="F164">
            <v>3.6732</v>
          </cell>
          <cell r="G164">
            <v>1.2623</v>
          </cell>
          <cell r="H164">
            <v>109.11</v>
          </cell>
          <cell r="I164">
            <v>7.774</v>
          </cell>
          <cell r="J164">
            <v>1.8685</v>
          </cell>
          <cell r="K164">
            <v>2.9235000000000002</v>
          </cell>
          <cell r="L164">
            <v>595</v>
          </cell>
          <cell r="M164">
            <v>2698.5</v>
          </cell>
          <cell r="N164">
            <v>11.065</v>
          </cell>
          <cell r="O164">
            <v>29.5</v>
          </cell>
          <cell r="P164">
            <v>6042.5</v>
          </cell>
          <cell r="Q164">
            <v>8.2768999999999995</v>
          </cell>
        </row>
        <row r="165">
          <cell r="A165">
            <v>38047</v>
          </cell>
          <cell r="B165">
            <v>87.61</v>
          </cell>
          <cell r="C165">
            <v>1.3092999999999999</v>
          </cell>
          <cell r="D165">
            <v>1.2316</v>
          </cell>
          <cell r="E165">
            <v>7.5364000000000004</v>
          </cell>
          <cell r="F165">
            <v>3.6728000000000001</v>
          </cell>
          <cell r="G165">
            <v>1.2659</v>
          </cell>
          <cell r="H165">
            <v>104.23</v>
          </cell>
          <cell r="I165">
            <v>7.7919999999999998</v>
          </cell>
          <cell r="J165">
            <v>1.8462000000000001</v>
          </cell>
          <cell r="K165">
            <v>2.855</v>
          </cell>
          <cell r="L165">
            <v>619.79999999999995</v>
          </cell>
          <cell r="M165">
            <v>2674.5</v>
          </cell>
          <cell r="N165">
            <v>11.1251</v>
          </cell>
          <cell r="O165">
            <v>29.8</v>
          </cell>
          <cell r="P165">
            <v>5890</v>
          </cell>
          <cell r="Q165">
            <v>8.2769999999999992</v>
          </cell>
        </row>
        <row r="166">
          <cell r="A166">
            <v>38078</v>
          </cell>
          <cell r="B166">
            <v>90.48</v>
          </cell>
          <cell r="C166">
            <v>1.3721999999999999</v>
          </cell>
          <cell r="D166">
            <v>1.198</v>
          </cell>
          <cell r="E166">
            <v>7.6445999999999996</v>
          </cell>
          <cell r="F166">
            <v>3.6730999999999998</v>
          </cell>
          <cell r="G166">
            <v>1.2955999999999999</v>
          </cell>
          <cell r="H166">
            <v>110.52</v>
          </cell>
          <cell r="I166">
            <v>7.7960000000000003</v>
          </cell>
          <cell r="J166">
            <v>1.7781</v>
          </cell>
          <cell r="K166">
            <v>2.8452000000000002</v>
          </cell>
          <cell r="L166">
            <v>627.45000000000005</v>
          </cell>
          <cell r="M166">
            <v>2662.25</v>
          </cell>
          <cell r="N166">
            <v>11.4198</v>
          </cell>
          <cell r="O166">
            <v>29.4</v>
          </cell>
          <cell r="P166">
            <v>5765</v>
          </cell>
          <cell r="Q166">
            <v>8.2771000000000008</v>
          </cell>
        </row>
        <row r="167">
          <cell r="A167">
            <v>38108</v>
          </cell>
          <cell r="B167">
            <v>88.9</v>
          </cell>
          <cell r="C167">
            <v>1.3623000000000001</v>
          </cell>
          <cell r="D167">
            <v>1.2222999999999999</v>
          </cell>
          <cell r="E167">
            <v>7.4382000000000001</v>
          </cell>
          <cell r="F167">
            <v>3.673</v>
          </cell>
          <cell r="G167">
            <v>1.2521</v>
          </cell>
          <cell r="H167">
            <v>109.52</v>
          </cell>
          <cell r="I167">
            <v>7.7960000000000003</v>
          </cell>
          <cell r="J167">
            <v>1.833</v>
          </cell>
          <cell r="K167">
            <v>2.9641999999999999</v>
          </cell>
          <cell r="L167">
            <v>631.45000000000005</v>
          </cell>
          <cell r="M167">
            <v>2728.8</v>
          </cell>
          <cell r="N167">
            <v>11.452</v>
          </cell>
          <cell r="O167">
            <v>29.8</v>
          </cell>
          <cell r="P167">
            <v>6000</v>
          </cell>
          <cell r="Q167">
            <v>8.2767999999999997</v>
          </cell>
        </row>
        <row r="168">
          <cell r="A168">
            <v>38139</v>
          </cell>
          <cell r="B168">
            <v>88.8</v>
          </cell>
          <cell r="C168">
            <v>1.3328</v>
          </cell>
          <cell r="D168">
            <v>1.22</v>
          </cell>
          <cell r="E168">
            <v>7.5120000000000005</v>
          </cell>
          <cell r="F168">
            <v>3.673</v>
          </cell>
          <cell r="G168">
            <v>1.2486999999999999</v>
          </cell>
          <cell r="H168">
            <v>108.77</v>
          </cell>
          <cell r="I168">
            <v>7.7960000000000003</v>
          </cell>
          <cell r="J168">
            <v>1.8204</v>
          </cell>
          <cell r="K168">
            <v>2.9607000000000001</v>
          </cell>
          <cell r="L168">
            <v>635.85</v>
          </cell>
          <cell r="M168">
            <v>2699.48</v>
          </cell>
          <cell r="N168">
            <v>11.486499999999999</v>
          </cell>
          <cell r="O168">
            <v>29.7</v>
          </cell>
          <cell r="P168">
            <v>5920</v>
          </cell>
          <cell r="Q168">
            <v>8.2766000000000002</v>
          </cell>
        </row>
        <row r="169">
          <cell r="A169">
            <v>38169</v>
          </cell>
          <cell r="B169">
            <v>89.96</v>
          </cell>
          <cell r="C169">
            <v>1.3313999999999999</v>
          </cell>
          <cell r="D169">
            <v>1.2019</v>
          </cell>
          <cell r="E169">
            <v>7.6753</v>
          </cell>
          <cell r="F169">
            <v>3.6728999999999998</v>
          </cell>
          <cell r="G169">
            <v>1.2814999999999999</v>
          </cell>
          <cell r="H169">
            <v>111.36</v>
          </cell>
          <cell r="I169">
            <v>7.8</v>
          </cell>
          <cell r="J169">
            <v>1.8198999999999999</v>
          </cell>
          <cell r="K169">
            <v>2.976</v>
          </cell>
          <cell r="L169">
            <v>638.65</v>
          </cell>
          <cell r="M169">
            <v>2617.25</v>
          </cell>
          <cell r="N169">
            <v>11.4152</v>
          </cell>
          <cell r="O169">
            <v>29.4</v>
          </cell>
          <cell r="P169">
            <v>5920</v>
          </cell>
          <cell r="Q169">
            <v>8.2769999999999992</v>
          </cell>
        </row>
        <row r="170">
          <cell r="A170">
            <v>38200</v>
          </cell>
          <cell r="B170">
            <v>88.94</v>
          </cell>
          <cell r="C170">
            <v>1.3127</v>
          </cell>
          <cell r="D170">
            <v>1.2182999999999999</v>
          </cell>
          <cell r="E170">
            <v>7.5</v>
          </cell>
          <cell r="F170">
            <v>3.6735000000000002</v>
          </cell>
          <cell r="G170">
            <v>1.2664</v>
          </cell>
          <cell r="H170">
            <v>109.17</v>
          </cell>
          <cell r="I170">
            <v>7.7990000000000004</v>
          </cell>
          <cell r="J170">
            <v>1.8024</v>
          </cell>
          <cell r="K170">
            <v>3.0003000000000002</v>
          </cell>
          <cell r="L170">
            <v>627.5</v>
          </cell>
          <cell r="M170">
            <v>2541.75</v>
          </cell>
          <cell r="N170">
            <v>11.388999999999999</v>
          </cell>
          <cell r="O170">
            <v>27.5</v>
          </cell>
          <cell r="P170">
            <v>5915</v>
          </cell>
          <cell r="Q170">
            <v>8.2765000000000004</v>
          </cell>
        </row>
        <row r="171">
          <cell r="A171">
            <v>38231</v>
          </cell>
          <cell r="B171">
            <v>87.37</v>
          </cell>
          <cell r="C171">
            <v>1.2612999999999999</v>
          </cell>
          <cell r="D171">
            <v>1.2436</v>
          </cell>
          <cell r="E171">
            <v>7.2702999999999998</v>
          </cell>
          <cell r="F171">
            <v>3.6735000000000002</v>
          </cell>
          <cell r="G171">
            <v>1.2461</v>
          </cell>
          <cell r="H171">
            <v>110.05</v>
          </cell>
          <cell r="I171">
            <v>7.7990000000000004</v>
          </cell>
          <cell r="J171">
            <v>1.8120000000000003</v>
          </cell>
          <cell r="K171">
            <v>2.9824999999999999</v>
          </cell>
          <cell r="L171">
            <v>606.9</v>
          </cell>
          <cell r="M171">
            <v>2596.25</v>
          </cell>
          <cell r="N171">
            <v>11.382</v>
          </cell>
          <cell r="O171">
            <v>27.5</v>
          </cell>
          <cell r="P171">
            <v>5945</v>
          </cell>
          <cell r="Q171">
            <v>8.2765000000000004</v>
          </cell>
        </row>
        <row r="172">
          <cell r="A172">
            <v>38261</v>
          </cell>
          <cell r="B172">
            <v>84.91</v>
          </cell>
          <cell r="C172">
            <v>1.2177</v>
          </cell>
          <cell r="D172">
            <v>1.2798</v>
          </cell>
          <cell r="E172">
            <v>7.0750000000000002</v>
          </cell>
          <cell r="F172">
            <v>3.6736</v>
          </cell>
          <cell r="G172">
            <v>1.1942999999999999</v>
          </cell>
          <cell r="H172">
            <v>105.81</v>
          </cell>
          <cell r="I172">
            <v>7.7880000000000003</v>
          </cell>
          <cell r="J172">
            <v>1.8372999999999999</v>
          </cell>
          <cell r="K172">
            <v>2.9782000000000002</v>
          </cell>
          <cell r="L172">
            <v>616.25</v>
          </cell>
          <cell r="M172">
            <v>2586.5</v>
          </cell>
          <cell r="N172">
            <v>11.536300000000001</v>
          </cell>
          <cell r="O172">
            <v>26.9</v>
          </cell>
          <cell r="P172">
            <v>6075</v>
          </cell>
          <cell r="Q172">
            <v>8.2766000000000002</v>
          </cell>
        </row>
        <row r="173">
          <cell r="A173">
            <v>38292</v>
          </cell>
          <cell r="B173">
            <v>81.819999999999993</v>
          </cell>
          <cell r="C173">
            <v>1.1874</v>
          </cell>
          <cell r="D173">
            <v>1.3279000000000001</v>
          </cell>
          <cell r="E173">
            <v>6.7263000000000002</v>
          </cell>
          <cell r="F173">
            <v>3.6726000000000001</v>
          </cell>
          <cell r="G173">
            <v>1.1413</v>
          </cell>
          <cell r="H173">
            <v>103.07</v>
          </cell>
          <cell r="I173">
            <v>7.7750000000000004</v>
          </cell>
          <cell r="J173">
            <v>1.9095000000000002</v>
          </cell>
          <cell r="K173">
            <v>2.9510000000000001</v>
          </cell>
          <cell r="L173">
            <v>589.04999999999995</v>
          </cell>
          <cell r="M173">
            <v>2481.9499999999998</v>
          </cell>
          <cell r="N173">
            <v>11.224</v>
          </cell>
          <cell r="O173">
            <v>26.7</v>
          </cell>
          <cell r="P173">
            <v>6115</v>
          </cell>
          <cell r="Q173">
            <v>8.2765000000000004</v>
          </cell>
        </row>
        <row r="174">
          <cell r="A174">
            <v>38322</v>
          </cell>
          <cell r="B174">
            <v>80.849999999999994</v>
          </cell>
          <cell r="C174">
            <v>1.2019</v>
          </cell>
          <cell r="D174">
            <v>1.3553999999999999</v>
          </cell>
          <cell r="E174">
            <v>6.6558999999999999</v>
          </cell>
          <cell r="F174">
            <v>3.6728000000000001</v>
          </cell>
          <cell r="G174">
            <v>1.1404000000000001</v>
          </cell>
          <cell r="H174">
            <v>102.63</v>
          </cell>
          <cell r="I174">
            <v>7.7759999999999998</v>
          </cell>
          <cell r="J174">
            <v>1.9182000000000003</v>
          </cell>
          <cell r="K174">
            <v>2.9738000000000002</v>
          </cell>
          <cell r="L174">
            <v>559.20000000000005</v>
          </cell>
          <cell r="M174">
            <v>2396.5</v>
          </cell>
          <cell r="N174">
            <v>11.147</v>
          </cell>
          <cell r="O174">
            <v>26.4</v>
          </cell>
          <cell r="P174">
            <v>6115</v>
          </cell>
          <cell r="Q174">
            <v>8.2765000000000004</v>
          </cell>
        </row>
        <row r="175">
          <cell r="A175">
            <v>38353</v>
          </cell>
          <cell r="B175">
            <v>83.57</v>
          </cell>
          <cell r="C175">
            <v>1.2398</v>
          </cell>
          <cell r="D175">
            <v>1.3039000000000001</v>
          </cell>
          <cell r="E175">
            <v>6.9890999999999996</v>
          </cell>
          <cell r="F175">
            <v>3.6726000000000001</v>
          </cell>
          <cell r="G175">
            <v>1.1889000000000001</v>
          </cell>
          <cell r="H175">
            <v>103.7</v>
          </cell>
          <cell r="I175">
            <v>7.7949999999999999</v>
          </cell>
          <cell r="J175">
            <v>1.8828999999999998</v>
          </cell>
          <cell r="K175">
            <v>2.9253</v>
          </cell>
          <cell r="L175">
            <v>585.95000000000005</v>
          </cell>
          <cell r="M175">
            <v>2368.75</v>
          </cell>
          <cell r="N175">
            <v>11.186999999999999</v>
          </cell>
          <cell r="O175">
            <v>24.7</v>
          </cell>
          <cell r="P175">
            <v>6300</v>
          </cell>
          <cell r="Q175">
            <v>8.2764000000000006</v>
          </cell>
        </row>
        <row r="176">
          <cell r="A176">
            <v>38384</v>
          </cell>
          <cell r="B176">
            <v>82.51</v>
          </cell>
          <cell r="C176">
            <v>1.2339</v>
          </cell>
          <cell r="D176">
            <v>1.3228</v>
          </cell>
          <cell r="E176">
            <v>6.8506999999999998</v>
          </cell>
          <cell r="F176">
            <v>3.6732999999999998</v>
          </cell>
          <cell r="G176">
            <v>1.1631</v>
          </cell>
          <cell r="H176">
            <v>104.63</v>
          </cell>
          <cell r="I176">
            <v>7.7990000000000004</v>
          </cell>
          <cell r="J176">
            <v>1.9211</v>
          </cell>
          <cell r="K176">
            <v>2.9327000000000001</v>
          </cell>
          <cell r="L176">
            <v>575.85</v>
          </cell>
          <cell r="M176">
            <v>2317.25</v>
          </cell>
          <cell r="N176">
            <v>11.0914</v>
          </cell>
          <cell r="O176">
            <v>25.4</v>
          </cell>
          <cell r="P176">
            <v>6340</v>
          </cell>
          <cell r="Q176">
            <v>8.2765000000000004</v>
          </cell>
        </row>
        <row r="177">
          <cell r="A177">
            <v>38412</v>
          </cell>
          <cell r="B177">
            <v>84.06</v>
          </cell>
          <cell r="C177">
            <v>1.2103999999999999</v>
          </cell>
          <cell r="D177">
            <v>1.2964</v>
          </cell>
          <cell r="E177">
            <v>7.0747</v>
          </cell>
          <cell r="F177">
            <v>3.6728999999999998</v>
          </cell>
          <cell r="G177">
            <v>1.1964999999999999</v>
          </cell>
          <cell r="H177">
            <v>107.15</v>
          </cell>
          <cell r="I177">
            <v>7.7990000000000004</v>
          </cell>
          <cell r="J177">
            <v>1.8904999999999998</v>
          </cell>
          <cell r="K177">
            <v>2.9232999999999998</v>
          </cell>
          <cell r="L177">
            <v>586.75</v>
          </cell>
          <cell r="M177">
            <v>2367</v>
          </cell>
          <cell r="N177">
            <v>11.170299999999999</v>
          </cell>
          <cell r="O177">
            <v>25.524999999999999</v>
          </cell>
          <cell r="P177">
            <v>6295</v>
          </cell>
          <cell r="Q177">
            <v>8.2764000000000006</v>
          </cell>
        </row>
        <row r="178">
          <cell r="A178">
            <v>38443</v>
          </cell>
          <cell r="B178">
            <v>84.43</v>
          </cell>
          <cell r="C178">
            <v>1.2583</v>
          </cell>
          <cell r="D178">
            <v>1.2873000000000001</v>
          </cell>
          <cell r="E178">
            <v>7.1359000000000004</v>
          </cell>
          <cell r="F178">
            <v>3.6728999999999998</v>
          </cell>
          <cell r="G178">
            <v>1.1951000000000001</v>
          </cell>
          <cell r="H178">
            <v>104.75</v>
          </cell>
          <cell r="I178">
            <v>7.798</v>
          </cell>
          <cell r="J178">
            <v>1.9087999999999998</v>
          </cell>
          <cell r="K178">
            <v>2.9133</v>
          </cell>
          <cell r="L178">
            <v>585.65</v>
          </cell>
          <cell r="M178">
            <v>2347.4699999999998</v>
          </cell>
          <cell r="N178">
            <v>11.047700000000001</v>
          </cell>
          <cell r="O178">
            <v>25.074999999999999</v>
          </cell>
          <cell r="P178">
            <v>6265</v>
          </cell>
          <cell r="Q178">
            <v>8.2764000000000006</v>
          </cell>
        </row>
        <row r="179">
          <cell r="A179">
            <v>38473</v>
          </cell>
          <cell r="B179">
            <v>87.76</v>
          </cell>
          <cell r="C179">
            <v>1.2549000000000001</v>
          </cell>
          <cell r="D179">
            <v>1.2303999999999999</v>
          </cell>
          <cell r="E179">
            <v>7.4398999999999997</v>
          </cell>
          <cell r="F179">
            <v>3.6734</v>
          </cell>
          <cell r="G179">
            <v>1.2483</v>
          </cell>
          <cell r="H179">
            <v>108.57</v>
          </cell>
          <cell r="I179">
            <v>7.79</v>
          </cell>
          <cell r="J179">
            <v>1.8170999999999999</v>
          </cell>
          <cell r="K179">
            <v>2.8877000000000002</v>
          </cell>
          <cell r="L179">
            <v>579.65</v>
          </cell>
          <cell r="M179">
            <v>2337.5</v>
          </cell>
          <cell r="N179">
            <v>10.879</v>
          </cell>
          <cell r="O179">
            <v>24.1</v>
          </cell>
          <cell r="P179">
            <v>6245</v>
          </cell>
          <cell r="Q179">
            <v>8.2766999999999999</v>
          </cell>
        </row>
        <row r="180">
          <cell r="A180">
            <v>38504</v>
          </cell>
          <cell r="B180">
            <v>89.09</v>
          </cell>
          <cell r="C180">
            <v>1.2251000000000001</v>
          </cell>
          <cell r="D180">
            <v>1.2107999999999999</v>
          </cell>
          <cell r="E180">
            <v>7.8102</v>
          </cell>
          <cell r="F180">
            <v>3.6735000000000002</v>
          </cell>
          <cell r="G180">
            <v>1.2814000000000001</v>
          </cell>
          <cell r="H180">
            <v>110.92</v>
          </cell>
          <cell r="I180">
            <v>7.7759999999999998</v>
          </cell>
          <cell r="J180">
            <v>1.7915000000000003</v>
          </cell>
          <cell r="K180">
            <v>2.8908</v>
          </cell>
          <cell r="L180">
            <v>579.25</v>
          </cell>
          <cell r="M180">
            <v>2327</v>
          </cell>
          <cell r="N180">
            <v>10.749000000000001</v>
          </cell>
          <cell r="O180">
            <v>24.635000000000002</v>
          </cell>
          <cell r="P180">
            <v>6060</v>
          </cell>
          <cell r="Q180">
            <v>8.2764000000000006</v>
          </cell>
        </row>
        <row r="181">
          <cell r="A181">
            <v>38534</v>
          </cell>
          <cell r="B181">
            <v>89.35</v>
          </cell>
          <cell r="C181">
            <v>1.2233000000000001</v>
          </cell>
          <cell r="D181">
            <v>1.2122999999999999</v>
          </cell>
          <cell r="E181">
            <v>7.7674000000000003</v>
          </cell>
          <cell r="F181">
            <v>3.6734</v>
          </cell>
          <cell r="G181">
            <v>1.2894000000000001</v>
          </cell>
          <cell r="H181">
            <v>112.5</v>
          </cell>
          <cell r="I181">
            <v>7.7750000000000004</v>
          </cell>
          <cell r="J181">
            <v>1.7579000000000002</v>
          </cell>
          <cell r="K181">
            <v>2.8628</v>
          </cell>
          <cell r="L181">
            <v>563.15</v>
          </cell>
          <cell r="M181">
            <v>2309</v>
          </cell>
          <cell r="N181">
            <v>10.594900000000001</v>
          </cell>
          <cell r="O181">
            <v>24.48</v>
          </cell>
          <cell r="P181">
            <v>5975</v>
          </cell>
          <cell r="Q181">
            <v>8.1056000000000008</v>
          </cell>
        </row>
        <row r="182">
          <cell r="A182">
            <v>38565</v>
          </cell>
          <cell r="B182">
            <v>87.58</v>
          </cell>
          <cell r="C182">
            <v>1.1878</v>
          </cell>
          <cell r="D182">
            <v>1.2345999999999999</v>
          </cell>
          <cell r="E182">
            <v>7.5544000000000002</v>
          </cell>
          <cell r="F182">
            <v>3.6730999999999998</v>
          </cell>
          <cell r="G182">
            <v>1.2530000000000001</v>
          </cell>
          <cell r="H182">
            <v>110.61</v>
          </cell>
          <cell r="I182">
            <v>7.7709999999999999</v>
          </cell>
          <cell r="J182">
            <v>1.8041</v>
          </cell>
          <cell r="K182">
            <v>2.9117000000000002</v>
          </cell>
          <cell r="L182">
            <v>543.35</v>
          </cell>
          <cell r="M182">
            <v>2304</v>
          </cell>
          <cell r="N182">
            <v>10.751200000000001</v>
          </cell>
          <cell r="O182">
            <v>24.225000000000001</v>
          </cell>
          <cell r="P182">
            <v>6075</v>
          </cell>
          <cell r="Q182">
            <v>8.0998000000000001</v>
          </cell>
        </row>
        <row r="183">
          <cell r="A183">
            <v>38596</v>
          </cell>
          <cell r="B183">
            <v>89.52</v>
          </cell>
          <cell r="C183">
            <v>1.163</v>
          </cell>
          <cell r="D183">
            <v>1.2025999999999999</v>
          </cell>
          <cell r="E183">
            <v>7.7447999999999997</v>
          </cell>
          <cell r="F183">
            <v>3.6724999999999999</v>
          </cell>
          <cell r="G183">
            <v>1.2939000000000001</v>
          </cell>
          <cell r="H183">
            <v>113.51</v>
          </cell>
          <cell r="I183">
            <v>7.7619999999999996</v>
          </cell>
          <cell r="J183">
            <v>1.7643000000000002</v>
          </cell>
          <cell r="K183">
            <v>2.9125000000000001</v>
          </cell>
          <cell r="L183">
            <v>529.79999999999995</v>
          </cell>
          <cell r="M183">
            <v>2291</v>
          </cell>
          <cell r="N183">
            <v>10.759</v>
          </cell>
          <cell r="O183">
            <v>24.074999999999999</v>
          </cell>
          <cell r="P183">
            <v>6130</v>
          </cell>
          <cell r="Q183">
            <v>8.0920000000000005</v>
          </cell>
        </row>
        <row r="184">
          <cell r="A184">
            <v>38626</v>
          </cell>
          <cell r="B184">
            <v>90.07</v>
          </cell>
          <cell r="C184">
            <v>1.1821999999999999</v>
          </cell>
          <cell r="D184">
            <v>1.1992</v>
          </cell>
          <cell r="E184">
            <v>7.9602000000000004</v>
          </cell>
          <cell r="F184">
            <v>3.6735000000000002</v>
          </cell>
          <cell r="G184">
            <v>1.2886</v>
          </cell>
          <cell r="H184">
            <v>116.4</v>
          </cell>
          <cell r="I184">
            <v>7.7560000000000002</v>
          </cell>
          <cell r="J184">
            <v>1.77</v>
          </cell>
          <cell r="K184">
            <v>3.0097</v>
          </cell>
          <cell r="L184">
            <v>546.75</v>
          </cell>
          <cell r="M184">
            <v>2290</v>
          </cell>
          <cell r="N184">
            <v>10.787000000000001</v>
          </cell>
          <cell r="O184">
            <v>23.274999999999999</v>
          </cell>
          <cell r="P184">
            <v>6135</v>
          </cell>
          <cell r="Q184">
            <v>8.0845000000000002</v>
          </cell>
        </row>
        <row r="185">
          <cell r="A185">
            <v>38657</v>
          </cell>
          <cell r="B185">
            <v>91.57</v>
          </cell>
          <cell r="C185">
            <v>1.1657</v>
          </cell>
          <cell r="D185">
            <v>1.1788000000000001</v>
          </cell>
          <cell r="E185">
            <v>8.0780999999999992</v>
          </cell>
          <cell r="F185">
            <v>3.6730999999999998</v>
          </cell>
          <cell r="G185">
            <v>1.3151999999999999</v>
          </cell>
          <cell r="H185">
            <v>119.81</v>
          </cell>
          <cell r="I185">
            <v>7.7539999999999996</v>
          </cell>
          <cell r="J185">
            <v>1.7292999999999998</v>
          </cell>
          <cell r="K185">
            <v>2.9735</v>
          </cell>
          <cell r="L185">
            <v>519</v>
          </cell>
          <cell r="M185">
            <v>2273.8000000000002</v>
          </cell>
          <cell r="N185">
            <v>10.558</v>
          </cell>
          <cell r="O185">
            <v>23.434999999999999</v>
          </cell>
          <cell r="P185">
            <v>6145</v>
          </cell>
          <cell r="Q185">
            <v>8.0803999999999991</v>
          </cell>
        </row>
        <row r="186">
          <cell r="A186">
            <v>38687</v>
          </cell>
          <cell r="B186">
            <v>91.17</v>
          </cell>
          <cell r="C186">
            <v>1.1619999999999999</v>
          </cell>
          <cell r="D186">
            <v>1.1849000000000001</v>
          </cell>
          <cell r="E186">
            <v>7.9386000000000001</v>
          </cell>
          <cell r="F186">
            <v>3.6730999999999998</v>
          </cell>
          <cell r="G186">
            <v>1.3134000000000001</v>
          </cell>
          <cell r="H186">
            <v>117.75</v>
          </cell>
          <cell r="I186">
            <v>7.7530000000000001</v>
          </cell>
          <cell r="J186">
            <v>1.7230000000000001</v>
          </cell>
          <cell r="K186">
            <v>3.0314999999999999</v>
          </cell>
          <cell r="L186">
            <v>513.75</v>
          </cell>
          <cell r="M186">
            <v>2286.5</v>
          </cell>
          <cell r="N186">
            <v>10.635</v>
          </cell>
          <cell r="O186">
            <v>24.05</v>
          </cell>
          <cell r="P186">
            <v>6100</v>
          </cell>
          <cell r="Q186">
            <v>8.0701999999999998</v>
          </cell>
        </row>
        <row r="187">
          <cell r="A187">
            <v>38718</v>
          </cell>
          <cell r="B187">
            <v>88.96</v>
          </cell>
          <cell r="C187">
            <v>1.139</v>
          </cell>
          <cell r="D187">
            <v>1.2156</v>
          </cell>
          <cell r="E187">
            <v>7.5891000000000002</v>
          </cell>
          <cell r="F187">
            <v>3.6730999999999998</v>
          </cell>
          <cell r="G187">
            <v>1.2779</v>
          </cell>
          <cell r="H187">
            <v>117.2</v>
          </cell>
          <cell r="I187">
            <v>7.7530000000000001</v>
          </cell>
          <cell r="J187">
            <v>1.7793000000000001</v>
          </cell>
          <cell r="K187">
            <v>3.0636999999999999</v>
          </cell>
          <cell r="L187">
            <v>524.25</v>
          </cell>
          <cell r="M187">
            <v>2266.65</v>
          </cell>
          <cell r="N187">
            <v>10.4498</v>
          </cell>
          <cell r="O187">
            <v>24.175000000000001</v>
          </cell>
          <cell r="P187">
            <v>6130</v>
          </cell>
          <cell r="Q187">
            <v>8.0608000000000004</v>
          </cell>
        </row>
        <row r="188">
          <cell r="A188">
            <v>38749</v>
          </cell>
          <cell r="B188">
            <v>90.11</v>
          </cell>
          <cell r="C188">
            <v>1.1369</v>
          </cell>
          <cell r="D188">
            <v>1.1920999999999999</v>
          </cell>
          <cell r="E188">
            <v>7.9119000000000002</v>
          </cell>
          <cell r="F188">
            <v>3.6730999999999998</v>
          </cell>
          <cell r="G188">
            <v>1.3117000000000001</v>
          </cell>
          <cell r="H188">
            <v>115.77</v>
          </cell>
          <cell r="I188">
            <v>7.7590000000000003</v>
          </cell>
          <cell r="J188">
            <v>1.7536</v>
          </cell>
          <cell r="K188">
            <v>3.0728</v>
          </cell>
          <cell r="L188">
            <v>517</v>
          </cell>
          <cell r="M188">
            <v>2247.6999999999998</v>
          </cell>
          <cell r="N188">
            <v>10.488300000000001</v>
          </cell>
          <cell r="O188">
            <v>24.274999999999999</v>
          </cell>
          <cell r="P188">
            <v>6015</v>
          </cell>
          <cell r="Q188">
            <v>8.0402000000000005</v>
          </cell>
        </row>
        <row r="189">
          <cell r="A189">
            <v>38777</v>
          </cell>
          <cell r="B189">
            <v>89.73</v>
          </cell>
          <cell r="C189">
            <v>1.1686000000000001</v>
          </cell>
          <cell r="D189">
            <v>1.2118</v>
          </cell>
          <cell r="E189">
            <v>7.7953000000000001</v>
          </cell>
          <cell r="F189">
            <v>3.6726999999999999</v>
          </cell>
          <cell r="G189">
            <v>1.3042</v>
          </cell>
          <cell r="H189">
            <v>117.78</v>
          </cell>
          <cell r="I189">
            <v>7.7590000000000003</v>
          </cell>
          <cell r="J189">
            <v>1.7372000000000003</v>
          </cell>
          <cell r="K189">
            <v>3.0808</v>
          </cell>
          <cell r="L189">
            <v>527.95000000000005</v>
          </cell>
          <cell r="M189">
            <v>2297.35</v>
          </cell>
          <cell r="N189">
            <v>10.874000000000001</v>
          </cell>
          <cell r="O189">
            <v>24.3</v>
          </cell>
          <cell r="P189">
            <v>5900</v>
          </cell>
          <cell r="Q189">
            <v>8.0172000000000008</v>
          </cell>
        </row>
        <row r="190">
          <cell r="A190">
            <v>38808</v>
          </cell>
          <cell r="B190">
            <v>86.11</v>
          </cell>
          <cell r="C190">
            <v>1.117</v>
          </cell>
          <cell r="D190">
            <v>1.2635000000000001</v>
          </cell>
          <cell r="E190">
            <v>7.3472</v>
          </cell>
          <cell r="F190">
            <v>3.673</v>
          </cell>
          <cell r="G190">
            <v>1.2387999999999999</v>
          </cell>
          <cell r="H190">
            <v>113.83</v>
          </cell>
          <cell r="I190">
            <v>7.7560000000000002</v>
          </cell>
          <cell r="J190">
            <v>1.8259000000000001</v>
          </cell>
          <cell r="K190">
            <v>3.0438000000000001</v>
          </cell>
          <cell r="L190">
            <v>517.9</v>
          </cell>
          <cell r="M190">
            <v>2382</v>
          </cell>
          <cell r="N190">
            <v>11.061299999999999</v>
          </cell>
          <cell r="O190">
            <v>23.975000000000001</v>
          </cell>
          <cell r="P190">
            <v>5810</v>
          </cell>
          <cell r="Q190">
            <v>8.0139999999999993</v>
          </cell>
        </row>
        <row r="191">
          <cell r="A191">
            <v>38838</v>
          </cell>
          <cell r="B191">
            <v>84.72</v>
          </cell>
          <cell r="C191">
            <v>1.1015999999999999</v>
          </cell>
          <cell r="D191">
            <v>1.2810000000000001</v>
          </cell>
          <cell r="E191">
            <v>7.2328000000000001</v>
          </cell>
          <cell r="F191">
            <v>3.6722000000000001</v>
          </cell>
          <cell r="G191">
            <v>1.2192000000000001</v>
          </cell>
          <cell r="H191">
            <v>112.64</v>
          </cell>
          <cell r="I191">
            <v>7.7539999999999996</v>
          </cell>
          <cell r="J191">
            <v>1.8698000000000001</v>
          </cell>
          <cell r="K191">
            <v>3.0868000000000002</v>
          </cell>
          <cell r="L191">
            <v>534.29999999999995</v>
          </cell>
          <cell r="M191">
            <v>2496.5</v>
          </cell>
          <cell r="N191">
            <v>11.337300000000001</v>
          </cell>
          <cell r="O191">
            <v>24</v>
          </cell>
          <cell r="P191">
            <v>5775</v>
          </cell>
          <cell r="Q191">
            <v>8.0175000000000001</v>
          </cell>
        </row>
        <row r="192">
          <cell r="A192">
            <v>38869</v>
          </cell>
          <cell r="B192">
            <v>85.16</v>
          </cell>
          <cell r="C192">
            <v>1.117</v>
          </cell>
          <cell r="D192">
            <v>1.2791000000000001</v>
          </cell>
          <cell r="E192">
            <v>7.1966000000000001</v>
          </cell>
          <cell r="F192">
            <v>3.6724000000000001</v>
          </cell>
          <cell r="G192">
            <v>1.2231000000000001</v>
          </cell>
          <cell r="H192">
            <v>114.44</v>
          </cell>
          <cell r="I192">
            <v>7.7629999999999999</v>
          </cell>
          <cell r="J192">
            <v>1.8483000000000001</v>
          </cell>
          <cell r="K192">
            <v>3.0848</v>
          </cell>
          <cell r="L192">
            <v>544.75</v>
          </cell>
          <cell r="M192">
            <v>2635.5</v>
          </cell>
          <cell r="N192">
            <v>11.346299999999999</v>
          </cell>
          <cell r="O192">
            <v>23.75</v>
          </cell>
          <cell r="P192">
            <v>5550</v>
          </cell>
          <cell r="Q192">
            <v>7.9943</v>
          </cell>
        </row>
        <row r="193">
          <cell r="A193">
            <v>38899</v>
          </cell>
          <cell r="B193">
            <v>85.3</v>
          </cell>
          <cell r="C193">
            <v>1.1313</v>
          </cell>
          <cell r="D193">
            <v>1.2766999999999999</v>
          </cell>
          <cell r="E193">
            <v>7.2097999999999995</v>
          </cell>
          <cell r="F193">
            <v>3.6730999999999998</v>
          </cell>
          <cell r="G193">
            <v>1.2312000000000001</v>
          </cell>
          <cell r="H193">
            <v>114.68</v>
          </cell>
          <cell r="I193">
            <v>7.7729999999999997</v>
          </cell>
          <cell r="J193">
            <v>1.8677000000000004</v>
          </cell>
          <cell r="K193">
            <v>3.0748000000000002</v>
          </cell>
          <cell r="L193">
            <v>541.25</v>
          </cell>
          <cell r="M193">
            <v>2426</v>
          </cell>
          <cell r="N193">
            <v>10.9656</v>
          </cell>
          <cell r="O193">
            <v>23.885000000000002</v>
          </cell>
          <cell r="P193">
            <v>5490</v>
          </cell>
          <cell r="Q193">
            <v>7.9690000000000003</v>
          </cell>
        </row>
        <row r="194">
          <cell r="A194">
            <v>38930</v>
          </cell>
          <cell r="B194">
            <v>85.05</v>
          </cell>
          <cell r="C194">
            <v>1.1036999999999999</v>
          </cell>
          <cell r="D194">
            <v>1.2812999999999999</v>
          </cell>
          <cell r="E194">
            <v>7.2450999999999999</v>
          </cell>
          <cell r="F194">
            <v>3.673</v>
          </cell>
          <cell r="G194">
            <v>1.2304999999999999</v>
          </cell>
          <cell r="H194">
            <v>117.4</v>
          </cell>
          <cell r="I194">
            <v>7.7750000000000004</v>
          </cell>
          <cell r="J194">
            <v>1.9047000000000003</v>
          </cell>
          <cell r="K194">
            <v>3.0972</v>
          </cell>
          <cell r="L194">
            <v>539.5</v>
          </cell>
          <cell r="M194">
            <v>2397.9</v>
          </cell>
          <cell r="N194">
            <v>10.912800000000001</v>
          </cell>
          <cell r="O194">
            <v>23.91</v>
          </cell>
          <cell r="P194">
            <v>5400</v>
          </cell>
          <cell r="Q194">
            <v>7.9527000000000001</v>
          </cell>
        </row>
        <row r="195">
          <cell r="A195">
            <v>38961</v>
          </cell>
          <cell r="B195">
            <v>86.03</v>
          </cell>
          <cell r="C195">
            <v>1.1179999999999999</v>
          </cell>
          <cell r="D195">
            <v>1.2674000000000001</v>
          </cell>
          <cell r="E195">
            <v>7.3329000000000004</v>
          </cell>
          <cell r="F195">
            <v>3.6728999999999998</v>
          </cell>
          <cell r="G195">
            <v>1.2505999999999999</v>
          </cell>
          <cell r="H195">
            <v>118.18</v>
          </cell>
          <cell r="I195">
            <v>7.7809999999999997</v>
          </cell>
          <cell r="J195">
            <v>1.8721000000000001</v>
          </cell>
          <cell r="K195">
            <v>3.1042999999999998</v>
          </cell>
          <cell r="L195">
            <v>537.23</v>
          </cell>
          <cell r="M195">
            <v>2393.5</v>
          </cell>
          <cell r="N195">
            <v>10.984999999999999</v>
          </cell>
          <cell r="O195">
            <v>23.86</v>
          </cell>
          <cell r="P195">
            <v>5375</v>
          </cell>
          <cell r="Q195">
            <v>7.9039999999999999</v>
          </cell>
        </row>
        <row r="196">
          <cell r="A196">
            <v>38991</v>
          </cell>
          <cell r="B196">
            <v>85.32</v>
          </cell>
          <cell r="C196">
            <v>1.1222000000000001</v>
          </cell>
          <cell r="D196">
            <v>1.2762</v>
          </cell>
          <cell r="E196">
            <v>7.2233000000000001</v>
          </cell>
          <cell r="F196">
            <v>3.673</v>
          </cell>
          <cell r="G196">
            <v>1.2442</v>
          </cell>
          <cell r="H196">
            <v>116.98</v>
          </cell>
          <cell r="I196">
            <v>7.7859999999999996</v>
          </cell>
          <cell r="J196">
            <v>1.9073999999999998</v>
          </cell>
          <cell r="K196">
            <v>3.0933000000000002</v>
          </cell>
          <cell r="L196">
            <v>526.16999999999996</v>
          </cell>
          <cell r="M196">
            <v>2317.8000000000002</v>
          </cell>
          <cell r="N196">
            <v>10.773300000000001</v>
          </cell>
          <cell r="O196">
            <v>23.86</v>
          </cell>
          <cell r="P196">
            <v>5360</v>
          </cell>
          <cell r="Q196">
            <v>7.8794000000000004</v>
          </cell>
        </row>
        <row r="197">
          <cell r="A197">
            <v>39022</v>
          </cell>
          <cell r="B197">
            <v>82.95</v>
          </cell>
          <cell r="C197">
            <v>1.1403000000000001</v>
          </cell>
          <cell r="D197">
            <v>1.3242</v>
          </cell>
          <cell r="E197">
            <v>6.8479999999999999</v>
          </cell>
          <cell r="F197">
            <v>3.6728000000000001</v>
          </cell>
          <cell r="G197">
            <v>1.1978</v>
          </cell>
          <cell r="H197">
            <v>115.81</v>
          </cell>
          <cell r="I197">
            <v>7.782</v>
          </cell>
          <cell r="J197">
            <v>1.9658999999999998</v>
          </cell>
          <cell r="K197">
            <v>3.0693000000000001</v>
          </cell>
          <cell r="L197">
            <v>528.49</v>
          </cell>
          <cell r="M197">
            <v>2301.85</v>
          </cell>
          <cell r="N197">
            <v>10.9823</v>
          </cell>
          <cell r="O197">
            <v>24.32</v>
          </cell>
          <cell r="P197">
            <v>5407.5</v>
          </cell>
          <cell r="Q197">
            <v>7.8331</v>
          </cell>
        </row>
        <row r="198">
          <cell r="A198">
            <v>39052</v>
          </cell>
          <cell r="B198">
            <v>83.65</v>
          </cell>
          <cell r="C198">
            <v>1.1657</v>
          </cell>
          <cell r="D198">
            <v>1.3197000000000001</v>
          </cell>
          <cell r="E198">
            <v>6.8484999999999996</v>
          </cell>
          <cell r="F198">
            <v>3.6728999999999998</v>
          </cell>
          <cell r="G198">
            <v>1.2201</v>
          </cell>
          <cell r="H198">
            <v>119.06</v>
          </cell>
          <cell r="I198">
            <v>7.7729999999999997</v>
          </cell>
          <cell r="J198">
            <v>1.9588000000000003</v>
          </cell>
          <cell r="K198">
            <v>3.0695000000000001</v>
          </cell>
          <cell r="L198">
            <v>532.76</v>
          </cell>
          <cell r="M198">
            <v>2240</v>
          </cell>
          <cell r="N198">
            <v>10.8033</v>
          </cell>
          <cell r="O198">
            <v>24.42</v>
          </cell>
          <cell r="P198">
            <v>5170</v>
          </cell>
          <cell r="Q198">
            <v>7.8045</v>
          </cell>
        </row>
        <row r="199">
          <cell r="A199">
            <v>39083</v>
          </cell>
          <cell r="B199">
            <v>84.6</v>
          </cell>
          <cell r="C199">
            <v>1.1769000000000001</v>
          </cell>
          <cell r="D199">
            <v>1.3031999999999999</v>
          </cell>
          <cell r="E199">
            <v>6.9489999999999998</v>
          </cell>
          <cell r="F199">
            <v>3.6728000000000001</v>
          </cell>
          <cell r="G199">
            <v>1.2441</v>
          </cell>
          <cell r="H199">
            <v>120.7</v>
          </cell>
          <cell r="I199">
            <v>7.8</v>
          </cell>
          <cell r="J199">
            <v>1.9655</v>
          </cell>
          <cell r="K199">
            <v>3.1063000000000001</v>
          </cell>
          <cell r="L199">
            <v>543.17999999999995</v>
          </cell>
          <cell r="M199">
            <v>2258.5500000000002</v>
          </cell>
          <cell r="N199">
            <v>11.0242</v>
          </cell>
          <cell r="O199">
            <v>24.274999999999999</v>
          </cell>
          <cell r="P199">
            <v>5250</v>
          </cell>
          <cell r="Q199">
            <v>7.7736999999999998</v>
          </cell>
        </row>
        <row r="200">
          <cell r="A200">
            <v>39114</v>
          </cell>
          <cell r="B200">
            <v>83.57</v>
          </cell>
          <cell r="C200">
            <v>1.1698999999999999</v>
          </cell>
          <cell r="D200">
            <v>1.3229</v>
          </cell>
          <cell r="E200">
            <v>6.9949000000000003</v>
          </cell>
          <cell r="F200">
            <v>3.6728999999999998</v>
          </cell>
          <cell r="G200">
            <v>1.2196</v>
          </cell>
          <cell r="H200">
            <v>118.56</v>
          </cell>
          <cell r="I200">
            <v>7.81</v>
          </cell>
          <cell r="J200">
            <v>1.9639000000000002</v>
          </cell>
          <cell r="K200">
            <v>3.101</v>
          </cell>
          <cell r="L200">
            <v>540.45000000000005</v>
          </cell>
          <cell r="M200">
            <v>2231</v>
          </cell>
          <cell r="N200">
            <v>11.161899999999999</v>
          </cell>
          <cell r="O200">
            <v>24.29</v>
          </cell>
          <cell r="P200">
            <v>5175</v>
          </cell>
          <cell r="Q200">
            <v>7.7416999999999998</v>
          </cell>
        </row>
        <row r="201">
          <cell r="A201">
            <v>39142</v>
          </cell>
          <cell r="B201">
            <v>82.93</v>
          </cell>
          <cell r="C201">
            <v>1.1539999999999999</v>
          </cell>
          <cell r="D201">
            <v>1.3353999999999999</v>
          </cell>
          <cell r="E201">
            <v>6.9833999999999996</v>
          </cell>
          <cell r="F201">
            <v>3.6718999999999999</v>
          </cell>
          <cell r="G201">
            <v>1.2155</v>
          </cell>
          <cell r="H201">
            <v>117.83</v>
          </cell>
          <cell r="I201">
            <v>7.8129999999999997</v>
          </cell>
          <cell r="J201">
            <v>1.9678</v>
          </cell>
          <cell r="K201">
            <v>3.1006999999999998</v>
          </cell>
          <cell r="L201">
            <v>538.75</v>
          </cell>
          <cell r="M201">
            <v>2148.63</v>
          </cell>
          <cell r="N201">
            <v>11.0494</v>
          </cell>
          <cell r="O201">
            <v>24.12</v>
          </cell>
          <cell r="P201">
            <v>5080</v>
          </cell>
          <cell r="Q201">
            <v>7.7315000000000005</v>
          </cell>
        </row>
        <row r="202">
          <cell r="A202">
            <v>39173</v>
          </cell>
          <cell r="B202">
            <v>81.447000000000003</v>
          </cell>
          <cell r="C202">
            <v>1.1096999999999999</v>
          </cell>
          <cell r="D202">
            <v>1.3648</v>
          </cell>
          <cell r="E202">
            <v>6.6977000000000002</v>
          </cell>
          <cell r="F202">
            <v>3.6728999999999998</v>
          </cell>
          <cell r="G202">
            <v>1.2073</v>
          </cell>
          <cell r="H202">
            <v>119.53</v>
          </cell>
          <cell r="I202">
            <v>7.8150000000000004</v>
          </cell>
          <cell r="J202">
            <v>1.9994999999999998</v>
          </cell>
          <cell r="K202">
            <v>3.0897999999999999</v>
          </cell>
          <cell r="L202">
            <v>526.45000000000005</v>
          </cell>
          <cell r="M202">
            <v>2111.4499999999998</v>
          </cell>
          <cell r="N202">
            <v>10.9658</v>
          </cell>
          <cell r="O202">
            <v>23.96</v>
          </cell>
          <cell r="P202">
            <v>5090</v>
          </cell>
          <cell r="Q202">
            <v>7.7033000000000005</v>
          </cell>
        </row>
        <row r="203">
          <cell r="A203">
            <v>39203</v>
          </cell>
          <cell r="B203">
            <v>82.301000000000002</v>
          </cell>
          <cell r="C203">
            <v>1.0689</v>
          </cell>
          <cell r="D203">
            <v>1.3452999999999999</v>
          </cell>
          <cell r="E203">
            <v>6.9177</v>
          </cell>
          <cell r="F203">
            <v>3.6718999999999999</v>
          </cell>
          <cell r="G203">
            <v>1.2253000000000001</v>
          </cell>
          <cell r="H203">
            <v>121.73</v>
          </cell>
          <cell r="I203">
            <v>7.819</v>
          </cell>
          <cell r="J203">
            <v>1.9798000000000002</v>
          </cell>
          <cell r="K203">
            <v>3.0785</v>
          </cell>
          <cell r="L203">
            <v>526.25</v>
          </cell>
          <cell r="M203">
            <v>1916.6</v>
          </cell>
          <cell r="N203">
            <v>10.7416</v>
          </cell>
          <cell r="O203">
            <v>23.97</v>
          </cell>
          <cell r="P203">
            <v>5050</v>
          </cell>
          <cell r="Q203">
            <v>7.6459999999999999</v>
          </cell>
        </row>
        <row r="204">
          <cell r="A204">
            <v>39234</v>
          </cell>
          <cell r="B204">
            <v>81.92</v>
          </cell>
          <cell r="C204">
            <v>1.0652999999999999</v>
          </cell>
          <cell r="D204">
            <v>1.3541000000000001</v>
          </cell>
          <cell r="E204">
            <v>6.8337000000000003</v>
          </cell>
          <cell r="F204">
            <v>3.673</v>
          </cell>
          <cell r="G204">
            <v>1.2215</v>
          </cell>
          <cell r="H204">
            <v>123.17</v>
          </cell>
          <cell r="I204">
            <v>7.8129999999999997</v>
          </cell>
          <cell r="J204">
            <v>2.0087000000000002</v>
          </cell>
          <cell r="K204">
            <v>3.0908000000000002</v>
          </cell>
          <cell r="L204">
            <v>527.65</v>
          </cell>
          <cell r="M204">
            <v>1960.35</v>
          </cell>
          <cell r="N204">
            <v>10.808400000000001</v>
          </cell>
          <cell r="O204">
            <v>23.92</v>
          </cell>
          <cell r="P204">
            <v>5145</v>
          </cell>
          <cell r="Q204">
            <v>7.6151</v>
          </cell>
        </row>
        <row r="205">
          <cell r="A205">
            <v>39264</v>
          </cell>
          <cell r="B205">
            <v>80.77</v>
          </cell>
          <cell r="C205">
            <v>1.0665</v>
          </cell>
          <cell r="D205">
            <v>1.3684000000000001</v>
          </cell>
          <cell r="E205">
            <v>6.7323000000000004</v>
          </cell>
          <cell r="F205">
            <v>3.6726000000000001</v>
          </cell>
          <cell r="G205">
            <v>1.2011000000000001</v>
          </cell>
          <cell r="H205">
            <v>118.62</v>
          </cell>
          <cell r="I205">
            <v>7.819</v>
          </cell>
          <cell r="J205">
            <v>2.0312999999999999</v>
          </cell>
          <cell r="K205">
            <v>3.1194999999999999</v>
          </cell>
          <cell r="L205">
            <v>523.25</v>
          </cell>
          <cell r="M205">
            <v>1974.3</v>
          </cell>
          <cell r="N205">
            <v>10.986000000000001</v>
          </cell>
          <cell r="O205">
            <v>23.72</v>
          </cell>
          <cell r="P205">
            <v>5115</v>
          </cell>
          <cell r="Q205">
            <v>7.5728</v>
          </cell>
        </row>
        <row r="206">
          <cell r="A206">
            <v>39295</v>
          </cell>
          <cell r="B206">
            <v>80.790999999999997</v>
          </cell>
          <cell r="C206">
            <v>1.0556000000000001</v>
          </cell>
          <cell r="D206">
            <v>1.363</v>
          </cell>
          <cell r="E206">
            <v>6.8947000000000003</v>
          </cell>
          <cell r="F206">
            <v>3.6724999999999999</v>
          </cell>
          <cell r="G206">
            <v>1.2083999999999999</v>
          </cell>
          <cell r="H206">
            <v>115.77</v>
          </cell>
          <cell r="I206">
            <v>7.8150000000000004</v>
          </cell>
          <cell r="J206">
            <v>2.0171000000000001</v>
          </cell>
          <cell r="K206">
            <v>3.1558000000000002</v>
          </cell>
          <cell r="L206">
            <v>524.25</v>
          </cell>
          <cell r="M206">
            <v>2173.5</v>
          </cell>
          <cell r="N206">
            <v>11.0303</v>
          </cell>
          <cell r="O206">
            <v>23.57</v>
          </cell>
          <cell r="P206">
            <v>5110</v>
          </cell>
          <cell r="Q206">
            <v>7.5449999999999999</v>
          </cell>
        </row>
        <row r="207">
          <cell r="A207">
            <v>39326</v>
          </cell>
          <cell r="B207">
            <v>77.718999999999994</v>
          </cell>
          <cell r="C207">
            <v>0.99229999999999996</v>
          </cell>
          <cell r="D207">
            <v>1.4267000000000001</v>
          </cell>
          <cell r="E207">
            <v>6.4381000000000004</v>
          </cell>
          <cell r="F207">
            <v>3.6711999999999998</v>
          </cell>
          <cell r="G207">
            <v>1.1637</v>
          </cell>
          <cell r="H207">
            <v>114.81</v>
          </cell>
          <cell r="I207">
            <v>7.7839999999999998</v>
          </cell>
          <cell r="J207">
            <v>2.0472999999999999</v>
          </cell>
          <cell r="K207">
            <v>3.1495000000000002</v>
          </cell>
          <cell r="L207">
            <v>511.75</v>
          </cell>
          <cell r="M207">
            <v>2019.25</v>
          </cell>
          <cell r="N207">
            <v>10.935499999999999</v>
          </cell>
          <cell r="O207">
            <v>23.05</v>
          </cell>
          <cell r="P207">
            <v>5050</v>
          </cell>
          <cell r="Q207">
            <v>7.5105000000000004</v>
          </cell>
        </row>
        <row r="208">
          <cell r="A208">
            <v>39356</v>
          </cell>
          <cell r="B208">
            <v>76.478999999999999</v>
          </cell>
          <cell r="C208">
            <v>0.94310000000000005</v>
          </cell>
          <cell r="D208">
            <v>1.4487000000000003</v>
          </cell>
          <cell r="E208">
            <v>6.3509000000000002</v>
          </cell>
          <cell r="F208">
            <v>3.6718999999999999</v>
          </cell>
          <cell r="G208">
            <v>1.1580999999999999</v>
          </cell>
          <cell r="H208">
            <v>115.44</v>
          </cell>
          <cell r="I208">
            <v>7.7539999999999996</v>
          </cell>
          <cell r="J208">
            <v>2.0798000000000001</v>
          </cell>
          <cell r="K208">
            <v>3.1476999999999999</v>
          </cell>
          <cell r="L208">
            <v>493.12</v>
          </cell>
          <cell r="M208">
            <v>1995.25</v>
          </cell>
          <cell r="N208">
            <v>10.654199999999999</v>
          </cell>
          <cell r="O208">
            <v>21.875</v>
          </cell>
          <cell r="P208">
            <v>4830</v>
          </cell>
          <cell r="Q208">
            <v>7.4626999999999999</v>
          </cell>
        </row>
        <row r="209">
          <cell r="A209">
            <v>39387</v>
          </cell>
          <cell r="B209">
            <v>76.147000000000006</v>
          </cell>
          <cell r="C209">
            <v>0.99870000000000003</v>
          </cell>
          <cell r="D209">
            <v>1.4633</v>
          </cell>
          <cell r="E209">
            <v>6.3981000000000003</v>
          </cell>
          <cell r="F209">
            <v>3.6556000000000002</v>
          </cell>
          <cell r="G209">
            <v>1.1317999999999999</v>
          </cell>
          <cell r="H209">
            <v>111.24</v>
          </cell>
          <cell r="I209">
            <v>7.7770000000000001</v>
          </cell>
          <cell r="J209">
            <v>2.0562999999999998</v>
          </cell>
          <cell r="K209">
            <v>3.1442000000000001</v>
          </cell>
          <cell r="L209">
            <v>507.5</v>
          </cell>
          <cell r="M209">
            <v>2057.8000000000002</v>
          </cell>
          <cell r="N209">
            <v>10.920199999999999</v>
          </cell>
          <cell r="O209">
            <v>21.875</v>
          </cell>
          <cell r="P209">
            <v>4725</v>
          </cell>
          <cell r="Q209">
            <v>7.3918999999999997</v>
          </cell>
        </row>
        <row r="210">
          <cell r="A210">
            <v>39417</v>
          </cell>
          <cell r="B210">
            <v>76.694999999999993</v>
          </cell>
          <cell r="C210">
            <v>0.99839999999999995</v>
          </cell>
          <cell r="D210">
            <v>1.4589000000000001</v>
          </cell>
          <cell r="E210">
            <v>6.4703999999999997</v>
          </cell>
          <cell r="F210">
            <v>3.6726000000000001</v>
          </cell>
          <cell r="G210">
            <v>1.1335</v>
          </cell>
          <cell r="H210">
            <v>111.75</v>
          </cell>
          <cell r="I210">
            <v>7.798</v>
          </cell>
          <cell r="J210">
            <v>1.9849999999999999</v>
          </cell>
          <cell r="K210">
            <v>3.1509999999999998</v>
          </cell>
          <cell r="L210">
            <v>497.95</v>
          </cell>
          <cell r="M210">
            <v>2017.25</v>
          </cell>
          <cell r="N210">
            <v>10.8988</v>
          </cell>
          <cell r="O210">
            <v>21.524999999999999</v>
          </cell>
          <cell r="P210">
            <v>4750</v>
          </cell>
          <cell r="Q210">
            <v>7.3037000000000001</v>
          </cell>
        </row>
        <row r="211">
          <cell r="A211">
            <v>39448</v>
          </cell>
          <cell r="B211">
            <v>75.177999999999997</v>
          </cell>
          <cell r="C211">
            <v>1.0027999999999999</v>
          </cell>
          <cell r="D211">
            <v>1.4861</v>
          </cell>
          <cell r="E211">
            <v>6.3699000000000003</v>
          </cell>
          <cell r="F211">
            <v>3.6711</v>
          </cell>
          <cell r="G211">
            <v>1.0813999999999999</v>
          </cell>
          <cell r="H211">
            <v>106.45</v>
          </cell>
          <cell r="I211">
            <v>7.8049999999999997</v>
          </cell>
          <cell r="J211">
            <v>1.9871999999999999</v>
          </cell>
          <cell r="K211">
            <v>3.1556999999999999</v>
          </cell>
          <cell r="L211">
            <v>465.75</v>
          </cell>
          <cell r="M211">
            <v>1936.7</v>
          </cell>
          <cell r="N211">
            <v>10.827199999999999</v>
          </cell>
          <cell r="O211">
            <v>21.05</v>
          </cell>
          <cell r="P211">
            <v>4690</v>
          </cell>
          <cell r="Q211">
            <v>7.1818</v>
          </cell>
        </row>
        <row r="212">
          <cell r="A212">
            <v>39479</v>
          </cell>
          <cell r="B212">
            <v>73.713999999999999</v>
          </cell>
          <cell r="C212">
            <v>0.98780000000000001</v>
          </cell>
          <cell r="D212">
            <v>1.5179</v>
          </cell>
          <cell r="E212">
            <v>6.1677999999999997</v>
          </cell>
          <cell r="F212">
            <v>3.6726000000000001</v>
          </cell>
          <cell r="G212">
            <v>1.0411999999999999</v>
          </cell>
          <cell r="H212">
            <v>103.74</v>
          </cell>
          <cell r="I212">
            <v>7.7969999999999997</v>
          </cell>
          <cell r="J212">
            <v>1.9891000000000001</v>
          </cell>
          <cell r="K212">
            <v>3.1587000000000001</v>
          </cell>
          <cell r="L212">
            <v>455.9</v>
          </cell>
          <cell r="M212">
            <v>1838.85</v>
          </cell>
          <cell r="N212">
            <v>10.7136</v>
          </cell>
          <cell r="O212">
            <v>20.85</v>
          </cell>
          <cell r="P212">
            <v>4605</v>
          </cell>
          <cell r="Q212">
            <v>7.1108000000000002</v>
          </cell>
        </row>
        <row r="213">
          <cell r="A213">
            <v>39508</v>
          </cell>
          <cell r="B213">
            <v>71.802000000000007</v>
          </cell>
          <cell r="C213">
            <v>1.0253000000000001</v>
          </cell>
          <cell r="D213">
            <v>1.5787999999999998</v>
          </cell>
          <cell r="E213">
            <v>5.9420000000000002</v>
          </cell>
          <cell r="F213">
            <v>3.6726000000000001</v>
          </cell>
          <cell r="G213">
            <v>0.99309999999999998</v>
          </cell>
          <cell r="H213">
            <v>99.7</v>
          </cell>
          <cell r="I213">
            <v>7.782</v>
          </cell>
          <cell r="J213">
            <v>1.9837000000000002</v>
          </cell>
          <cell r="K213">
            <v>3.1652999999999998</v>
          </cell>
          <cell r="L213">
            <v>440.8</v>
          </cell>
          <cell r="M213">
            <v>1834.7</v>
          </cell>
          <cell r="N213">
            <v>10.642099999999999</v>
          </cell>
          <cell r="O213">
            <v>20.350000000000001</v>
          </cell>
          <cell r="P213">
            <v>4337.5</v>
          </cell>
          <cell r="Q213">
            <v>7.0119999999999996</v>
          </cell>
        </row>
        <row r="214">
          <cell r="A214">
            <v>39539</v>
          </cell>
          <cell r="B214">
            <v>72.509</v>
          </cell>
          <cell r="C214">
            <v>1.0079</v>
          </cell>
          <cell r="D214">
            <v>1.5622</v>
          </cell>
          <cell r="E214">
            <v>5.9850000000000003</v>
          </cell>
          <cell r="F214">
            <v>3.6728999999999998</v>
          </cell>
          <cell r="G214">
            <v>1.0345</v>
          </cell>
          <cell r="H214">
            <v>103.92</v>
          </cell>
          <cell r="I214">
            <v>7.7919999999999998</v>
          </cell>
          <cell r="J214">
            <v>1.9868999999999997</v>
          </cell>
          <cell r="K214">
            <v>3.1635</v>
          </cell>
          <cell r="L214">
            <v>459.85</v>
          </cell>
          <cell r="M214">
            <v>1781.88</v>
          </cell>
          <cell r="N214">
            <v>10.486000000000001</v>
          </cell>
          <cell r="O214">
            <v>19.965</v>
          </cell>
          <cell r="P214">
            <v>4092.5</v>
          </cell>
          <cell r="Q214">
            <v>6.9878</v>
          </cell>
        </row>
        <row r="215">
          <cell r="A215">
            <v>39569</v>
          </cell>
          <cell r="B215">
            <v>72.879000000000005</v>
          </cell>
          <cell r="C215">
            <v>0.99339999999999995</v>
          </cell>
          <cell r="D215">
            <v>1.5554000000000001</v>
          </cell>
          <cell r="E215">
            <v>6.0034000000000001</v>
          </cell>
          <cell r="F215">
            <v>3.6728999999999998</v>
          </cell>
          <cell r="G215">
            <v>1.0423</v>
          </cell>
          <cell r="H215">
            <v>105.52</v>
          </cell>
          <cell r="I215">
            <v>7.8</v>
          </cell>
          <cell r="J215">
            <v>1.9823</v>
          </cell>
          <cell r="K215">
            <v>3.0977999999999999</v>
          </cell>
          <cell r="L215">
            <v>480.38</v>
          </cell>
          <cell r="M215">
            <v>1742.5</v>
          </cell>
          <cell r="N215">
            <v>10.33</v>
          </cell>
          <cell r="O215">
            <v>19.75</v>
          </cell>
          <cell r="P215">
            <v>4057.5</v>
          </cell>
          <cell r="Q215">
            <v>6.9420999999999999</v>
          </cell>
        </row>
        <row r="216">
          <cell r="A216">
            <v>39600</v>
          </cell>
          <cell r="B216">
            <v>72.462999999999994</v>
          </cell>
          <cell r="C216">
            <v>1.0215000000000001</v>
          </cell>
          <cell r="D216">
            <v>1.5754999999999999</v>
          </cell>
          <cell r="E216">
            <v>6.0130999999999997</v>
          </cell>
          <cell r="F216">
            <v>3.6730999999999998</v>
          </cell>
          <cell r="G216">
            <v>1.0209999999999999</v>
          </cell>
          <cell r="H216">
            <v>106.21</v>
          </cell>
          <cell r="I216">
            <v>7.8070000000000004</v>
          </cell>
          <cell r="J216">
            <v>1.9922999999999997</v>
          </cell>
          <cell r="K216">
            <v>3.0242</v>
          </cell>
          <cell r="L216">
            <v>521.75</v>
          </cell>
          <cell r="M216">
            <v>1899.15</v>
          </cell>
          <cell r="N216">
            <v>10.309799999999999</v>
          </cell>
          <cell r="O216">
            <v>19.45</v>
          </cell>
          <cell r="P216">
            <v>3930</v>
          </cell>
          <cell r="Q216">
            <v>6.8544</v>
          </cell>
        </row>
        <row r="217">
          <cell r="A217">
            <v>39630</v>
          </cell>
          <cell r="B217">
            <v>73.227000000000004</v>
          </cell>
          <cell r="C217">
            <v>1.0246</v>
          </cell>
          <cell r="D217">
            <v>1.5603</v>
          </cell>
          <cell r="E217">
            <v>6.0511999999999997</v>
          </cell>
          <cell r="F217">
            <v>3.6732</v>
          </cell>
          <cell r="G217">
            <v>1.0469999999999999</v>
          </cell>
          <cell r="H217">
            <v>107.92</v>
          </cell>
          <cell r="I217">
            <v>7.8</v>
          </cell>
          <cell r="J217">
            <v>1.9841</v>
          </cell>
          <cell r="K217">
            <v>3.0305</v>
          </cell>
          <cell r="L217">
            <v>508.25</v>
          </cell>
          <cell r="M217">
            <v>1795</v>
          </cell>
          <cell r="N217">
            <v>10.036799999999999</v>
          </cell>
          <cell r="O217">
            <v>19.175000000000001</v>
          </cell>
          <cell r="P217">
            <v>4000</v>
          </cell>
          <cell r="Q217">
            <v>6.8319000000000001</v>
          </cell>
        </row>
        <row r="218">
          <cell r="A218">
            <v>39661</v>
          </cell>
          <cell r="B218">
            <v>77.381</v>
          </cell>
          <cell r="C218">
            <v>1.0637000000000001</v>
          </cell>
          <cell r="D218">
            <v>1.4673</v>
          </cell>
          <cell r="E218">
            <v>6.4509999999999996</v>
          </cell>
          <cell r="F218">
            <v>3.6730999999999998</v>
          </cell>
          <cell r="G218">
            <v>1.1012</v>
          </cell>
          <cell r="H218">
            <v>108.8</v>
          </cell>
          <cell r="I218">
            <v>7.8090000000000002</v>
          </cell>
          <cell r="J218">
            <v>1.8210999999999999</v>
          </cell>
          <cell r="K218">
            <v>3.0287999999999999</v>
          </cell>
          <cell r="L218">
            <v>516.54999999999995</v>
          </cell>
          <cell r="M218">
            <v>1920.55</v>
          </cell>
          <cell r="N218">
            <v>10.287000000000001</v>
          </cell>
          <cell r="O218">
            <v>19.25</v>
          </cell>
          <cell r="P218">
            <v>3977.5</v>
          </cell>
          <cell r="Q218">
            <v>6.8396999999999997</v>
          </cell>
        </row>
        <row r="219">
          <cell r="A219">
            <v>39692</v>
          </cell>
          <cell r="B219">
            <v>79.447999999999993</v>
          </cell>
          <cell r="C219">
            <v>1.0644</v>
          </cell>
          <cell r="D219">
            <v>1.4092</v>
          </cell>
          <cell r="E219">
            <v>6.9180999999999999</v>
          </cell>
          <cell r="F219">
            <v>3.6732</v>
          </cell>
          <cell r="G219">
            <v>1.1221000000000001</v>
          </cell>
          <cell r="H219">
            <v>106.11</v>
          </cell>
          <cell r="I219">
            <v>7.7889999999999997</v>
          </cell>
          <cell r="J219">
            <v>1.7805</v>
          </cell>
          <cell r="K219">
            <v>3.1301999999999999</v>
          </cell>
          <cell r="L219">
            <v>558.95000000000005</v>
          </cell>
          <cell r="M219">
            <v>2185</v>
          </cell>
          <cell r="N219">
            <v>10.937799999999999</v>
          </cell>
          <cell r="O219">
            <v>21.2</v>
          </cell>
          <cell r="P219">
            <v>3990</v>
          </cell>
          <cell r="Q219">
            <v>6.8460000000000001</v>
          </cell>
        </row>
        <row r="220">
          <cell r="A220">
            <v>39722</v>
          </cell>
          <cell r="B220">
            <v>85.632999999999996</v>
          </cell>
          <cell r="C220">
            <v>1.2124999999999999</v>
          </cell>
          <cell r="D220">
            <v>1.2726</v>
          </cell>
          <cell r="E220">
            <v>7.7713999999999999</v>
          </cell>
          <cell r="F220">
            <v>3.6732999999999998</v>
          </cell>
          <cell r="G220">
            <v>1.1577999999999999</v>
          </cell>
          <cell r="H220">
            <v>98.47</v>
          </cell>
          <cell r="I220">
            <v>7.7590000000000003</v>
          </cell>
          <cell r="J220">
            <v>1.6076000000000004</v>
          </cell>
          <cell r="K220">
            <v>3.379</v>
          </cell>
          <cell r="L220">
            <v>671.85</v>
          </cell>
          <cell r="M220">
            <v>2376.41</v>
          </cell>
          <cell r="N220">
            <v>12.825900000000001</v>
          </cell>
          <cell r="O220">
            <v>23.074999999999999</v>
          </cell>
          <cell r="P220">
            <v>4635</v>
          </cell>
          <cell r="Q220">
            <v>6.8388</v>
          </cell>
        </row>
        <row r="221">
          <cell r="A221">
            <v>39753</v>
          </cell>
          <cell r="B221">
            <v>86.516999999999996</v>
          </cell>
          <cell r="C221">
            <v>1.2398</v>
          </cell>
          <cell r="D221">
            <v>1.2690999999999999</v>
          </cell>
          <cell r="E221">
            <v>8.1019000000000005</v>
          </cell>
          <cell r="F221">
            <v>3.6730999999999998</v>
          </cell>
          <cell r="G221">
            <v>1.2136</v>
          </cell>
          <cell r="H221">
            <v>95.53</v>
          </cell>
          <cell r="I221">
            <v>7.7510000000000003</v>
          </cell>
          <cell r="J221">
            <v>1.5377000000000001</v>
          </cell>
          <cell r="K221">
            <v>3.3690000000000002</v>
          </cell>
          <cell r="L221">
            <v>660.15</v>
          </cell>
          <cell r="M221">
            <v>2308.56</v>
          </cell>
          <cell r="N221">
            <v>13.464700000000001</v>
          </cell>
          <cell r="O221">
            <v>23.675000000000001</v>
          </cell>
          <cell r="P221">
            <v>4900</v>
          </cell>
          <cell r="Q221">
            <v>6.8346999999999998</v>
          </cell>
        </row>
        <row r="222">
          <cell r="A222">
            <v>39783</v>
          </cell>
          <cell r="B222">
            <v>81.308000000000007</v>
          </cell>
          <cell r="C222">
            <v>1.2187999999999999</v>
          </cell>
          <cell r="D222">
            <v>1.3971</v>
          </cell>
          <cell r="E222">
            <v>7.8346999999999998</v>
          </cell>
          <cell r="F222">
            <v>3.6730999999999998</v>
          </cell>
          <cell r="G222">
            <v>1.0687</v>
          </cell>
          <cell r="H222">
            <v>90.64</v>
          </cell>
          <cell r="I222">
            <v>7.7510000000000003</v>
          </cell>
          <cell r="J222">
            <v>1.4593</v>
          </cell>
          <cell r="K222">
            <v>3.4537</v>
          </cell>
          <cell r="L222">
            <v>642.25</v>
          </cell>
          <cell r="M222">
            <v>2248.58</v>
          </cell>
          <cell r="N222">
            <v>13.673299999999999</v>
          </cell>
          <cell r="O222">
            <v>24.4</v>
          </cell>
          <cell r="P222">
            <v>4885</v>
          </cell>
          <cell r="Q222">
            <v>6.8277000000000001</v>
          </cell>
        </row>
        <row r="223">
          <cell r="A223">
            <v>39814</v>
          </cell>
          <cell r="B223">
            <v>85.998999999999995</v>
          </cell>
          <cell r="C223">
            <v>1.2296</v>
          </cell>
          <cell r="D223">
            <v>1.2812999999999999</v>
          </cell>
          <cell r="E223">
            <v>8.3381000000000007</v>
          </cell>
          <cell r="F223">
            <v>3.6720000000000002</v>
          </cell>
          <cell r="G223">
            <v>1.1618999999999999</v>
          </cell>
          <cell r="H223">
            <v>89.92</v>
          </cell>
          <cell r="I223">
            <v>7.7560000000000002</v>
          </cell>
          <cell r="J223">
            <v>1.454</v>
          </cell>
          <cell r="K223">
            <v>3.4874999999999998</v>
          </cell>
          <cell r="L223">
            <v>616.85</v>
          </cell>
          <cell r="M223">
            <v>2434.6</v>
          </cell>
          <cell r="N223">
            <v>14.333299999999999</v>
          </cell>
          <cell r="O223">
            <v>22.65</v>
          </cell>
          <cell r="P223">
            <v>5060</v>
          </cell>
          <cell r="Q223">
            <v>6.8518999999999997</v>
          </cell>
        </row>
        <row r="224">
          <cell r="A224">
            <v>39845</v>
          </cell>
          <cell r="B224">
            <v>88.007999999999996</v>
          </cell>
          <cell r="C224">
            <v>1.2763</v>
          </cell>
          <cell r="D224">
            <v>1.2669000000000001</v>
          </cell>
          <cell r="E224">
            <v>9.0151000000000003</v>
          </cell>
          <cell r="F224">
            <v>3.6728999999999998</v>
          </cell>
          <cell r="G224">
            <v>1.1689000000000001</v>
          </cell>
          <cell r="H224">
            <v>97.58</v>
          </cell>
          <cell r="I224">
            <v>7.7539999999999996</v>
          </cell>
          <cell r="J224">
            <v>1.4318</v>
          </cell>
          <cell r="K224">
            <v>3.5594999999999999</v>
          </cell>
          <cell r="L224">
            <v>596.75</v>
          </cell>
          <cell r="M224">
            <v>2544.3000000000002</v>
          </cell>
          <cell r="N224">
            <v>15.255000000000001</v>
          </cell>
          <cell r="O224">
            <v>23.6</v>
          </cell>
          <cell r="P224">
            <v>5130</v>
          </cell>
          <cell r="Q224">
            <v>6.84</v>
          </cell>
        </row>
        <row r="225">
          <cell r="A225">
            <v>39873</v>
          </cell>
          <cell r="B225">
            <v>85.43</v>
          </cell>
          <cell r="C225">
            <v>1.2602</v>
          </cell>
          <cell r="D225">
            <v>1.325</v>
          </cell>
          <cell r="E225">
            <v>8.2474000000000007</v>
          </cell>
          <cell r="F225">
            <v>3.673</v>
          </cell>
          <cell r="G225">
            <v>1.1394</v>
          </cell>
          <cell r="H225">
            <v>98.96</v>
          </cell>
          <cell r="I225">
            <v>7.7530000000000001</v>
          </cell>
          <cell r="J225">
            <v>1.4323000000000001</v>
          </cell>
          <cell r="K225">
            <v>3.7134999999999998</v>
          </cell>
          <cell r="L225">
            <v>583.20000000000005</v>
          </cell>
          <cell r="M225">
            <v>2548.3000000000002</v>
          </cell>
          <cell r="N225">
            <v>14.1722</v>
          </cell>
          <cell r="O225">
            <v>24.05</v>
          </cell>
          <cell r="P225">
            <v>5120</v>
          </cell>
          <cell r="Q225">
            <v>6.8338999999999999</v>
          </cell>
        </row>
        <row r="226">
          <cell r="A226">
            <v>39904</v>
          </cell>
          <cell r="B226">
            <v>84.614000000000004</v>
          </cell>
          <cell r="C226">
            <v>1.1924999999999999</v>
          </cell>
          <cell r="D226">
            <v>1.323</v>
          </cell>
          <cell r="E226">
            <v>8.0479000000000003</v>
          </cell>
          <cell r="F226">
            <v>3.673</v>
          </cell>
          <cell r="G226">
            <v>1.1405000000000001</v>
          </cell>
          <cell r="H226">
            <v>98.63</v>
          </cell>
          <cell r="I226">
            <v>7.7510000000000003</v>
          </cell>
          <cell r="J226">
            <v>1.4790000000000001</v>
          </cell>
          <cell r="K226">
            <v>3.7198000000000002</v>
          </cell>
          <cell r="L226">
            <v>581.75</v>
          </cell>
          <cell r="M226">
            <v>2292.9</v>
          </cell>
          <cell r="N226">
            <v>13.8408</v>
          </cell>
          <cell r="O226">
            <v>23.95</v>
          </cell>
          <cell r="P226">
            <v>5070</v>
          </cell>
          <cell r="Q226">
            <v>6.8209999999999997</v>
          </cell>
        </row>
        <row r="227">
          <cell r="A227">
            <v>39934</v>
          </cell>
          <cell r="B227">
            <v>79.347999999999999</v>
          </cell>
          <cell r="C227">
            <v>1.0914999999999999</v>
          </cell>
          <cell r="D227">
            <v>1.4157999999999999</v>
          </cell>
          <cell r="E227">
            <v>7.5457999999999998</v>
          </cell>
          <cell r="F227">
            <v>3.6724999999999999</v>
          </cell>
          <cell r="G227">
            <v>1.0669</v>
          </cell>
          <cell r="H227">
            <v>95.34</v>
          </cell>
          <cell r="I227">
            <v>7.7510000000000003</v>
          </cell>
          <cell r="J227">
            <v>1.619</v>
          </cell>
          <cell r="K227">
            <v>3.7465000000000002</v>
          </cell>
          <cell r="L227">
            <v>561.9</v>
          </cell>
          <cell r="M227">
            <v>2137.15</v>
          </cell>
          <cell r="N227">
            <v>13.150600000000001</v>
          </cell>
          <cell r="O227">
            <v>23.25</v>
          </cell>
          <cell r="P227">
            <v>5060</v>
          </cell>
          <cell r="Q227">
            <v>6.8291000000000004</v>
          </cell>
        </row>
        <row r="228">
          <cell r="A228">
            <v>39965</v>
          </cell>
          <cell r="B228">
            <v>80.132999999999996</v>
          </cell>
          <cell r="C228">
            <v>1.1623000000000001</v>
          </cell>
          <cell r="D228">
            <v>1.4033</v>
          </cell>
          <cell r="E228">
            <v>7.7023999999999999</v>
          </cell>
          <cell r="F228">
            <v>3.6728999999999998</v>
          </cell>
          <cell r="G228">
            <v>1.0859000000000001</v>
          </cell>
          <cell r="H228">
            <v>96.36</v>
          </cell>
          <cell r="I228">
            <v>7.7510000000000003</v>
          </cell>
          <cell r="J228">
            <v>1.6457999999999999</v>
          </cell>
          <cell r="K228">
            <v>3.7951999999999999</v>
          </cell>
          <cell r="L228">
            <v>533.65</v>
          </cell>
          <cell r="M228">
            <v>2143.15</v>
          </cell>
          <cell r="N228">
            <v>13.185</v>
          </cell>
          <cell r="O228">
            <v>23.521999999999998</v>
          </cell>
          <cell r="P228">
            <v>5045</v>
          </cell>
          <cell r="Q228">
            <v>6.8304999999999998</v>
          </cell>
        </row>
        <row r="229">
          <cell r="A229">
            <v>39995</v>
          </cell>
          <cell r="B229">
            <v>78.346999999999994</v>
          </cell>
          <cell r="C229">
            <v>1.0775999999999999</v>
          </cell>
          <cell r="D229">
            <v>1.4257</v>
          </cell>
          <cell r="E229">
            <v>7.1914999999999996</v>
          </cell>
          <cell r="F229">
            <v>3.673</v>
          </cell>
          <cell r="G229">
            <v>1.0685</v>
          </cell>
          <cell r="H229">
            <v>94.68</v>
          </cell>
          <cell r="I229">
            <v>7.75</v>
          </cell>
          <cell r="J229">
            <v>1.6713000000000002</v>
          </cell>
          <cell r="K229">
            <v>3.8304999999999998</v>
          </cell>
          <cell r="L229">
            <v>540.73</v>
          </cell>
          <cell r="M229">
            <v>2036.6</v>
          </cell>
          <cell r="N229">
            <v>13.191700000000001</v>
          </cell>
          <cell r="O229">
            <v>23.25</v>
          </cell>
          <cell r="P229">
            <v>4972.5</v>
          </cell>
          <cell r="Q229">
            <v>6.8320999999999996</v>
          </cell>
        </row>
        <row r="230">
          <cell r="A230">
            <v>40026</v>
          </cell>
          <cell r="B230">
            <v>78.171999999999997</v>
          </cell>
          <cell r="C230">
            <v>1.0937999999999999</v>
          </cell>
          <cell r="D230">
            <v>1.4334</v>
          </cell>
          <cell r="E230">
            <v>7.1188000000000002</v>
          </cell>
          <cell r="F230">
            <v>3.673</v>
          </cell>
          <cell r="G230">
            <v>1.0589999999999999</v>
          </cell>
          <cell r="H230">
            <v>93.12</v>
          </cell>
          <cell r="I230">
            <v>7.7510000000000003</v>
          </cell>
          <cell r="J230">
            <v>1.6288000000000002</v>
          </cell>
          <cell r="K230">
            <v>3.8525</v>
          </cell>
          <cell r="L230">
            <v>553.65</v>
          </cell>
          <cell r="M230">
            <v>2060</v>
          </cell>
          <cell r="N230">
            <v>13.363300000000001</v>
          </cell>
          <cell r="O230">
            <v>22.35</v>
          </cell>
          <cell r="P230">
            <v>4942.5</v>
          </cell>
          <cell r="Q230">
            <v>6.8308</v>
          </cell>
        </row>
        <row r="231">
          <cell r="A231">
            <v>40057</v>
          </cell>
          <cell r="B231">
            <v>76.653000000000006</v>
          </cell>
          <cell r="C231">
            <v>1.0695000000000001</v>
          </cell>
          <cell r="D231">
            <v>1.464</v>
          </cell>
          <cell r="E231">
            <v>6.9607999999999999</v>
          </cell>
          <cell r="F231">
            <v>3.673</v>
          </cell>
          <cell r="G231">
            <v>1.0363</v>
          </cell>
          <cell r="H231">
            <v>89.71</v>
          </cell>
          <cell r="I231">
            <v>7.7510000000000003</v>
          </cell>
          <cell r="J231">
            <v>1.5981999999999996</v>
          </cell>
          <cell r="K231">
            <v>3.8426999999999998</v>
          </cell>
          <cell r="L231">
            <v>549.70000000000005</v>
          </cell>
          <cell r="M231">
            <v>1919.73</v>
          </cell>
          <cell r="N231">
            <v>13.5115</v>
          </cell>
          <cell r="O231">
            <v>21.45</v>
          </cell>
          <cell r="P231">
            <v>4895</v>
          </cell>
          <cell r="Q231">
            <v>6.8263999999999996</v>
          </cell>
        </row>
        <row r="232">
          <cell r="A232">
            <v>40087</v>
          </cell>
          <cell r="B232">
            <v>76.3</v>
          </cell>
          <cell r="C232">
            <v>1.0848</v>
          </cell>
          <cell r="D232">
            <v>1.4719</v>
          </cell>
          <cell r="E232">
            <v>7.0956999999999999</v>
          </cell>
          <cell r="F232">
            <v>3.673</v>
          </cell>
          <cell r="G232">
            <v>1.0263</v>
          </cell>
          <cell r="H232">
            <v>90.09</v>
          </cell>
          <cell r="I232">
            <v>7.75</v>
          </cell>
          <cell r="J232">
            <v>1.6452999999999998</v>
          </cell>
          <cell r="K232">
            <v>3.819</v>
          </cell>
          <cell r="L232">
            <v>530.77</v>
          </cell>
          <cell r="M232">
            <v>1996.14</v>
          </cell>
          <cell r="N232">
            <v>13.197699999999999</v>
          </cell>
          <cell r="O232">
            <v>20.8</v>
          </cell>
          <cell r="P232">
            <v>4857.5</v>
          </cell>
          <cell r="Q232">
            <v>6.8274999999999997</v>
          </cell>
        </row>
        <row r="233">
          <cell r="A233">
            <v>40118</v>
          </cell>
          <cell r="B233">
            <v>74.879000000000005</v>
          </cell>
          <cell r="C233">
            <v>1.0563</v>
          </cell>
          <cell r="D233">
            <v>1.5004999999999999</v>
          </cell>
          <cell r="E233">
            <v>6.976</v>
          </cell>
          <cell r="F233">
            <v>3.6738</v>
          </cell>
          <cell r="G233">
            <v>1.0053000000000001</v>
          </cell>
          <cell r="H233">
            <v>86.41</v>
          </cell>
          <cell r="I233">
            <v>7.75</v>
          </cell>
          <cell r="J233">
            <v>1.6440000000000001</v>
          </cell>
          <cell r="K233">
            <v>3.8102</v>
          </cell>
          <cell r="L233">
            <v>497.05</v>
          </cell>
          <cell r="M233">
            <v>2003.15</v>
          </cell>
          <cell r="N233">
            <v>12.934200000000001</v>
          </cell>
          <cell r="O233">
            <v>20.14</v>
          </cell>
          <cell r="P233">
            <v>4792.5</v>
          </cell>
          <cell r="Q233">
            <v>6.8273999999999999</v>
          </cell>
        </row>
        <row r="234">
          <cell r="A234">
            <v>40148</v>
          </cell>
          <cell r="B234">
            <v>77.86</v>
          </cell>
          <cell r="C234">
            <v>1.0531999999999999</v>
          </cell>
          <cell r="D234">
            <v>1.4320999999999999</v>
          </cell>
          <cell r="E234">
            <v>7.1608999999999998</v>
          </cell>
          <cell r="F234">
            <v>3.673</v>
          </cell>
          <cell r="G234">
            <v>1.0351999999999999</v>
          </cell>
          <cell r="H234">
            <v>93.03</v>
          </cell>
          <cell r="I234">
            <v>7.7530000000000001</v>
          </cell>
          <cell r="J234">
            <v>1.617</v>
          </cell>
          <cell r="K234">
            <v>3.7967</v>
          </cell>
          <cell r="L234">
            <v>507.45</v>
          </cell>
          <cell r="M234">
            <v>2043.79</v>
          </cell>
          <cell r="N234">
            <v>13.0914</v>
          </cell>
          <cell r="O234">
            <v>19.5</v>
          </cell>
          <cell r="P234">
            <v>4672.5</v>
          </cell>
          <cell r="Q234">
            <v>6.8270999999999997</v>
          </cell>
        </row>
        <row r="235">
          <cell r="A235">
            <v>40179</v>
          </cell>
          <cell r="B235">
            <v>79.462000000000003</v>
          </cell>
          <cell r="C235">
            <v>1.0704</v>
          </cell>
          <cell r="D235">
            <v>1.3862999999999999</v>
          </cell>
          <cell r="E235">
            <v>7.3876999999999997</v>
          </cell>
          <cell r="F235">
            <v>3.673</v>
          </cell>
          <cell r="G235">
            <v>1.0606</v>
          </cell>
          <cell r="H235">
            <v>90.27</v>
          </cell>
          <cell r="I235">
            <v>7.7619999999999996</v>
          </cell>
          <cell r="J235">
            <v>1.5986</v>
          </cell>
          <cell r="K235">
            <v>3.823</v>
          </cell>
          <cell r="L235">
            <v>524.75</v>
          </cell>
          <cell r="M235">
            <v>1981.9</v>
          </cell>
          <cell r="N235">
            <v>13.095000000000001</v>
          </cell>
          <cell r="O235">
            <v>19.5</v>
          </cell>
          <cell r="P235">
            <v>4722.5</v>
          </cell>
          <cell r="Q235">
            <v>6.8269000000000002</v>
          </cell>
        </row>
        <row r="236">
          <cell r="A236">
            <v>40210</v>
          </cell>
          <cell r="B236">
            <v>80.361999999999995</v>
          </cell>
          <cell r="C236">
            <v>1.0517000000000001</v>
          </cell>
          <cell r="D236">
            <v>1.3631</v>
          </cell>
          <cell r="E236">
            <v>7.1223000000000001</v>
          </cell>
          <cell r="F236">
            <v>3.673</v>
          </cell>
          <cell r="G236">
            <v>1.0734999999999999</v>
          </cell>
          <cell r="H236">
            <v>88.97</v>
          </cell>
          <cell r="I236">
            <v>7.7670000000000003</v>
          </cell>
          <cell r="J236">
            <v>1.5238</v>
          </cell>
          <cell r="K236">
            <v>3.8597999999999999</v>
          </cell>
          <cell r="L236">
            <v>524.54999999999995</v>
          </cell>
          <cell r="M236">
            <v>1926.56</v>
          </cell>
          <cell r="N236">
            <v>12.772</v>
          </cell>
          <cell r="O236">
            <v>19.75</v>
          </cell>
          <cell r="P236">
            <v>4722.5</v>
          </cell>
          <cell r="Q236">
            <v>6.8261000000000003</v>
          </cell>
        </row>
        <row r="237">
          <cell r="A237">
            <v>40238</v>
          </cell>
          <cell r="B237">
            <v>81.072999999999993</v>
          </cell>
          <cell r="C237">
            <v>1.0153000000000001</v>
          </cell>
          <cell r="D237">
            <v>1.351</v>
          </cell>
          <cell r="E237">
            <v>7.2186000000000003</v>
          </cell>
          <cell r="F237">
            <v>3.6728999999999998</v>
          </cell>
          <cell r="G237">
            <v>1.0539000000000001</v>
          </cell>
          <cell r="H237">
            <v>93.47</v>
          </cell>
          <cell r="I237">
            <v>7.7619999999999996</v>
          </cell>
          <cell r="J237">
            <v>1.5183999999999997</v>
          </cell>
          <cell r="K237">
            <v>3.8763000000000001</v>
          </cell>
          <cell r="L237">
            <v>524.4</v>
          </cell>
          <cell r="M237">
            <v>1920.35</v>
          </cell>
          <cell r="N237">
            <v>12.365</v>
          </cell>
          <cell r="O237">
            <v>19.45</v>
          </cell>
          <cell r="P237">
            <v>4745</v>
          </cell>
          <cell r="Q237">
            <v>6.8258999999999999</v>
          </cell>
        </row>
        <row r="238">
          <cell r="A238">
            <v>40269</v>
          </cell>
          <cell r="B238">
            <v>81.866</v>
          </cell>
          <cell r="C238">
            <v>1.0179</v>
          </cell>
          <cell r="D238">
            <v>1.3294000000000001</v>
          </cell>
          <cell r="E238">
            <v>7.2519</v>
          </cell>
          <cell r="F238">
            <v>3.6728999999999998</v>
          </cell>
          <cell r="G238">
            <v>1.0775999999999999</v>
          </cell>
          <cell r="H238">
            <v>93.85</v>
          </cell>
          <cell r="I238">
            <v>7.7619999999999996</v>
          </cell>
          <cell r="J238">
            <v>1.5274000000000001</v>
          </cell>
          <cell r="K238">
            <v>3.8862000000000001</v>
          </cell>
          <cell r="L238">
            <v>518.85</v>
          </cell>
          <cell r="M238">
            <v>1956.75</v>
          </cell>
          <cell r="N238">
            <v>12.3109</v>
          </cell>
          <cell r="O238">
            <v>19.2</v>
          </cell>
          <cell r="P238">
            <v>4720</v>
          </cell>
          <cell r="Q238">
            <v>6.8253000000000004</v>
          </cell>
        </row>
        <row r="239">
          <cell r="A239">
            <v>40299</v>
          </cell>
          <cell r="B239">
            <v>86.587999999999994</v>
          </cell>
          <cell r="C239">
            <v>1.0546</v>
          </cell>
          <cell r="D239">
            <v>1.2273000000000001</v>
          </cell>
          <cell r="E239">
            <v>7.8498000000000001</v>
          </cell>
          <cell r="F239">
            <v>3.6728999999999998</v>
          </cell>
          <cell r="G239">
            <v>1.1591</v>
          </cell>
          <cell r="H239">
            <v>91.27</v>
          </cell>
          <cell r="I239">
            <v>7.7869999999999999</v>
          </cell>
          <cell r="J239">
            <v>1.4458</v>
          </cell>
          <cell r="K239">
            <v>3.9268000000000001</v>
          </cell>
          <cell r="L239">
            <v>530.35</v>
          </cell>
          <cell r="M239">
            <v>1971.98</v>
          </cell>
          <cell r="N239">
            <v>12.9346</v>
          </cell>
          <cell r="O239">
            <v>19.149999999999999</v>
          </cell>
          <cell r="P239">
            <v>4765</v>
          </cell>
          <cell r="Q239">
            <v>6.8277999999999999</v>
          </cell>
        </row>
        <row r="240">
          <cell r="A240">
            <v>40330</v>
          </cell>
          <cell r="B240">
            <v>86.019000000000005</v>
          </cell>
          <cell r="C240">
            <v>1.0639000000000001</v>
          </cell>
          <cell r="D240">
            <v>1.2238</v>
          </cell>
          <cell r="E240">
            <v>7.7943999999999996</v>
          </cell>
          <cell r="F240">
            <v>3.6728999999999998</v>
          </cell>
          <cell r="G240">
            <v>1.0773999999999999</v>
          </cell>
          <cell r="H240">
            <v>88.43</v>
          </cell>
          <cell r="I240">
            <v>7.7880000000000003</v>
          </cell>
          <cell r="J240">
            <v>1.4944999999999999</v>
          </cell>
          <cell r="K240">
            <v>3.9318</v>
          </cell>
          <cell r="L240">
            <v>546.04</v>
          </cell>
          <cell r="M240">
            <v>1900.11</v>
          </cell>
          <cell r="N240">
            <v>12.940899999999999</v>
          </cell>
          <cell r="O240">
            <v>21.12</v>
          </cell>
          <cell r="P240">
            <v>4760</v>
          </cell>
          <cell r="Q240">
            <v>6.7818000000000005</v>
          </cell>
        </row>
        <row r="241">
          <cell r="A241">
            <v>40360</v>
          </cell>
          <cell r="B241">
            <v>81.539000000000001</v>
          </cell>
          <cell r="C241">
            <v>1.0297000000000001</v>
          </cell>
          <cell r="D241">
            <v>1.3052000000000001</v>
          </cell>
          <cell r="E241">
            <v>7.2103999999999999</v>
          </cell>
          <cell r="F241">
            <v>3.673</v>
          </cell>
          <cell r="G241">
            <v>1.0411999999999999</v>
          </cell>
          <cell r="H241">
            <v>86.47</v>
          </cell>
          <cell r="I241">
            <v>7.7770000000000001</v>
          </cell>
          <cell r="J241">
            <v>1.5689</v>
          </cell>
          <cell r="K241">
            <v>3.9394999999999998</v>
          </cell>
          <cell r="L241">
            <v>521.25</v>
          </cell>
          <cell r="M241">
            <v>1843.5</v>
          </cell>
          <cell r="N241">
            <v>12.645300000000001</v>
          </cell>
          <cell r="O241">
            <v>20.85</v>
          </cell>
          <cell r="P241">
            <v>4765</v>
          </cell>
          <cell r="Q241">
            <v>6.7744999999999997</v>
          </cell>
        </row>
        <row r="242">
          <cell r="A242">
            <v>40391</v>
          </cell>
          <cell r="B242">
            <v>83.201999999999998</v>
          </cell>
          <cell r="C242">
            <v>1.0656000000000001</v>
          </cell>
          <cell r="D242">
            <v>1.268</v>
          </cell>
          <cell r="E242">
            <v>7.3844000000000003</v>
          </cell>
          <cell r="F242">
            <v>3.6726999999999999</v>
          </cell>
          <cell r="G242">
            <v>1.0150999999999999</v>
          </cell>
          <cell r="H242">
            <v>84.2</v>
          </cell>
          <cell r="I242">
            <v>7.7709999999999999</v>
          </cell>
          <cell r="J242">
            <v>1.5348000000000002</v>
          </cell>
          <cell r="K242">
            <v>3.9497</v>
          </cell>
          <cell r="L242">
            <v>502.75</v>
          </cell>
          <cell r="M242">
            <v>1826.45</v>
          </cell>
          <cell r="N242">
            <v>13.204599999999999</v>
          </cell>
          <cell r="O242">
            <v>20.8</v>
          </cell>
          <cell r="P242">
            <v>4795</v>
          </cell>
          <cell r="Q242">
            <v>6.8078000000000003</v>
          </cell>
        </row>
        <row r="243">
          <cell r="A243">
            <v>40422</v>
          </cell>
          <cell r="B243">
            <v>78.72</v>
          </cell>
          <cell r="C243">
            <v>1.0291999999999999</v>
          </cell>
          <cell r="D243">
            <v>1.3633999999999999</v>
          </cell>
          <cell r="E243">
            <v>6.7402999999999995</v>
          </cell>
          <cell r="F243">
            <v>3.673</v>
          </cell>
          <cell r="G243">
            <v>0.98250000000000004</v>
          </cell>
          <cell r="H243">
            <v>83.53</v>
          </cell>
          <cell r="I243">
            <v>7.766</v>
          </cell>
          <cell r="J243">
            <v>1.5716000000000001</v>
          </cell>
          <cell r="K243">
            <v>3.9607000000000001</v>
          </cell>
          <cell r="L243">
            <v>483.55</v>
          </cell>
          <cell r="M243">
            <v>1802.18</v>
          </cell>
          <cell r="N243">
            <v>12.5936</v>
          </cell>
          <cell r="O243">
            <v>20.3</v>
          </cell>
          <cell r="P243">
            <v>4820</v>
          </cell>
          <cell r="Q243">
            <v>6.6920999999999999</v>
          </cell>
        </row>
        <row r="244">
          <cell r="A244">
            <v>40452</v>
          </cell>
          <cell r="B244">
            <v>77.266000000000005</v>
          </cell>
          <cell r="C244">
            <v>1.0194000000000001</v>
          </cell>
          <cell r="D244">
            <v>1.3947000000000001</v>
          </cell>
          <cell r="E244">
            <v>6.6702000000000004</v>
          </cell>
          <cell r="F244">
            <v>3.6728000000000001</v>
          </cell>
          <cell r="G244">
            <v>0.98240000000000005</v>
          </cell>
          <cell r="H244">
            <v>80.400000000000006</v>
          </cell>
          <cell r="I244">
            <v>7.7590000000000003</v>
          </cell>
          <cell r="J244">
            <v>1.6038000000000003</v>
          </cell>
          <cell r="K244">
            <v>3.9569999999999999</v>
          </cell>
          <cell r="L244">
            <v>489.15</v>
          </cell>
          <cell r="M244">
            <v>1838.75</v>
          </cell>
          <cell r="N244">
            <v>12.345000000000001</v>
          </cell>
          <cell r="O244">
            <v>20.100000000000001</v>
          </cell>
          <cell r="P244">
            <v>4960</v>
          </cell>
          <cell r="Q244">
            <v>6.6740000000000004</v>
          </cell>
        </row>
        <row r="245">
          <cell r="A245">
            <v>40483</v>
          </cell>
          <cell r="B245">
            <v>81.194999999999993</v>
          </cell>
          <cell r="C245">
            <v>1.0264</v>
          </cell>
          <cell r="D245">
            <v>1.2983</v>
          </cell>
          <cell r="E245">
            <v>7.0286999999999997</v>
          </cell>
          <cell r="F245">
            <v>3.673</v>
          </cell>
          <cell r="G245">
            <v>1.0034000000000001</v>
          </cell>
          <cell r="H245">
            <v>83.69</v>
          </cell>
          <cell r="I245">
            <v>7.7549999999999999</v>
          </cell>
          <cell r="J245">
            <v>1.5562</v>
          </cell>
          <cell r="K245">
            <v>3.984</v>
          </cell>
          <cell r="L245">
            <v>487.25</v>
          </cell>
          <cell r="M245">
            <v>1944.15</v>
          </cell>
          <cell r="N245">
            <v>12.4877</v>
          </cell>
          <cell r="O245">
            <v>20</v>
          </cell>
          <cell r="P245">
            <v>4720</v>
          </cell>
          <cell r="Q245">
            <v>6.6669999999999998</v>
          </cell>
        </row>
        <row r="246">
          <cell r="A246">
            <v>40513</v>
          </cell>
          <cell r="B246">
            <v>79.028000000000006</v>
          </cell>
          <cell r="C246">
            <v>0.998</v>
          </cell>
          <cell r="D246">
            <v>1.3384</v>
          </cell>
          <cell r="E246">
            <v>6.7114000000000003</v>
          </cell>
          <cell r="F246">
            <v>3.673</v>
          </cell>
          <cell r="G246">
            <v>0.93520000000000003</v>
          </cell>
          <cell r="H246">
            <v>81.12</v>
          </cell>
          <cell r="I246">
            <v>7.774</v>
          </cell>
          <cell r="J246">
            <v>1.5611999999999999</v>
          </cell>
          <cell r="K246">
            <v>3.9758</v>
          </cell>
          <cell r="L246">
            <v>468</v>
          </cell>
          <cell r="M246">
            <v>1907.7</v>
          </cell>
          <cell r="N246">
            <v>12.3401</v>
          </cell>
          <cell r="O246">
            <v>19.899999999999999</v>
          </cell>
          <cell r="P246">
            <v>4645</v>
          </cell>
          <cell r="Q246">
            <v>6.5933000000000002</v>
          </cell>
        </row>
        <row r="247">
          <cell r="A247">
            <v>40544</v>
          </cell>
          <cell r="B247">
            <v>77.734999999999999</v>
          </cell>
          <cell r="C247">
            <v>1.0009999999999999</v>
          </cell>
          <cell r="D247">
            <v>1.3694</v>
          </cell>
          <cell r="E247">
            <v>6.4474</v>
          </cell>
          <cell r="F247">
            <v>3.673</v>
          </cell>
          <cell r="G247">
            <v>0.94399999999999995</v>
          </cell>
          <cell r="H247">
            <v>82.04</v>
          </cell>
          <cell r="I247">
            <v>7.7809999999999997</v>
          </cell>
          <cell r="J247">
            <v>1.6013999999999999</v>
          </cell>
          <cell r="K247">
            <v>4.0007999999999999</v>
          </cell>
          <cell r="L247">
            <v>483.27</v>
          </cell>
          <cell r="M247">
            <v>1867.2</v>
          </cell>
          <cell r="N247">
            <v>12.1219</v>
          </cell>
          <cell r="O247">
            <v>19.649999999999999</v>
          </cell>
          <cell r="P247">
            <v>4635</v>
          </cell>
          <cell r="Q247">
            <v>6.6025</v>
          </cell>
        </row>
        <row r="248">
          <cell r="A248">
            <v>40575</v>
          </cell>
          <cell r="B248">
            <v>76.888999999999996</v>
          </cell>
          <cell r="C248">
            <v>0.97160000000000002</v>
          </cell>
          <cell r="D248">
            <v>1.3806</v>
          </cell>
          <cell r="E248">
            <v>6.3249000000000004</v>
          </cell>
          <cell r="F248">
            <v>3.6728999999999998</v>
          </cell>
          <cell r="G248">
            <v>0.92889999999999995</v>
          </cell>
          <cell r="H248">
            <v>81.78</v>
          </cell>
          <cell r="I248">
            <v>7.7889999999999997</v>
          </cell>
          <cell r="J248">
            <v>1.6257000000000001</v>
          </cell>
          <cell r="K248">
            <v>4.0305</v>
          </cell>
          <cell r="L248">
            <v>475.85</v>
          </cell>
          <cell r="M248">
            <v>1907.9</v>
          </cell>
          <cell r="N248">
            <v>12.101599999999999</v>
          </cell>
          <cell r="O248">
            <v>19.5</v>
          </cell>
          <cell r="P248">
            <v>4595</v>
          </cell>
          <cell r="Q248">
            <v>6.577</v>
          </cell>
        </row>
        <row r="249">
          <cell r="A249">
            <v>40603</v>
          </cell>
          <cell r="B249">
            <v>75.856999999999999</v>
          </cell>
          <cell r="C249">
            <v>0.97060000000000002</v>
          </cell>
          <cell r="D249">
            <v>1.4157999999999999</v>
          </cell>
          <cell r="E249">
            <v>6.3235000000000001</v>
          </cell>
          <cell r="F249">
            <v>3.6726999999999999</v>
          </cell>
          <cell r="G249">
            <v>0.91900000000000004</v>
          </cell>
          <cell r="H249">
            <v>83.13</v>
          </cell>
          <cell r="I249">
            <v>7.7919999999999998</v>
          </cell>
          <cell r="J249">
            <v>1.6028</v>
          </cell>
          <cell r="K249">
            <v>4.0519999999999996</v>
          </cell>
          <cell r="L249">
            <v>477.45</v>
          </cell>
          <cell r="M249">
            <v>1871</v>
          </cell>
          <cell r="N249">
            <v>11.9048</v>
          </cell>
          <cell r="O249">
            <v>19.25</v>
          </cell>
          <cell r="P249">
            <v>4115</v>
          </cell>
          <cell r="Q249">
            <v>6.5524000000000004</v>
          </cell>
        </row>
        <row r="250">
          <cell r="A250">
            <v>40634</v>
          </cell>
          <cell r="B250">
            <v>72.933000000000007</v>
          </cell>
          <cell r="C250">
            <v>0.94510000000000005</v>
          </cell>
          <cell r="D250">
            <v>1.4807000000000001</v>
          </cell>
          <cell r="E250">
            <v>6.0419</v>
          </cell>
          <cell r="F250">
            <v>3.673</v>
          </cell>
          <cell r="G250">
            <v>0.86529999999999996</v>
          </cell>
          <cell r="H250">
            <v>81.19</v>
          </cell>
          <cell r="I250">
            <v>7.7729999999999997</v>
          </cell>
          <cell r="J250">
            <v>1.6707000000000001</v>
          </cell>
          <cell r="K250">
            <v>4.0804999999999998</v>
          </cell>
          <cell r="L250">
            <v>460.45</v>
          </cell>
          <cell r="M250">
            <v>1767</v>
          </cell>
          <cell r="N250">
            <v>11.495900000000001</v>
          </cell>
          <cell r="O250">
            <v>18.850000000000001</v>
          </cell>
          <cell r="P250">
            <v>3940</v>
          </cell>
          <cell r="Q250">
            <v>6.4911000000000003</v>
          </cell>
        </row>
        <row r="251">
          <cell r="A251">
            <v>40664</v>
          </cell>
          <cell r="B251">
            <v>74.638000000000005</v>
          </cell>
          <cell r="C251">
            <v>0.96850000000000003</v>
          </cell>
          <cell r="D251">
            <v>1.4396</v>
          </cell>
          <cell r="E251">
            <v>6.1718000000000002</v>
          </cell>
          <cell r="F251">
            <v>3.673</v>
          </cell>
          <cell r="G251">
            <v>0.85399999999999998</v>
          </cell>
          <cell r="H251">
            <v>81.52</v>
          </cell>
          <cell r="I251">
            <v>7.774</v>
          </cell>
          <cell r="J251">
            <v>1.6448</v>
          </cell>
          <cell r="K251">
            <v>4.0887000000000002</v>
          </cell>
          <cell r="L251">
            <v>465.13</v>
          </cell>
          <cell r="M251">
            <v>1788.85</v>
          </cell>
          <cell r="N251">
            <v>11.5693</v>
          </cell>
          <cell r="O251">
            <v>18.649999999999999</v>
          </cell>
          <cell r="P251">
            <v>4037.5</v>
          </cell>
          <cell r="Q251">
            <v>6.4808000000000003</v>
          </cell>
        </row>
        <row r="252">
          <cell r="A252">
            <v>40695</v>
          </cell>
          <cell r="B252">
            <v>74.302999999999997</v>
          </cell>
          <cell r="C252">
            <v>0.96340000000000003</v>
          </cell>
          <cell r="D252">
            <v>1.4501999999999999</v>
          </cell>
          <cell r="E252">
            <v>6.3284000000000002</v>
          </cell>
          <cell r="F252">
            <v>3.6728999999999998</v>
          </cell>
          <cell r="G252">
            <v>0.84040000000000004</v>
          </cell>
          <cell r="H252">
            <v>80.56</v>
          </cell>
          <cell r="I252">
            <v>7.7850000000000001</v>
          </cell>
          <cell r="J252">
            <v>1.6052999999999999</v>
          </cell>
          <cell r="K252">
            <v>4.1109999999999998</v>
          </cell>
          <cell r="L252">
            <v>467.22</v>
          </cell>
          <cell r="M252">
            <v>1770.78</v>
          </cell>
          <cell r="N252">
            <v>11.7135</v>
          </cell>
          <cell r="O252">
            <v>18.399999999999999</v>
          </cell>
          <cell r="P252">
            <v>4055</v>
          </cell>
          <cell r="Q252">
            <v>6.4634</v>
          </cell>
        </row>
        <row r="253">
          <cell r="A253">
            <v>40725</v>
          </cell>
          <cell r="B253">
            <v>73.897000000000006</v>
          </cell>
          <cell r="C253">
            <v>0.95520000000000005</v>
          </cell>
          <cell r="D253">
            <v>1.4398</v>
          </cell>
          <cell r="E253">
            <v>6.2771999999999997</v>
          </cell>
          <cell r="F253">
            <v>3.673</v>
          </cell>
          <cell r="G253">
            <v>0.78549999999999998</v>
          </cell>
          <cell r="H253">
            <v>76.760000000000005</v>
          </cell>
          <cell r="I253">
            <v>7.7889999999999997</v>
          </cell>
          <cell r="J253">
            <v>1.6425999999999998</v>
          </cell>
          <cell r="K253">
            <v>4.1429999999999998</v>
          </cell>
          <cell r="L253">
            <v>457.8</v>
          </cell>
          <cell r="M253">
            <v>1778.38</v>
          </cell>
          <cell r="N253">
            <v>11.7354</v>
          </cell>
          <cell r="O253">
            <v>18.399999999999999</v>
          </cell>
          <cell r="P253">
            <v>3780</v>
          </cell>
          <cell r="Q253">
            <v>6.4414999999999996</v>
          </cell>
        </row>
        <row r="254">
          <cell r="A254">
            <v>40756</v>
          </cell>
          <cell r="B254">
            <v>74.117000000000004</v>
          </cell>
          <cell r="C254">
            <v>0.97770000000000001</v>
          </cell>
          <cell r="D254">
            <v>1.4369000000000001</v>
          </cell>
          <cell r="E254">
            <v>6.3436000000000003</v>
          </cell>
          <cell r="F254">
            <v>3.6730999999999998</v>
          </cell>
          <cell r="G254">
            <v>0.80600000000000005</v>
          </cell>
          <cell r="H254">
            <v>76.66</v>
          </cell>
          <cell r="I254">
            <v>7.7969999999999997</v>
          </cell>
          <cell r="J254">
            <v>1.625</v>
          </cell>
          <cell r="K254">
            <v>4.1994999999999996</v>
          </cell>
          <cell r="L254">
            <v>460.85</v>
          </cell>
          <cell r="M254">
            <v>1778.03</v>
          </cell>
          <cell r="N254">
            <v>12.332700000000001</v>
          </cell>
          <cell r="O254">
            <v>18.664200000000001</v>
          </cell>
          <cell r="P254">
            <v>3897.5</v>
          </cell>
          <cell r="Q254">
            <v>6.3780999999999999</v>
          </cell>
        </row>
        <row r="255">
          <cell r="A255">
            <v>40787</v>
          </cell>
          <cell r="B255">
            <v>78.552999999999997</v>
          </cell>
          <cell r="C255">
            <v>1.0503</v>
          </cell>
          <cell r="D255">
            <v>1.3387</v>
          </cell>
          <cell r="E255">
            <v>6.8739999999999997</v>
          </cell>
          <cell r="F255">
            <v>3.673</v>
          </cell>
          <cell r="G255">
            <v>0.90820000000000001</v>
          </cell>
          <cell r="H255">
            <v>77.06</v>
          </cell>
          <cell r="I255">
            <v>7.7930000000000001</v>
          </cell>
          <cell r="J255">
            <v>1.5583999999999998</v>
          </cell>
          <cell r="K255">
            <v>4.2045000000000003</v>
          </cell>
          <cell r="L255">
            <v>519.75</v>
          </cell>
          <cell r="M255">
            <v>1931.99</v>
          </cell>
          <cell r="N255">
            <v>13.8973</v>
          </cell>
          <cell r="O255">
            <v>20.303899999999999</v>
          </cell>
          <cell r="P255">
            <v>4180</v>
          </cell>
          <cell r="Q255">
            <v>6.3819999999999997</v>
          </cell>
        </row>
        <row r="256">
          <cell r="A256">
            <v>40817</v>
          </cell>
          <cell r="B256">
            <v>76.165999999999997</v>
          </cell>
          <cell r="C256">
            <v>1.0007999999999999</v>
          </cell>
          <cell r="D256">
            <v>1.3857999999999999</v>
          </cell>
          <cell r="E256">
            <v>6.5036000000000005</v>
          </cell>
          <cell r="F256">
            <v>3.673</v>
          </cell>
          <cell r="G256">
            <v>0.877</v>
          </cell>
          <cell r="H256">
            <v>78.17</v>
          </cell>
          <cell r="I256">
            <v>7.7770000000000001</v>
          </cell>
          <cell r="J256">
            <v>1.6087</v>
          </cell>
          <cell r="K256">
            <v>4.2355</v>
          </cell>
          <cell r="L256">
            <v>490.2</v>
          </cell>
          <cell r="M256">
            <v>1865.75</v>
          </cell>
          <cell r="N256">
            <v>13.351699999999999</v>
          </cell>
          <cell r="O256">
            <v>19.125</v>
          </cell>
          <cell r="P256">
            <v>4200</v>
          </cell>
          <cell r="Q256">
            <v>6.3548999999999998</v>
          </cell>
        </row>
        <row r="257">
          <cell r="A257">
            <v>40848</v>
          </cell>
          <cell r="B257">
            <v>78.384</v>
          </cell>
          <cell r="C257">
            <v>1.0174000000000001</v>
          </cell>
          <cell r="D257">
            <v>1.3446</v>
          </cell>
          <cell r="E257">
            <v>6.7634999999999996</v>
          </cell>
          <cell r="F257">
            <v>3.673</v>
          </cell>
          <cell r="G257">
            <v>0.91320000000000001</v>
          </cell>
          <cell r="H257">
            <v>77.62</v>
          </cell>
          <cell r="I257">
            <v>7.7809999999999997</v>
          </cell>
          <cell r="J257">
            <v>1.5704</v>
          </cell>
          <cell r="K257">
            <v>4.2807000000000004</v>
          </cell>
          <cell r="L257">
            <v>515.75</v>
          </cell>
          <cell r="M257">
            <v>1950.56</v>
          </cell>
          <cell r="N257">
            <v>13.6251</v>
          </cell>
          <cell r="O257">
            <v>19.75</v>
          </cell>
          <cell r="P257">
            <v>4457.5</v>
          </cell>
          <cell r="Q257">
            <v>6.3792999999999997</v>
          </cell>
        </row>
        <row r="258">
          <cell r="A258">
            <v>40878</v>
          </cell>
          <cell r="B258">
            <v>80.177999999999997</v>
          </cell>
          <cell r="C258">
            <v>1.0213000000000001</v>
          </cell>
          <cell r="D258">
            <v>1.2961</v>
          </cell>
          <cell r="E258">
            <v>6.8872</v>
          </cell>
          <cell r="F258">
            <v>3.6728999999999998</v>
          </cell>
          <cell r="G258">
            <v>0.93810000000000004</v>
          </cell>
          <cell r="H258">
            <v>76.91</v>
          </cell>
          <cell r="I258">
            <v>7.7770000000000001</v>
          </cell>
          <cell r="J258">
            <v>1.5543</v>
          </cell>
          <cell r="K258">
            <v>4.3032000000000004</v>
          </cell>
          <cell r="L258">
            <v>519.54999999999995</v>
          </cell>
          <cell r="M258">
            <v>1938.5</v>
          </cell>
          <cell r="N258">
            <v>13.935700000000001</v>
          </cell>
          <cell r="O258">
            <v>19.95</v>
          </cell>
          <cell r="P258">
            <v>4435</v>
          </cell>
          <cell r="Q258">
            <v>6.2949000000000002</v>
          </cell>
        </row>
        <row r="259">
          <cell r="A259">
            <v>40909</v>
          </cell>
          <cell r="B259">
            <v>79.287999999999997</v>
          </cell>
          <cell r="C259">
            <v>1.0025999999999999</v>
          </cell>
          <cell r="D259">
            <v>1.3084</v>
          </cell>
          <cell r="E259">
            <v>6.8</v>
          </cell>
          <cell r="F259">
            <v>3.673</v>
          </cell>
          <cell r="G259">
            <v>0.92020000000000002</v>
          </cell>
          <cell r="H259">
            <v>76.27</v>
          </cell>
          <cell r="I259">
            <v>7.7629999999999999</v>
          </cell>
          <cell r="J259">
            <v>1.5760000000000001</v>
          </cell>
          <cell r="K259">
            <v>4.3361999999999998</v>
          </cell>
          <cell r="L259">
            <v>491.55</v>
          </cell>
          <cell r="M259">
            <v>1810.4</v>
          </cell>
          <cell r="N259">
            <v>13.0456</v>
          </cell>
          <cell r="O259">
            <v>19.710999999999999</v>
          </cell>
          <cell r="P259">
            <v>4717.5</v>
          </cell>
          <cell r="Q259">
            <v>6.3083</v>
          </cell>
        </row>
        <row r="260">
          <cell r="A260">
            <v>40940</v>
          </cell>
          <cell r="B260">
            <v>78.736999999999995</v>
          </cell>
          <cell r="C260">
            <v>0.9899</v>
          </cell>
          <cell r="D260">
            <v>1.3325</v>
          </cell>
          <cell r="E260">
            <v>6.6193999999999997</v>
          </cell>
          <cell r="F260">
            <v>3.6728999999999998</v>
          </cell>
          <cell r="G260">
            <v>0.90439999999999998</v>
          </cell>
          <cell r="H260">
            <v>81.150000000000006</v>
          </cell>
          <cell r="I260">
            <v>7.7539999999999996</v>
          </cell>
          <cell r="J260">
            <v>1.5916999999999999</v>
          </cell>
          <cell r="K260">
            <v>4.3564999999999996</v>
          </cell>
          <cell r="L260">
            <v>479.49</v>
          </cell>
          <cell r="M260">
            <v>1767</v>
          </cell>
          <cell r="N260">
            <v>12.862399999999999</v>
          </cell>
          <cell r="O260">
            <v>19.399999999999999</v>
          </cell>
          <cell r="P260">
            <v>4280</v>
          </cell>
          <cell r="Q260">
            <v>6.2938000000000001</v>
          </cell>
        </row>
        <row r="261">
          <cell r="A261">
            <v>40969</v>
          </cell>
          <cell r="B261">
            <v>79.004000000000005</v>
          </cell>
          <cell r="C261">
            <v>0.99870000000000003</v>
          </cell>
          <cell r="D261">
            <v>1.3343</v>
          </cell>
          <cell r="E261">
            <v>6.6147</v>
          </cell>
          <cell r="F261">
            <v>3.673</v>
          </cell>
          <cell r="G261">
            <v>0.90249999999999997</v>
          </cell>
          <cell r="H261">
            <v>82.87</v>
          </cell>
          <cell r="I261">
            <v>7.7619999999999996</v>
          </cell>
          <cell r="J261">
            <v>1.6008</v>
          </cell>
          <cell r="K261">
            <v>4.3784999999999998</v>
          </cell>
          <cell r="L261">
            <v>488.35</v>
          </cell>
          <cell r="M261">
            <v>1788.75</v>
          </cell>
          <cell r="N261">
            <v>12.810700000000001</v>
          </cell>
          <cell r="O261">
            <v>19.5</v>
          </cell>
          <cell r="P261">
            <v>4310</v>
          </cell>
          <cell r="Q261">
            <v>6.2990000000000004</v>
          </cell>
        </row>
        <row r="262">
          <cell r="A262">
            <v>41000</v>
          </cell>
          <cell r="B262">
            <v>78.775999999999996</v>
          </cell>
          <cell r="C262">
            <v>0.98719999999999997</v>
          </cell>
          <cell r="D262">
            <v>1.3239000000000001</v>
          </cell>
          <cell r="E262">
            <v>6.7232000000000003</v>
          </cell>
          <cell r="F262">
            <v>3.673</v>
          </cell>
          <cell r="G262">
            <v>0.90749999999999997</v>
          </cell>
          <cell r="H262">
            <v>79.819999999999993</v>
          </cell>
          <cell r="I262">
            <v>7.7610000000000001</v>
          </cell>
          <cell r="J262">
            <v>1.6234</v>
          </cell>
          <cell r="K262">
            <v>4.4147999999999996</v>
          </cell>
          <cell r="L262">
            <v>485.05</v>
          </cell>
          <cell r="M262">
            <v>1762</v>
          </cell>
          <cell r="N262">
            <v>13.012700000000001</v>
          </cell>
          <cell r="O262">
            <v>19.75</v>
          </cell>
          <cell r="P262">
            <v>4350</v>
          </cell>
          <cell r="Q262">
            <v>6.2794999999999996</v>
          </cell>
        </row>
        <row r="263">
          <cell r="A263">
            <v>41030</v>
          </cell>
          <cell r="B263">
            <v>83.043000000000006</v>
          </cell>
          <cell r="C263">
            <v>1.0327999999999999</v>
          </cell>
          <cell r="D263">
            <v>1.2364999999999999</v>
          </cell>
          <cell r="E263">
            <v>7.2683999999999997</v>
          </cell>
          <cell r="F263">
            <v>3.6730999999999998</v>
          </cell>
          <cell r="G263">
            <v>0.97130000000000005</v>
          </cell>
          <cell r="H263">
            <v>78.319999999999993</v>
          </cell>
          <cell r="I263">
            <v>7.7629999999999999</v>
          </cell>
          <cell r="J263">
            <v>1.5405000000000002</v>
          </cell>
          <cell r="K263">
            <v>4.4713000000000003</v>
          </cell>
          <cell r="L263">
            <v>516.38</v>
          </cell>
          <cell r="M263">
            <v>1827.94</v>
          </cell>
          <cell r="N263">
            <v>14.375500000000001</v>
          </cell>
          <cell r="O263">
            <v>20.55</v>
          </cell>
          <cell r="P263">
            <v>4505</v>
          </cell>
          <cell r="Q263">
            <v>6.3685</v>
          </cell>
        </row>
        <row r="264">
          <cell r="A264">
            <v>41061</v>
          </cell>
          <cell r="B264">
            <v>81.626999999999995</v>
          </cell>
          <cell r="C264">
            <v>1.0165999999999999</v>
          </cell>
          <cell r="D264">
            <v>1.2666999999999999</v>
          </cell>
          <cell r="E264">
            <v>6.9223999999999997</v>
          </cell>
          <cell r="F264">
            <v>3.673</v>
          </cell>
          <cell r="G264">
            <v>0.94850000000000001</v>
          </cell>
          <cell r="H264">
            <v>79.790000000000006</v>
          </cell>
          <cell r="I264">
            <v>7.758</v>
          </cell>
          <cell r="J264">
            <v>1.5707</v>
          </cell>
          <cell r="K264">
            <v>4.5252999999999997</v>
          </cell>
          <cell r="L264">
            <v>501.08</v>
          </cell>
          <cell r="M264">
            <v>1783.76</v>
          </cell>
          <cell r="N264">
            <v>13.360799999999999</v>
          </cell>
          <cell r="O264">
            <v>21.63</v>
          </cell>
          <cell r="P264">
            <v>4540</v>
          </cell>
          <cell r="Q264">
            <v>6.3540000000000001</v>
          </cell>
        </row>
        <row r="265">
          <cell r="A265">
            <v>41091</v>
          </cell>
          <cell r="B265">
            <v>82.635000000000005</v>
          </cell>
          <cell r="C265">
            <v>1.0031000000000001</v>
          </cell>
          <cell r="D265">
            <v>1.2303999999999999</v>
          </cell>
          <cell r="E265">
            <v>6.7988</v>
          </cell>
          <cell r="F265">
            <v>3.673</v>
          </cell>
          <cell r="G265">
            <v>0.97640000000000005</v>
          </cell>
          <cell r="H265">
            <v>78.12</v>
          </cell>
          <cell r="I265">
            <v>7.7560000000000002</v>
          </cell>
          <cell r="J265">
            <v>1.5677999999999999</v>
          </cell>
          <cell r="K265">
            <v>4.5833000000000004</v>
          </cell>
          <cell r="L265">
            <v>482.4</v>
          </cell>
          <cell r="M265">
            <v>1792.2</v>
          </cell>
          <cell r="N265">
            <v>13.3291</v>
          </cell>
          <cell r="O265">
            <v>21.35</v>
          </cell>
          <cell r="P265">
            <v>4420</v>
          </cell>
          <cell r="Q265">
            <v>6.3616999999999999</v>
          </cell>
        </row>
        <row r="266">
          <cell r="A266">
            <v>41122</v>
          </cell>
          <cell r="B266">
            <v>81.207999999999998</v>
          </cell>
          <cell r="C266">
            <v>0.98629999999999995</v>
          </cell>
          <cell r="D266">
            <v>1.2579</v>
          </cell>
          <cell r="E266">
            <v>6.6261000000000001</v>
          </cell>
          <cell r="F266">
            <v>3.6730999999999998</v>
          </cell>
          <cell r="G266">
            <v>0.95489999999999997</v>
          </cell>
          <cell r="H266">
            <v>78.39</v>
          </cell>
          <cell r="I266">
            <v>7.7560000000000002</v>
          </cell>
          <cell r="J266">
            <v>1.5866</v>
          </cell>
          <cell r="K266">
            <v>4.6346999999999996</v>
          </cell>
          <cell r="L266">
            <v>480.59</v>
          </cell>
          <cell r="M266">
            <v>1825.2</v>
          </cell>
          <cell r="N266">
            <v>13.191000000000001</v>
          </cell>
          <cell r="O266">
            <v>21.613299999999999</v>
          </cell>
          <cell r="P266">
            <v>4440</v>
          </cell>
          <cell r="Q266">
            <v>6.3486000000000002</v>
          </cell>
        </row>
        <row r="267">
          <cell r="A267">
            <v>41153</v>
          </cell>
          <cell r="B267">
            <v>79.935000000000002</v>
          </cell>
          <cell r="C267">
            <v>0.98370000000000002</v>
          </cell>
          <cell r="D267">
            <v>1.286</v>
          </cell>
          <cell r="E267">
            <v>6.5649999999999995</v>
          </cell>
          <cell r="F267">
            <v>3.673</v>
          </cell>
          <cell r="G267">
            <v>0.93979999999999997</v>
          </cell>
          <cell r="H267">
            <v>77.959999999999994</v>
          </cell>
          <cell r="I267">
            <v>7.7539999999999996</v>
          </cell>
          <cell r="J267">
            <v>1.6167</v>
          </cell>
          <cell r="K267">
            <v>4.6942000000000004</v>
          </cell>
          <cell r="L267">
            <v>474.7</v>
          </cell>
          <cell r="M267">
            <v>1800.53</v>
          </cell>
          <cell r="N267">
            <v>12.858499999999999</v>
          </cell>
          <cell r="O267">
            <v>21</v>
          </cell>
          <cell r="P267">
            <v>4465</v>
          </cell>
          <cell r="Q267">
            <v>6.2847</v>
          </cell>
        </row>
        <row r="268">
          <cell r="A268">
            <v>41183</v>
          </cell>
          <cell r="B268">
            <v>79.918999999999997</v>
          </cell>
          <cell r="C268">
            <v>0.99939999999999996</v>
          </cell>
          <cell r="D268">
            <v>1.296</v>
          </cell>
          <cell r="E268">
            <v>6.6345999999999998</v>
          </cell>
          <cell r="F268">
            <v>3.6728999999999998</v>
          </cell>
          <cell r="G268">
            <v>0.93149999999999999</v>
          </cell>
          <cell r="H268">
            <v>79.77</v>
          </cell>
          <cell r="I268">
            <v>7.7519999999999998</v>
          </cell>
          <cell r="J268">
            <v>1.6129</v>
          </cell>
          <cell r="K268">
            <v>4.7655000000000003</v>
          </cell>
          <cell r="L268">
            <v>481.02</v>
          </cell>
          <cell r="M268">
            <v>1832.15</v>
          </cell>
          <cell r="N268">
            <v>13.094900000000001</v>
          </cell>
          <cell r="O268">
            <v>19.75</v>
          </cell>
          <cell r="P268">
            <v>4452.5</v>
          </cell>
          <cell r="Q268">
            <v>6.2377000000000002</v>
          </cell>
        </row>
        <row r="269">
          <cell r="A269">
            <v>41214</v>
          </cell>
          <cell r="B269">
            <v>80.153000000000006</v>
          </cell>
          <cell r="C269">
            <v>0.99439999999999995</v>
          </cell>
          <cell r="D269">
            <v>1.2986</v>
          </cell>
          <cell r="E269">
            <v>6.6608000000000001</v>
          </cell>
          <cell r="F269">
            <v>3.673</v>
          </cell>
          <cell r="G269">
            <v>0.92810000000000004</v>
          </cell>
          <cell r="H269">
            <v>82.48</v>
          </cell>
          <cell r="I269">
            <v>7.7510000000000003</v>
          </cell>
          <cell r="J269">
            <v>1.6013000000000002</v>
          </cell>
          <cell r="K269">
            <v>4.9032</v>
          </cell>
          <cell r="L269">
            <v>480.87</v>
          </cell>
          <cell r="M269">
            <v>1814.83</v>
          </cell>
          <cell r="N269">
            <v>12.966699999999999</v>
          </cell>
          <cell r="O269">
            <v>19.702100000000002</v>
          </cell>
          <cell r="P269">
            <v>4442.5</v>
          </cell>
          <cell r="Q269">
            <v>6.2281000000000004</v>
          </cell>
        </row>
        <row r="270">
          <cell r="A270">
            <v>41244</v>
          </cell>
          <cell r="B270">
            <v>79.769000000000005</v>
          </cell>
          <cell r="C270">
            <v>0.99209999999999998</v>
          </cell>
          <cell r="D270">
            <v>1.3192999999999999</v>
          </cell>
          <cell r="E270">
            <v>6.5031999999999996</v>
          </cell>
          <cell r="F270">
            <v>3.673</v>
          </cell>
          <cell r="G270">
            <v>0.91539999999999999</v>
          </cell>
          <cell r="H270">
            <v>86.75</v>
          </cell>
          <cell r="I270">
            <v>7.7500999999999998</v>
          </cell>
          <cell r="J270">
            <v>1.6254999999999999</v>
          </cell>
          <cell r="K270">
            <v>4.9169999999999998</v>
          </cell>
          <cell r="L270">
            <v>479.2</v>
          </cell>
          <cell r="M270">
            <v>1767</v>
          </cell>
          <cell r="N270">
            <v>12.853300000000001</v>
          </cell>
          <cell r="O270">
            <v>19.18</v>
          </cell>
          <cell r="P270">
            <v>4220</v>
          </cell>
          <cell r="Q270">
            <v>6.2302999999999997</v>
          </cell>
        </row>
        <row r="271">
          <cell r="A271">
            <v>41275</v>
          </cell>
          <cell r="B271">
            <v>79.206999999999994</v>
          </cell>
          <cell r="C271">
            <v>0.99719999999999998</v>
          </cell>
          <cell r="D271">
            <v>1.3578999999999999</v>
          </cell>
          <cell r="E271">
            <v>6.3616999999999999</v>
          </cell>
          <cell r="F271">
            <v>3.673</v>
          </cell>
          <cell r="G271">
            <v>0.91</v>
          </cell>
          <cell r="H271">
            <v>91.71</v>
          </cell>
          <cell r="I271">
            <v>7.7527999999999997</v>
          </cell>
          <cell r="J271">
            <v>1.5857000000000001</v>
          </cell>
          <cell r="K271">
            <v>4.9767999999999999</v>
          </cell>
          <cell r="L271">
            <v>471.25</v>
          </cell>
          <cell r="M271">
            <v>1775.23</v>
          </cell>
          <cell r="N271">
            <v>12.7087</v>
          </cell>
          <cell r="O271">
            <v>19.02</v>
          </cell>
          <cell r="P271">
            <v>4150</v>
          </cell>
          <cell r="Q271">
            <v>6.22</v>
          </cell>
        </row>
        <row r="272">
          <cell r="A272">
            <v>41306</v>
          </cell>
          <cell r="B272">
            <v>81.948999999999998</v>
          </cell>
          <cell r="C272">
            <v>1.0306</v>
          </cell>
          <cell r="D272">
            <v>1.3057000000000001</v>
          </cell>
          <cell r="E272">
            <v>6.4660000000000002</v>
          </cell>
          <cell r="F272">
            <v>3.673</v>
          </cell>
          <cell r="G272">
            <v>0.93669999999999998</v>
          </cell>
          <cell r="H272">
            <v>92.56</v>
          </cell>
          <cell r="I272">
            <v>7.7553999999999998</v>
          </cell>
          <cell r="J272">
            <v>1.5163</v>
          </cell>
          <cell r="K272">
            <v>5.0448000000000004</v>
          </cell>
          <cell r="L272">
            <v>473.04</v>
          </cell>
          <cell r="M272">
            <v>1813.07</v>
          </cell>
          <cell r="N272">
            <v>12.779299999999999</v>
          </cell>
          <cell r="O272">
            <v>19.100000000000001</v>
          </cell>
          <cell r="P272">
            <v>3962.5</v>
          </cell>
          <cell r="Q272">
            <v>6.2218</v>
          </cell>
        </row>
        <row r="273">
          <cell r="A273">
            <v>41334</v>
          </cell>
          <cell r="B273">
            <v>82.975999999999999</v>
          </cell>
          <cell r="C273">
            <v>1.0162</v>
          </cell>
          <cell r="D273">
            <v>1.2816000000000001</v>
          </cell>
          <cell r="E273">
            <v>6.5206999999999997</v>
          </cell>
          <cell r="F273">
            <v>3.6728999999999998</v>
          </cell>
          <cell r="G273">
            <v>0.94979999999999998</v>
          </cell>
          <cell r="H273">
            <v>94.22</v>
          </cell>
          <cell r="I273">
            <v>7.7560000000000002</v>
          </cell>
          <cell r="J273">
            <v>1.5192999999999999</v>
          </cell>
          <cell r="K273">
            <v>5.1223000000000001</v>
          </cell>
          <cell r="L273">
            <v>472.15</v>
          </cell>
          <cell r="M273">
            <v>1825</v>
          </cell>
          <cell r="N273">
            <v>12.331200000000001</v>
          </cell>
          <cell r="O273">
            <v>18.945</v>
          </cell>
          <cell r="P273">
            <v>4008</v>
          </cell>
          <cell r="Q273">
            <v>6.2089999999999996</v>
          </cell>
        </row>
        <row r="274">
          <cell r="A274">
            <v>41365</v>
          </cell>
          <cell r="B274">
            <v>81.745999999999995</v>
          </cell>
          <cell r="C274">
            <v>1.0073000000000001</v>
          </cell>
          <cell r="D274">
            <v>1.3168</v>
          </cell>
          <cell r="E274">
            <v>6.4832000000000001</v>
          </cell>
          <cell r="F274">
            <v>3.673</v>
          </cell>
          <cell r="G274">
            <v>0.92930000000000001</v>
          </cell>
          <cell r="H274">
            <v>97.45</v>
          </cell>
          <cell r="I274">
            <v>7.7610000000000001</v>
          </cell>
          <cell r="J274">
            <v>1.5532000000000001</v>
          </cell>
          <cell r="K274">
            <v>5.1840000000000002</v>
          </cell>
          <cell r="L274">
            <v>471.04</v>
          </cell>
          <cell r="M274">
            <v>1824.95</v>
          </cell>
          <cell r="N274">
            <v>12.134</v>
          </cell>
          <cell r="O274">
            <v>18.945</v>
          </cell>
          <cell r="P274">
            <v>4150</v>
          </cell>
          <cell r="Q274">
            <v>6.1609999999999996</v>
          </cell>
        </row>
        <row r="275">
          <cell r="A275">
            <v>41395</v>
          </cell>
          <cell r="B275">
            <v>83.375</v>
          </cell>
          <cell r="C275">
            <v>1.0375000000000001</v>
          </cell>
          <cell r="D275">
            <v>1.2999000000000001</v>
          </cell>
          <cell r="E275">
            <v>6.6201999999999996</v>
          </cell>
          <cell r="F275">
            <v>3.673</v>
          </cell>
          <cell r="G275">
            <v>0.95509999999999995</v>
          </cell>
          <cell r="H275">
            <v>100.45</v>
          </cell>
          <cell r="I275">
            <v>7.7619999999999996</v>
          </cell>
          <cell r="J275">
            <v>1.5198</v>
          </cell>
          <cell r="K275">
            <v>5.2873700000000001</v>
          </cell>
          <cell r="L275">
            <v>500.82</v>
          </cell>
          <cell r="M275">
            <v>1902.48</v>
          </cell>
          <cell r="N275">
            <v>12.8089</v>
          </cell>
          <cell r="O275">
            <v>20.18</v>
          </cell>
          <cell r="P275">
            <v>4260</v>
          </cell>
          <cell r="Q275">
            <v>6.1338999999999997</v>
          </cell>
        </row>
        <row r="276">
          <cell r="A276">
            <v>41426</v>
          </cell>
          <cell r="B276">
            <v>83.135999999999996</v>
          </cell>
          <cell r="C276">
            <v>1.0519000000000001</v>
          </cell>
          <cell r="D276">
            <v>1.3009999999999999</v>
          </cell>
          <cell r="E276">
            <v>6.6998999999999995</v>
          </cell>
          <cell r="F276">
            <v>3.6728999999999998</v>
          </cell>
          <cell r="G276">
            <v>0.94499999999999995</v>
          </cell>
          <cell r="H276">
            <v>99.14</v>
          </cell>
          <cell r="I276">
            <v>7.76</v>
          </cell>
          <cell r="J276">
            <v>1.5213000000000001</v>
          </cell>
          <cell r="K276">
            <v>5.3852000000000002</v>
          </cell>
          <cell r="L276">
            <v>508.42</v>
          </cell>
          <cell r="M276">
            <v>1922.77</v>
          </cell>
          <cell r="N276">
            <v>12.9308</v>
          </cell>
          <cell r="O276">
            <v>20.555</v>
          </cell>
          <cell r="P276">
            <v>4452.5</v>
          </cell>
          <cell r="Q276">
            <v>6.1421000000000001</v>
          </cell>
        </row>
        <row r="277">
          <cell r="A277">
            <v>41456</v>
          </cell>
          <cell r="B277">
            <v>81.451999999999998</v>
          </cell>
          <cell r="C277">
            <v>1.0277000000000001</v>
          </cell>
          <cell r="D277">
            <v>1.3302</v>
          </cell>
          <cell r="E277">
            <v>6.5158000000000005</v>
          </cell>
          <cell r="F277">
            <v>3.673</v>
          </cell>
          <cell r="G277">
            <v>0.92620000000000002</v>
          </cell>
          <cell r="H277">
            <v>97.88</v>
          </cell>
          <cell r="I277">
            <v>7.7560000000000002</v>
          </cell>
          <cell r="J277">
            <v>1.5207000000000002</v>
          </cell>
          <cell r="K277">
            <v>5.5065</v>
          </cell>
          <cell r="L277">
            <v>513.57000000000005</v>
          </cell>
          <cell r="M277">
            <v>1894.48</v>
          </cell>
          <cell r="N277">
            <v>12.731999999999999</v>
          </cell>
          <cell r="O277">
            <v>21.3</v>
          </cell>
          <cell r="P277">
            <v>4422.5</v>
          </cell>
          <cell r="Q277">
            <v>6.1302000000000003</v>
          </cell>
        </row>
        <row r="278">
          <cell r="A278">
            <v>41487</v>
          </cell>
          <cell r="B278">
            <v>82.087000000000003</v>
          </cell>
          <cell r="C278">
            <v>1.0537000000000001</v>
          </cell>
          <cell r="D278">
            <v>1.3222</v>
          </cell>
          <cell r="E278">
            <v>6.6188000000000002</v>
          </cell>
          <cell r="F278">
            <v>3.673</v>
          </cell>
          <cell r="G278">
            <v>0.92979999999999996</v>
          </cell>
          <cell r="H278">
            <v>98.17</v>
          </cell>
          <cell r="I278">
            <v>7.7549999999999999</v>
          </cell>
          <cell r="J278">
            <v>1.5504</v>
          </cell>
          <cell r="K278">
            <v>5.6712999999999996</v>
          </cell>
          <cell r="L278">
            <v>510.2</v>
          </cell>
          <cell r="M278">
            <v>1932.95</v>
          </cell>
          <cell r="N278">
            <v>13.38</v>
          </cell>
          <cell r="O278">
            <v>22.574999999999999</v>
          </cell>
          <cell r="P278">
            <v>4472.5</v>
          </cell>
          <cell r="Q278">
            <v>6.12</v>
          </cell>
        </row>
        <row r="279">
          <cell r="A279">
            <v>41518</v>
          </cell>
          <cell r="B279">
            <v>80.221000000000004</v>
          </cell>
          <cell r="C279">
            <v>1.0308999999999999</v>
          </cell>
          <cell r="D279">
            <v>1.3527</v>
          </cell>
          <cell r="E279">
            <v>6.4295</v>
          </cell>
          <cell r="F279">
            <v>3.673</v>
          </cell>
          <cell r="G279">
            <v>0.90490000000000004</v>
          </cell>
          <cell r="H279">
            <v>98.27</v>
          </cell>
          <cell r="I279">
            <v>7.7549999999999999</v>
          </cell>
          <cell r="J279">
            <v>1.6185999999999998</v>
          </cell>
          <cell r="K279">
            <v>5.7915000000000001</v>
          </cell>
          <cell r="L279">
            <v>504.67</v>
          </cell>
          <cell r="M279">
            <v>1906</v>
          </cell>
          <cell r="N279">
            <v>13.0914</v>
          </cell>
          <cell r="O279">
            <v>22.05</v>
          </cell>
          <cell r="P279">
            <v>4427.5</v>
          </cell>
          <cell r="Q279">
            <v>6.1191000000000004</v>
          </cell>
        </row>
        <row r="280">
          <cell r="A280">
            <v>41548</v>
          </cell>
          <cell r="B280">
            <v>80.194999999999993</v>
          </cell>
          <cell r="C280">
            <v>1.0430999999999999</v>
          </cell>
          <cell r="D280">
            <v>1.3584000000000001</v>
          </cell>
          <cell r="E280">
            <v>6.4824000000000002</v>
          </cell>
          <cell r="F280">
            <v>3.673</v>
          </cell>
          <cell r="G280">
            <v>0.90690000000000004</v>
          </cell>
          <cell r="H280">
            <v>98.36</v>
          </cell>
          <cell r="I280">
            <v>7.7549999999999999</v>
          </cell>
          <cell r="J280">
            <v>1.6040000000000003</v>
          </cell>
          <cell r="K280">
            <v>5.9108000000000001</v>
          </cell>
          <cell r="L280">
            <v>513.55999999999995</v>
          </cell>
          <cell r="M280">
            <v>1891.67</v>
          </cell>
          <cell r="N280">
            <v>13.021699999999999</v>
          </cell>
          <cell r="O280">
            <v>21.561499999999999</v>
          </cell>
          <cell r="P280">
            <v>4432.3999999999996</v>
          </cell>
          <cell r="Q280">
            <v>6.0941999999999998</v>
          </cell>
        </row>
        <row r="281">
          <cell r="A281">
            <v>41579</v>
          </cell>
          <cell r="B281">
            <v>80.680000000000007</v>
          </cell>
          <cell r="C281">
            <v>1.0613999999999999</v>
          </cell>
          <cell r="D281">
            <v>1.3591</v>
          </cell>
          <cell r="E281">
            <v>6.5479000000000003</v>
          </cell>
          <cell r="F281">
            <v>3.673</v>
          </cell>
          <cell r="G281">
            <v>0.90620000000000001</v>
          </cell>
          <cell r="H281">
            <v>102.44</v>
          </cell>
          <cell r="I281">
            <v>7.7549999999999999</v>
          </cell>
          <cell r="J281">
            <v>1.6368</v>
          </cell>
          <cell r="K281">
            <v>6.1360000000000001</v>
          </cell>
          <cell r="L281">
            <v>532.27</v>
          </cell>
          <cell r="M281">
            <v>1931.49</v>
          </cell>
          <cell r="N281">
            <v>13.109299999999999</v>
          </cell>
          <cell r="O281">
            <v>21.163</v>
          </cell>
          <cell r="P281">
            <v>4427.2</v>
          </cell>
          <cell r="Q281">
            <v>6.093</v>
          </cell>
        </row>
        <row r="282">
          <cell r="A282">
            <v>41609</v>
          </cell>
          <cell r="B282">
            <v>80.034999999999997</v>
          </cell>
          <cell r="C282">
            <v>1.0623</v>
          </cell>
          <cell r="D282">
            <v>1.3743000000000001</v>
          </cell>
          <cell r="E282">
            <v>6.4379999999999997</v>
          </cell>
          <cell r="F282">
            <v>3.673</v>
          </cell>
          <cell r="G282">
            <v>0.89290000000000003</v>
          </cell>
          <cell r="H282">
            <v>105.31</v>
          </cell>
          <cell r="I282">
            <v>7.7549999999999999</v>
          </cell>
          <cell r="J282">
            <v>1.6557000000000002</v>
          </cell>
          <cell r="K282">
            <v>6.5179999999999998</v>
          </cell>
          <cell r="L282">
            <v>525.45000000000005</v>
          </cell>
          <cell r="M282">
            <v>1929.51</v>
          </cell>
          <cell r="N282">
            <v>13.0367</v>
          </cell>
          <cell r="O282">
            <v>21.3995</v>
          </cell>
          <cell r="P282">
            <v>4598.2</v>
          </cell>
          <cell r="Q282">
            <v>6.0540000000000003</v>
          </cell>
        </row>
        <row r="283">
          <cell r="A283">
            <v>41640</v>
          </cell>
          <cell r="B283">
            <v>81.311000000000007</v>
          </cell>
          <cell r="C283">
            <v>1.1128</v>
          </cell>
          <cell r="D283">
            <v>1.3486</v>
          </cell>
          <cell r="E283">
            <v>6.5507</v>
          </cell>
          <cell r="F283">
            <v>3.673</v>
          </cell>
          <cell r="G283">
            <v>0.90649999999999997</v>
          </cell>
          <cell r="H283">
            <v>102.04</v>
          </cell>
          <cell r="I283">
            <v>7.7549999999999999</v>
          </cell>
          <cell r="J283">
            <v>1.6438999999999999</v>
          </cell>
          <cell r="K283">
            <v>8.0182000000000002</v>
          </cell>
          <cell r="L283">
            <v>555.79999999999995</v>
          </cell>
          <cell r="M283">
            <v>2015.93</v>
          </cell>
          <cell r="N283">
            <v>13.3573</v>
          </cell>
          <cell r="O283">
            <v>22.15</v>
          </cell>
          <cell r="P283">
            <v>4686.5</v>
          </cell>
          <cell r="Q283">
            <v>6.0598000000000001</v>
          </cell>
        </row>
        <row r="284">
          <cell r="A284">
            <v>41671</v>
          </cell>
          <cell r="B284">
            <v>79.691000000000003</v>
          </cell>
          <cell r="C284">
            <v>1.1064000000000001</v>
          </cell>
          <cell r="D284">
            <v>1.3801999999999999</v>
          </cell>
          <cell r="E284">
            <v>6.4088000000000003</v>
          </cell>
          <cell r="F284">
            <v>3.673</v>
          </cell>
          <cell r="G284">
            <v>0.88029999999999997</v>
          </cell>
          <cell r="H284">
            <v>101.8</v>
          </cell>
          <cell r="I284">
            <v>7.7549999999999999</v>
          </cell>
          <cell r="J284">
            <v>1.6745000000000001</v>
          </cell>
          <cell r="K284">
            <v>7.8781999999999996</v>
          </cell>
          <cell r="L284">
            <v>558.75</v>
          </cell>
          <cell r="M284">
            <v>2046.33</v>
          </cell>
          <cell r="N284">
            <v>13.2492</v>
          </cell>
          <cell r="O284">
            <v>22.465</v>
          </cell>
          <cell r="P284">
            <v>4436.3</v>
          </cell>
          <cell r="Q284">
            <v>6.1426999999999996</v>
          </cell>
        </row>
        <row r="285">
          <cell r="A285">
            <v>41699</v>
          </cell>
          <cell r="B285">
            <v>80.099999999999994</v>
          </cell>
          <cell r="C285">
            <v>1.105</v>
          </cell>
          <cell r="D285">
            <v>1.3769</v>
          </cell>
          <cell r="E285">
            <v>6.4726999999999997</v>
          </cell>
          <cell r="F285">
            <v>3.673</v>
          </cell>
          <cell r="G285">
            <v>0.88460000000000005</v>
          </cell>
          <cell r="H285">
            <v>103.23</v>
          </cell>
          <cell r="I285">
            <v>7.7549999999999999</v>
          </cell>
          <cell r="J285">
            <v>1.6661999999999999</v>
          </cell>
          <cell r="K285">
            <v>8.0098000000000003</v>
          </cell>
          <cell r="L285">
            <v>549.47</v>
          </cell>
          <cell r="M285">
            <v>1971.2</v>
          </cell>
          <cell r="N285">
            <v>13.058</v>
          </cell>
          <cell r="O285">
            <v>22.634</v>
          </cell>
          <cell r="P285">
            <v>4442.1000000000004</v>
          </cell>
          <cell r="Q285">
            <v>6.2168000000000001</v>
          </cell>
        </row>
        <row r="286">
          <cell r="A286">
            <v>41730</v>
          </cell>
          <cell r="B286">
            <v>79.474000000000004</v>
          </cell>
          <cell r="C286">
            <v>1.0962000000000001</v>
          </cell>
          <cell r="D286">
            <v>1.3867</v>
          </cell>
          <cell r="E286">
            <v>6.5023</v>
          </cell>
          <cell r="F286">
            <v>3.673</v>
          </cell>
          <cell r="G286">
            <v>0.88039999999999996</v>
          </cell>
          <cell r="H286">
            <v>102.24</v>
          </cell>
          <cell r="I286">
            <v>7.7549999999999999</v>
          </cell>
          <cell r="J286">
            <v>1.6873</v>
          </cell>
          <cell r="K286">
            <v>8.0015000000000001</v>
          </cell>
          <cell r="L286">
            <v>564.85</v>
          </cell>
          <cell r="M286">
            <v>1936.4</v>
          </cell>
          <cell r="N286">
            <v>13.0793</v>
          </cell>
          <cell r="O286">
            <v>23.027000000000001</v>
          </cell>
          <cell r="P286">
            <v>4434.3999999999996</v>
          </cell>
          <cell r="Q286">
            <v>6.2592999999999996</v>
          </cell>
        </row>
        <row r="287">
          <cell r="A287">
            <v>41760</v>
          </cell>
          <cell r="B287">
            <v>80.369</v>
          </cell>
          <cell r="C287">
            <v>1.0846</v>
          </cell>
          <cell r="D287">
            <v>1.3634999999999999</v>
          </cell>
          <cell r="E287">
            <v>6.6885000000000003</v>
          </cell>
          <cell r="F287">
            <v>3.673</v>
          </cell>
          <cell r="G287">
            <v>0.8952</v>
          </cell>
          <cell r="H287">
            <v>101.77</v>
          </cell>
          <cell r="I287">
            <v>7.7549999999999999</v>
          </cell>
          <cell r="J287">
            <v>1.6755</v>
          </cell>
          <cell r="K287">
            <v>8.0777000000000001</v>
          </cell>
          <cell r="L287">
            <v>549.84</v>
          </cell>
          <cell r="M287">
            <v>1897.1</v>
          </cell>
          <cell r="N287">
            <v>12.858000000000001</v>
          </cell>
          <cell r="O287">
            <v>22.914000000000001</v>
          </cell>
          <cell r="P287">
            <v>4423.3999999999996</v>
          </cell>
          <cell r="Q287">
            <v>6.2473000000000001</v>
          </cell>
        </row>
        <row r="288">
          <cell r="A288">
            <v>41791</v>
          </cell>
          <cell r="B288">
            <v>79.775000000000006</v>
          </cell>
          <cell r="C288">
            <v>1.0670999999999999</v>
          </cell>
          <cell r="D288">
            <v>1.3692</v>
          </cell>
          <cell r="E288">
            <v>6.6833999999999998</v>
          </cell>
          <cell r="F288">
            <v>3.673</v>
          </cell>
          <cell r="G288">
            <v>0.88680000000000003</v>
          </cell>
          <cell r="H288">
            <v>101.33</v>
          </cell>
          <cell r="I288">
            <v>7.7549999999999999</v>
          </cell>
          <cell r="J288">
            <v>1.7105999999999999</v>
          </cell>
          <cell r="K288">
            <v>8.1326999999999998</v>
          </cell>
          <cell r="L288">
            <v>552.95000000000005</v>
          </cell>
          <cell r="M288">
            <v>1877.44</v>
          </cell>
          <cell r="N288">
            <v>12.968299999999999</v>
          </cell>
          <cell r="O288">
            <v>22.88</v>
          </cell>
          <cell r="P288">
            <v>4386.8999999999996</v>
          </cell>
          <cell r="Q288">
            <v>6.2032999999999996</v>
          </cell>
        </row>
        <row r="289">
          <cell r="A289">
            <v>41821</v>
          </cell>
          <cell r="B289">
            <v>81.456000000000003</v>
          </cell>
          <cell r="C289">
            <v>1.0906</v>
          </cell>
          <cell r="D289">
            <v>1.339</v>
          </cell>
          <cell r="E289">
            <v>6.8975999999999997</v>
          </cell>
          <cell r="F289">
            <v>3.673</v>
          </cell>
          <cell r="G289">
            <v>0.90880000000000005</v>
          </cell>
          <cell r="H289">
            <v>102.8</v>
          </cell>
          <cell r="I289">
            <v>7.7549999999999999</v>
          </cell>
          <cell r="J289">
            <v>1.6886000000000001</v>
          </cell>
          <cell r="K289">
            <v>8.2102000000000004</v>
          </cell>
          <cell r="L289">
            <v>572.11</v>
          </cell>
          <cell r="M289">
            <v>1876.5</v>
          </cell>
          <cell r="N289">
            <v>13.2166</v>
          </cell>
          <cell r="O289">
            <v>23.300999999999998</v>
          </cell>
          <cell r="P289">
            <v>4298</v>
          </cell>
          <cell r="Q289">
            <v>6.1738</v>
          </cell>
        </row>
        <row r="290">
          <cell r="A290">
            <v>41852</v>
          </cell>
          <cell r="B290">
            <v>82.748000000000005</v>
          </cell>
          <cell r="C290">
            <v>1.0878000000000001</v>
          </cell>
          <cell r="D290">
            <v>1.3131999999999999</v>
          </cell>
          <cell r="E290">
            <v>6.9917999999999996</v>
          </cell>
          <cell r="F290">
            <v>3.673</v>
          </cell>
          <cell r="G290">
            <v>0.91820000000000002</v>
          </cell>
          <cell r="H290">
            <v>104.09</v>
          </cell>
          <cell r="I290">
            <v>7.7549999999999999</v>
          </cell>
          <cell r="J290">
            <v>1.6598000000000002</v>
          </cell>
          <cell r="K290">
            <v>8.4039999999999999</v>
          </cell>
          <cell r="L290">
            <v>587.48</v>
          </cell>
          <cell r="M290">
            <v>1920.58</v>
          </cell>
          <cell r="N290">
            <v>13.0847</v>
          </cell>
          <cell r="O290">
            <v>23.718</v>
          </cell>
          <cell r="P290">
            <v>4275</v>
          </cell>
          <cell r="Q290">
            <v>6.1436999999999999</v>
          </cell>
        </row>
        <row r="291">
          <cell r="A291">
            <v>41883</v>
          </cell>
          <cell r="B291">
            <v>85.936000000000007</v>
          </cell>
          <cell r="C291">
            <v>1.1197999999999999</v>
          </cell>
          <cell r="D291">
            <v>1.2631000000000001</v>
          </cell>
          <cell r="E291">
            <v>7.2137000000000002</v>
          </cell>
          <cell r="F291">
            <v>3.673</v>
          </cell>
          <cell r="G291">
            <v>0.95509999999999995</v>
          </cell>
          <cell r="H291">
            <v>109.65</v>
          </cell>
          <cell r="I291">
            <v>7.7549999999999999</v>
          </cell>
          <cell r="J291">
            <v>1.6213</v>
          </cell>
          <cell r="K291">
            <v>8.4642999999999997</v>
          </cell>
          <cell r="L291">
            <v>598.30999999999995</v>
          </cell>
          <cell r="M291">
            <v>2024.85</v>
          </cell>
          <cell r="N291">
            <v>13.428599999999999</v>
          </cell>
          <cell r="O291">
            <v>24.68</v>
          </cell>
          <cell r="P291">
            <v>4527.5</v>
          </cell>
          <cell r="Q291">
            <v>6.1394000000000002</v>
          </cell>
        </row>
        <row r="292">
          <cell r="A292">
            <v>41913</v>
          </cell>
          <cell r="B292">
            <v>86.917000000000002</v>
          </cell>
          <cell r="C292">
            <v>1.1266</v>
          </cell>
          <cell r="D292">
            <v>1.2524999999999999</v>
          </cell>
          <cell r="E292">
            <v>7.3933999999999997</v>
          </cell>
          <cell r="F292">
            <v>3.673</v>
          </cell>
          <cell r="G292">
            <v>0.96260000000000001</v>
          </cell>
          <cell r="H292">
            <v>112.32</v>
          </cell>
          <cell r="I292">
            <v>7.7549999999999999</v>
          </cell>
          <cell r="J292">
            <v>1.5994999999999999</v>
          </cell>
          <cell r="K292">
            <v>8.5027000000000008</v>
          </cell>
          <cell r="L292">
            <v>578.05999999999995</v>
          </cell>
          <cell r="M292">
            <v>2057.6</v>
          </cell>
          <cell r="N292">
            <v>13.481299999999999</v>
          </cell>
          <cell r="O292">
            <v>24.161999999999999</v>
          </cell>
          <cell r="P292">
            <v>4618.6000000000004</v>
          </cell>
          <cell r="Q292">
            <v>6.1128999999999998</v>
          </cell>
        </row>
        <row r="293">
          <cell r="A293">
            <v>41944</v>
          </cell>
          <cell r="B293">
            <v>88.355999999999995</v>
          </cell>
          <cell r="C293">
            <v>1.1415999999999999</v>
          </cell>
          <cell r="D293">
            <v>1.2452000000000001</v>
          </cell>
          <cell r="E293">
            <v>7.4509999999999996</v>
          </cell>
          <cell r="F293">
            <v>3.673</v>
          </cell>
          <cell r="G293">
            <v>0.96530000000000005</v>
          </cell>
          <cell r="H293">
            <v>118.63</v>
          </cell>
          <cell r="I293">
            <v>7.7553999999999998</v>
          </cell>
          <cell r="J293">
            <v>1.5645</v>
          </cell>
          <cell r="K293">
            <v>8.5254999999999992</v>
          </cell>
          <cell r="L293">
            <v>608.25</v>
          </cell>
          <cell r="M293">
            <v>2217.0500000000002</v>
          </cell>
          <cell r="N293">
            <v>13.9293</v>
          </cell>
          <cell r="O293">
            <v>23.69</v>
          </cell>
          <cell r="P293">
            <v>4630.3</v>
          </cell>
          <cell r="Q293">
            <v>6.1433999999999997</v>
          </cell>
        </row>
        <row r="294">
          <cell r="A294">
            <v>41974</v>
          </cell>
          <cell r="B294">
            <v>90.269000000000005</v>
          </cell>
          <cell r="C294">
            <v>1.1620999999999999</v>
          </cell>
          <cell r="D294">
            <v>1.2098</v>
          </cell>
          <cell r="E294">
            <v>7.8070000000000004</v>
          </cell>
          <cell r="F294">
            <v>3.673</v>
          </cell>
          <cell r="G294">
            <v>0.99429999999999996</v>
          </cell>
          <cell r="H294">
            <v>119.78</v>
          </cell>
          <cell r="I294">
            <v>7.7550999999999997</v>
          </cell>
          <cell r="J294">
            <v>1.5577000000000001</v>
          </cell>
          <cell r="K294">
            <v>8.5519999999999996</v>
          </cell>
          <cell r="L294">
            <v>606</v>
          </cell>
          <cell r="M294">
            <v>2376.5100000000002</v>
          </cell>
          <cell r="N294">
            <v>14.7515</v>
          </cell>
          <cell r="O294">
            <v>24.332999999999998</v>
          </cell>
          <cell r="P294">
            <v>4635.7</v>
          </cell>
          <cell r="Q294">
            <v>6.2057000000000002</v>
          </cell>
        </row>
        <row r="295">
          <cell r="A295">
            <v>42005</v>
          </cell>
          <cell r="B295">
            <v>94.804000000000002</v>
          </cell>
          <cell r="C295">
            <v>1.2732000000000001</v>
          </cell>
          <cell r="D295">
            <v>1.1291</v>
          </cell>
          <cell r="E295">
            <v>8.2858999999999998</v>
          </cell>
          <cell r="F295">
            <v>3.673</v>
          </cell>
          <cell r="G295">
            <v>0.92020000000000002</v>
          </cell>
          <cell r="H295">
            <v>117.49</v>
          </cell>
          <cell r="I295">
            <v>7.7549999999999999</v>
          </cell>
          <cell r="J295">
            <v>1.506</v>
          </cell>
          <cell r="K295">
            <v>8.6395</v>
          </cell>
          <cell r="L295">
            <v>634.76</v>
          </cell>
          <cell r="M295">
            <v>2441.1</v>
          </cell>
          <cell r="N295">
            <v>14.977</v>
          </cell>
          <cell r="O295">
            <v>24.449000000000002</v>
          </cell>
          <cell r="P295">
            <v>4818.8</v>
          </cell>
          <cell r="Q295">
            <v>6.2504999999999997</v>
          </cell>
        </row>
        <row r="296">
          <cell r="A296">
            <v>42036</v>
          </cell>
          <cell r="B296">
            <v>95.293000000000006</v>
          </cell>
          <cell r="C296">
            <v>1.2515000000000001</v>
          </cell>
          <cell r="D296">
            <v>1.1195999999999999</v>
          </cell>
          <cell r="E296">
            <v>8.3373000000000008</v>
          </cell>
          <cell r="F296">
            <v>3.673</v>
          </cell>
          <cell r="G296">
            <v>0.95430000000000004</v>
          </cell>
          <cell r="H296">
            <v>119.63</v>
          </cell>
          <cell r="I296">
            <v>7.7549999999999999</v>
          </cell>
          <cell r="J296">
            <v>1.5438000000000001</v>
          </cell>
          <cell r="K296">
            <v>8.7242999999999995</v>
          </cell>
          <cell r="L296">
            <v>617.65</v>
          </cell>
          <cell r="M296">
            <v>2496.9899999999998</v>
          </cell>
          <cell r="N296">
            <v>14.9499</v>
          </cell>
          <cell r="O296">
            <v>24.64</v>
          </cell>
          <cell r="P296">
            <v>4725</v>
          </cell>
          <cell r="Q296">
            <v>6.2694999999999999</v>
          </cell>
        </row>
        <row r="297">
          <cell r="A297">
            <v>42064</v>
          </cell>
          <cell r="B297">
            <v>98.356999999999999</v>
          </cell>
          <cell r="C297">
            <v>1.2685999999999999</v>
          </cell>
          <cell r="D297">
            <v>1.0730999999999999</v>
          </cell>
          <cell r="E297">
            <v>8.6313999999999993</v>
          </cell>
          <cell r="F297">
            <v>3.673</v>
          </cell>
          <cell r="G297">
            <v>0.97270000000000001</v>
          </cell>
          <cell r="H297">
            <v>120.13</v>
          </cell>
          <cell r="I297">
            <v>7.7549999999999999</v>
          </cell>
          <cell r="J297">
            <v>1.4818</v>
          </cell>
          <cell r="K297">
            <v>8.8196999999999992</v>
          </cell>
          <cell r="L297">
            <v>625.29</v>
          </cell>
          <cell r="M297">
            <v>2576.0500000000002</v>
          </cell>
          <cell r="N297">
            <v>15.263500000000001</v>
          </cell>
          <cell r="O297">
            <v>25.734999999999999</v>
          </cell>
          <cell r="P297">
            <v>4798.8</v>
          </cell>
          <cell r="Q297">
            <v>6.1997</v>
          </cell>
        </row>
        <row r="298">
          <cell r="A298">
            <v>42095</v>
          </cell>
          <cell r="B298">
            <v>94.6</v>
          </cell>
          <cell r="C298">
            <v>1.2077</v>
          </cell>
          <cell r="D298">
            <v>1.1224000000000001</v>
          </cell>
          <cell r="E298">
            <v>8.3331</v>
          </cell>
          <cell r="F298">
            <v>3.673</v>
          </cell>
          <cell r="G298">
            <v>0.93240000000000001</v>
          </cell>
          <cell r="H298">
            <v>119.38</v>
          </cell>
          <cell r="I298">
            <v>7.7549999999999999</v>
          </cell>
          <cell r="J298">
            <v>1.5350999999999999</v>
          </cell>
          <cell r="K298">
            <v>8.9047000000000001</v>
          </cell>
          <cell r="L298">
            <v>611.9</v>
          </cell>
          <cell r="M298">
            <v>2388.06</v>
          </cell>
          <cell r="N298">
            <v>15.3505</v>
          </cell>
          <cell r="O298">
            <v>26.358000000000001</v>
          </cell>
          <cell r="P298">
            <v>5014.2</v>
          </cell>
          <cell r="Q298">
            <v>6.2031999999999998</v>
          </cell>
        </row>
        <row r="299">
          <cell r="A299">
            <v>42125</v>
          </cell>
          <cell r="B299">
            <v>96.906999999999996</v>
          </cell>
          <cell r="C299">
            <v>1.2454000000000001</v>
          </cell>
          <cell r="D299">
            <v>1.0986</v>
          </cell>
          <cell r="E299">
            <v>8.5188000000000006</v>
          </cell>
          <cell r="F299">
            <v>3.673</v>
          </cell>
          <cell r="G299">
            <v>0.94030000000000002</v>
          </cell>
          <cell r="H299">
            <v>124.15</v>
          </cell>
          <cell r="I299">
            <v>7.7530000000000001</v>
          </cell>
          <cell r="J299">
            <v>1.5290999999999999</v>
          </cell>
          <cell r="K299">
            <v>8.9893000000000001</v>
          </cell>
          <cell r="L299">
            <v>617.95000000000005</v>
          </cell>
          <cell r="M299">
            <v>2533.79</v>
          </cell>
          <cell r="N299">
            <v>15.378</v>
          </cell>
          <cell r="O299">
            <v>26.776</v>
          </cell>
          <cell r="P299">
            <v>5120.2</v>
          </cell>
          <cell r="Q299">
            <v>6.1975999999999996</v>
          </cell>
        </row>
        <row r="300">
          <cell r="A300">
            <v>42156</v>
          </cell>
          <cell r="B300">
            <v>95.484999999999999</v>
          </cell>
          <cell r="C300">
            <v>1.2494000000000001</v>
          </cell>
          <cell r="D300">
            <v>1.1201000000000001</v>
          </cell>
          <cell r="E300">
            <v>8.2843999999999998</v>
          </cell>
          <cell r="F300">
            <v>3.673</v>
          </cell>
          <cell r="G300">
            <v>0.93259999999999998</v>
          </cell>
          <cell r="H300">
            <v>122.5</v>
          </cell>
          <cell r="I300">
            <v>7.7510000000000003</v>
          </cell>
          <cell r="J300">
            <v>1.5555000000000001</v>
          </cell>
          <cell r="K300">
            <v>9.0864999999999991</v>
          </cell>
          <cell r="L300">
            <v>639.12</v>
          </cell>
          <cell r="M300">
            <v>2585.11</v>
          </cell>
          <cell r="N300">
            <v>15.738899999999999</v>
          </cell>
          <cell r="O300">
            <v>27.0505</v>
          </cell>
          <cell r="P300">
            <v>5183.5</v>
          </cell>
          <cell r="Q300">
            <v>6.2009999999999996</v>
          </cell>
        </row>
        <row r="301">
          <cell r="A301">
            <v>42186</v>
          </cell>
          <cell r="B301">
            <v>97.335999999999999</v>
          </cell>
          <cell r="C301">
            <v>1.3090999999999999</v>
          </cell>
          <cell r="D301">
            <v>1.0984</v>
          </cell>
          <cell r="E301">
            <v>8.6251999999999995</v>
          </cell>
          <cell r="F301">
            <v>3.673</v>
          </cell>
          <cell r="G301">
            <v>0.96630000000000005</v>
          </cell>
          <cell r="H301">
            <v>123.89</v>
          </cell>
          <cell r="I301">
            <v>7.7530000000000001</v>
          </cell>
          <cell r="J301">
            <v>1.5622</v>
          </cell>
          <cell r="K301">
            <v>9.1873000000000005</v>
          </cell>
          <cell r="L301">
            <v>671.88</v>
          </cell>
          <cell r="M301">
            <v>2866.04</v>
          </cell>
          <cell r="N301">
            <v>16.108799999999999</v>
          </cell>
          <cell r="O301">
            <v>28.478000000000002</v>
          </cell>
          <cell r="P301">
            <v>5171.7</v>
          </cell>
          <cell r="Q301">
            <v>6.2096999999999998</v>
          </cell>
        </row>
        <row r="302">
          <cell r="A302">
            <v>42217</v>
          </cell>
          <cell r="B302">
            <v>95.823999999999998</v>
          </cell>
          <cell r="C302">
            <v>1.3140000000000001</v>
          </cell>
          <cell r="D302">
            <v>1.1211</v>
          </cell>
          <cell r="E302">
            <v>8.4731000000000005</v>
          </cell>
          <cell r="F302">
            <v>3.673</v>
          </cell>
          <cell r="G302">
            <v>0.96730000000000005</v>
          </cell>
          <cell r="H302">
            <v>121.23</v>
          </cell>
          <cell r="I302">
            <v>7.7549999999999999</v>
          </cell>
          <cell r="J302">
            <v>1.5345</v>
          </cell>
          <cell r="K302">
            <v>9.2955000000000005</v>
          </cell>
          <cell r="L302">
            <v>691.97</v>
          </cell>
          <cell r="M302">
            <v>3101.1</v>
          </cell>
          <cell r="N302">
            <v>16.750299999999999</v>
          </cell>
          <cell r="O302">
            <v>28.55</v>
          </cell>
          <cell r="P302">
            <v>5378.7</v>
          </cell>
          <cell r="Q302">
            <v>6.3761999999999999</v>
          </cell>
        </row>
        <row r="303">
          <cell r="A303">
            <v>42248</v>
          </cell>
          <cell r="B303">
            <v>96.35</v>
          </cell>
          <cell r="C303">
            <v>1.3312999999999999</v>
          </cell>
          <cell r="D303">
            <v>1.1176999999999999</v>
          </cell>
          <cell r="E303">
            <v>8.3698999999999995</v>
          </cell>
          <cell r="F303">
            <v>3.673</v>
          </cell>
          <cell r="G303">
            <v>0.97330000000000005</v>
          </cell>
          <cell r="H303">
            <v>119.88</v>
          </cell>
          <cell r="I303">
            <v>7.7500999999999998</v>
          </cell>
          <cell r="J303">
            <v>1.5127999999999999</v>
          </cell>
          <cell r="K303">
            <v>9.4146999999999998</v>
          </cell>
          <cell r="L303">
            <v>696.38</v>
          </cell>
          <cell r="M303">
            <v>3121.94</v>
          </cell>
          <cell r="N303">
            <v>16.9177</v>
          </cell>
          <cell r="O303">
            <v>29.097000000000001</v>
          </cell>
          <cell r="P303">
            <v>5636.1</v>
          </cell>
          <cell r="Q303">
            <v>6.3560999999999996</v>
          </cell>
        </row>
        <row r="304">
          <cell r="A304">
            <v>42278</v>
          </cell>
          <cell r="B304">
            <v>96.945999999999998</v>
          </cell>
          <cell r="C304">
            <v>1.3080000000000001</v>
          </cell>
          <cell r="D304">
            <v>1.1006</v>
          </cell>
          <cell r="E304">
            <v>8.5372000000000003</v>
          </cell>
          <cell r="F304">
            <v>3.673</v>
          </cell>
          <cell r="G304">
            <v>0.9879</v>
          </cell>
          <cell r="H304">
            <v>120.62</v>
          </cell>
          <cell r="I304">
            <v>7.7506000000000004</v>
          </cell>
          <cell r="J304">
            <v>1.5427999999999999</v>
          </cell>
          <cell r="K304">
            <v>9.5459999999999994</v>
          </cell>
          <cell r="L304">
            <v>691.41</v>
          </cell>
          <cell r="M304">
            <v>2897.83</v>
          </cell>
          <cell r="N304">
            <v>16.502099999999999</v>
          </cell>
          <cell r="O304">
            <v>29.364999999999998</v>
          </cell>
          <cell r="P304">
            <v>5634.7</v>
          </cell>
          <cell r="Q304">
            <v>6.3174999999999999</v>
          </cell>
        </row>
        <row r="305">
          <cell r="A305">
            <v>42309</v>
          </cell>
          <cell r="B305">
            <v>100.17</v>
          </cell>
          <cell r="C305">
            <v>1.3362000000000001</v>
          </cell>
          <cell r="D305">
            <v>1.0565</v>
          </cell>
          <cell r="E305">
            <v>8.7276000000000007</v>
          </cell>
          <cell r="F305">
            <v>3.673</v>
          </cell>
          <cell r="G305">
            <v>1.0302</v>
          </cell>
          <cell r="H305">
            <v>123.11</v>
          </cell>
          <cell r="I305">
            <v>7.7549999999999999</v>
          </cell>
          <cell r="J305">
            <v>1.5056</v>
          </cell>
          <cell r="K305">
            <v>9.6880000000000006</v>
          </cell>
          <cell r="L305">
            <v>711.12</v>
          </cell>
          <cell r="M305">
            <v>3101.1</v>
          </cell>
          <cell r="N305">
            <v>16.576799999999999</v>
          </cell>
          <cell r="O305">
            <v>29.581</v>
          </cell>
          <cell r="P305">
            <v>5680.5</v>
          </cell>
          <cell r="Q305">
            <v>6.3983999999999996</v>
          </cell>
        </row>
        <row r="306">
          <cell r="A306">
            <v>42339</v>
          </cell>
          <cell r="B306">
            <v>98.631</v>
          </cell>
          <cell r="C306">
            <v>1.3855</v>
          </cell>
          <cell r="D306">
            <v>1.0862000000000001</v>
          </cell>
          <cell r="E306">
            <v>8.4472000000000005</v>
          </cell>
          <cell r="F306">
            <v>3.673</v>
          </cell>
          <cell r="G306">
            <v>1.0021</v>
          </cell>
          <cell r="H306">
            <v>120.22</v>
          </cell>
          <cell r="I306">
            <v>7.7549999999999999</v>
          </cell>
          <cell r="J306">
            <v>1.4745999999999999</v>
          </cell>
          <cell r="K306">
            <v>13.005000000000001</v>
          </cell>
          <cell r="L306">
            <v>709</v>
          </cell>
          <cell r="M306">
            <v>3149.47</v>
          </cell>
          <cell r="N306">
            <v>17.2075</v>
          </cell>
          <cell r="O306">
            <v>29.873000000000001</v>
          </cell>
          <cell r="P306">
            <v>5782</v>
          </cell>
          <cell r="Q306">
            <v>6.4937000000000005</v>
          </cell>
        </row>
        <row r="307">
          <cell r="A307">
            <v>42370</v>
          </cell>
          <cell r="B307">
            <v>99.605999999999995</v>
          </cell>
          <cell r="C307">
            <v>1.3976</v>
          </cell>
          <cell r="D307">
            <v>1.0831</v>
          </cell>
          <cell r="E307">
            <v>8.5789000000000009</v>
          </cell>
          <cell r="F307">
            <v>3.673</v>
          </cell>
          <cell r="G307">
            <v>1.0230999999999999</v>
          </cell>
          <cell r="H307">
            <v>121.14</v>
          </cell>
          <cell r="I307">
            <v>7.7862999999999998</v>
          </cell>
          <cell r="J307">
            <v>1.4244000000000001</v>
          </cell>
          <cell r="K307">
            <v>13.904</v>
          </cell>
          <cell r="L307">
            <v>711.6</v>
          </cell>
          <cell r="M307">
            <v>3287.31</v>
          </cell>
          <cell r="N307">
            <v>18.1065</v>
          </cell>
          <cell r="O307">
            <v>31.007999999999999</v>
          </cell>
          <cell r="P307">
            <v>5929.5</v>
          </cell>
          <cell r="Q307">
            <v>6.5759999999999996</v>
          </cell>
        </row>
        <row r="308">
          <cell r="A308">
            <v>42401</v>
          </cell>
          <cell r="B308">
            <v>98.210999999999999</v>
          </cell>
          <cell r="C308">
            <v>1.3540000000000001</v>
          </cell>
          <cell r="D308">
            <v>1.0872999999999999</v>
          </cell>
          <cell r="E308">
            <v>8.5671999999999997</v>
          </cell>
          <cell r="F308">
            <v>3.673</v>
          </cell>
          <cell r="G308">
            <v>0.99839999999999995</v>
          </cell>
          <cell r="H308">
            <v>112.69</v>
          </cell>
          <cell r="I308">
            <v>7.7762000000000002</v>
          </cell>
          <cell r="J308">
            <v>1.3916999999999999</v>
          </cell>
          <cell r="K308">
            <v>15.584199999999999</v>
          </cell>
          <cell r="L308">
            <v>696.01</v>
          </cell>
          <cell r="M308">
            <v>3306</v>
          </cell>
          <cell r="N308">
            <v>18.135999999999999</v>
          </cell>
          <cell r="O308">
            <v>32.296999999999997</v>
          </cell>
          <cell r="P308">
            <v>5722.5</v>
          </cell>
          <cell r="Q308">
            <v>6.5519999999999996</v>
          </cell>
        </row>
        <row r="309">
          <cell r="A309">
            <v>42430</v>
          </cell>
          <cell r="B309">
            <v>94.585999999999999</v>
          </cell>
          <cell r="C309">
            <v>1.3004</v>
          </cell>
          <cell r="D309">
            <v>1.1379999999999999</v>
          </cell>
          <cell r="E309">
            <v>8.1178000000000008</v>
          </cell>
          <cell r="F309">
            <v>3.673</v>
          </cell>
          <cell r="G309">
            <v>0.96179999999999999</v>
          </cell>
          <cell r="H309">
            <v>112.57</v>
          </cell>
          <cell r="I309">
            <v>7.7572000000000001</v>
          </cell>
          <cell r="J309">
            <v>1.4359999999999999</v>
          </cell>
          <cell r="K309">
            <v>14.5817</v>
          </cell>
          <cell r="L309">
            <v>667.7</v>
          </cell>
          <cell r="M309">
            <v>3022.35</v>
          </cell>
          <cell r="N309">
            <v>17.279</v>
          </cell>
          <cell r="O309">
            <v>31.76</v>
          </cell>
          <cell r="P309">
            <v>5628.7</v>
          </cell>
          <cell r="Q309">
            <v>6.4535999999999998</v>
          </cell>
        </row>
        <row r="310">
          <cell r="A310">
            <v>42461</v>
          </cell>
          <cell r="B310">
            <v>93.081999999999994</v>
          </cell>
          <cell r="C310">
            <v>1.2556</v>
          </cell>
          <cell r="D310">
            <v>1.1451</v>
          </cell>
          <cell r="E310">
            <v>8.0324000000000009</v>
          </cell>
          <cell r="F310">
            <v>3.673</v>
          </cell>
          <cell r="G310">
            <v>0.95989999999999998</v>
          </cell>
          <cell r="H310">
            <v>106.5</v>
          </cell>
          <cell r="I310">
            <v>7.7572000000000001</v>
          </cell>
          <cell r="J310">
            <v>1.4612000000000001</v>
          </cell>
          <cell r="K310">
            <v>14.2582</v>
          </cell>
          <cell r="L310">
            <v>660.45</v>
          </cell>
          <cell r="M310">
            <v>2851.14</v>
          </cell>
          <cell r="N310">
            <v>17.177</v>
          </cell>
          <cell r="O310">
            <v>31.518000000000001</v>
          </cell>
          <cell r="P310">
            <v>5573</v>
          </cell>
          <cell r="Q310">
            <v>6.4779999999999998</v>
          </cell>
        </row>
        <row r="311">
          <cell r="A311">
            <v>42491</v>
          </cell>
          <cell r="B311">
            <v>95.891000000000005</v>
          </cell>
          <cell r="C311">
            <v>1.3092999999999999</v>
          </cell>
          <cell r="D311">
            <v>1.1132</v>
          </cell>
          <cell r="E311">
            <v>8.2644628099173545</v>
          </cell>
          <cell r="F311">
            <v>3.673</v>
          </cell>
          <cell r="G311">
            <v>0.99299999999999999</v>
          </cell>
          <cell r="H311">
            <v>110.73</v>
          </cell>
          <cell r="I311">
            <v>7.766</v>
          </cell>
          <cell r="J311">
            <v>1.4632000000000001</v>
          </cell>
          <cell r="K311">
            <v>14.012700000000001</v>
          </cell>
          <cell r="L311">
            <v>691.28</v>
          </cell>
          <cell r="M311">
            <v>3069.17</v>
          </cell>
          <cell r="N311">
            <v>18.467199999999998</v>
          </cell>
          <cell r="O311">
            <v>30.788499999999999</v>
          </cell>
          <cell r="P311">
            <v>5692.5</v>
          </cell>
          <cell r="Q311">
            <v>6.5853999999999999</v>
          </cell>
        </row>
        <row r="312">
          <cell r="A312">
            <v>42522</v>
          </cell>
          <cell r="B312">
            <v>96.143000000000001</v>
          </cell>
          <cell r="C312">
            <v>1.2924</v>
          </cell>
          <cell r="D312">
            <v>1.1106</v>
          </cell>
          <cell r="E312">
            <v>8.4596999999999998</v>
          </cell>
          <cell r="F312">
            <v>3.673</v>
          </cell>
          <cell r="G312">
            <v>0.97599999999999998</v>
          </cell>
          <cell r="H312">
            <v>103.2</v>
          </cell>
          <cell r="I312">
            <v>7.7712000000000003</v>
          </cell>
          <cell r="J312">
            <v>1.3310999999999999</v>
          </cell>
          <cell r="K312">
            <v>14.92</v>
          </cell>
          <cell r="L312">
            <v>663.24</v>
          </cell>
          <cell r="M312">
            <v>2916.15</v>
          </cell>
          <cell r="N312">
            <v>18.2804</v>
          </cell>
          <cell r="O312">
            <v>30.5</v>
          </cell>
          <cell r="P312">
            <v>5589</v>
          </cell>
          <cell r="Q312">
            <v>6.6479999999999997</v>
          </cell>
        </row>
        <row r="313">
          <cell r="A313">
            <v>42552</v>
          </cell>
          <cell r="B313">
            <v>95.53</v>
          </cell>
          <cell r="C313">
            <v>1.3029999999999999</v>
          </cell>
          <cell r="D313">
            <v>1.1173999999999999</v>
          </cell>
          <cell r="E313">
            <v>8.5569000000000006</v>
          </cell>
          <cell r="F313">
            <v>3.673</v>
          </cell>
          <cell r="G313">
            <v>0.96950000000000003</v>
          </cell>
          <cell r="H313">
            <v>102.06</v>
          </cell>
          <cell r="I313">
            <v>7.7670000000000003</v>
          </cell>
          <cell r="J313">
            <v>1.323</v>
          </cell>
          <cell r="K313">
            <v>15.044700000000001</v>
          </cell>
          <cell r="L313">
            <v>655.7</v>
          </cell>
          <cell r="M313">
            <v>3081.75</v>
          </cell>
          <cell r="N313">
            <v>18.752700000000001</v>
          </cell>
          <cell r="O313">
            <v>29.751999999999999</v>
          </cell>
          <cell r="P313">
            <v>5543.6</v>
          </cell>
          <cell r="Q313">
            <v>6.6349999999999998</v>
          </cell>
        </row>
        <row r="314">
          <cell r="A314">
            <v>42583</v>
          </cell>
          <cell r="B314">
            <v>96.022000000000006</v>
          </cell>
          <cell r="C314">
            <v>1.3105</v>
          </cell>
          <cell r="D314">
            <v>1.1579999999999999</v>
          </cell>
          <cell r="E314">
            <v>8.5604999999999993</v>
          </cell>
          <cell r="F314">
            <v>3.673</v>
          </cell>
          <cell r="G314">
            <v>0.9839</v>
          </cell>
          <cell r="H314">
            <v>103.43</v>
          </cell>
          <cell r="I314">
            <v>7.7569999999999997</v>
          </cell>
          <cell r="J314">
            <v>1.3138000000000001</v>
          </cell>
          <cell r="K314">
            <v>14.9008</v>
          </cell>
          <cell r="L314">
            <v>679.86</v>
          </cell>
          <cell r="M314">
            <v>2933.82</v>
          </cell>
          <cell r="N314">
            <v>18.7836</v>
          </cell>
          <cell r="O314">
            <v>28.797999999999998</v>
          </cell>
          <cell r="P314">
            <v>5511.5</v>
          </cell>
          <cell r="Q314">
            <v>6.6792999999999996</v>
          </cell>
        </row>
        <row r="315">
          <cell r="A315">
            <v>42614</v>
          </cell>
          <cell r="B315">
            <v>95.462999999999994</v>
          </cell>
          <cell r="C315">
            <v>1.3127</v>
          </cell>
          <cell r="D315">
            <v>1.1234999999999999</v>
          </cell>
          <cell r="E315">
            <v>8.5739000000000001</v>
          </cell>
          <cell r="F315">
            <v>3.673</v>
          </cell>
          <cell r="G315">
            <v>0.97140000000000004</v>
          </cell>
          <cell r="H315">
            <v>101.35</v>
          </cell>
          <cell r="I315">
            <v>7.7564000000000002</v>
          </cell>
          <cell r="J315">
            <v>1.2971999999999999</v>
          </cell>
          <cell r="K315">
            <v>15.263299999999999</v>
          </cell>
          <cell r="L315">
            <v>657.75</v>
          </cell>
          <cell r="M315">
            <v>2879.95</v>
          </cell>
          <cell r="N315">
            <v>19.385200000000001</v>
          </cell>
          <cell r="O315">
            <v>28.364999999999998</v>
          </cell>
          <cell r="P315">
            <v>5555.4</v>
          </cell>
          <cell r="Q315">
            <v>6.6718000000000002</v>
          </cell>
        </row>
        <row r="316">
          <cell r="A316">
            <v>42644</v>
          </cell>
          <cell r="B316">
            <v>98.444999999999993</v>
          </cell>
          <cell r="C316">
            <v>1.3409</v>
          </cell>
          <cell r="D316">
            <v>1.0985</v>
          </cell>
          <cell r="E316">
            <v>9.0320999999999998</v>
          </cell>
          <cell r="F316">
            <v>3.673</v>
          </cell>
          <cell r="G316">
            <v>0.98899999999999999</v>
          </cell>
          <cell r="H316">
            <v>104.82</v>
          </cell>
          <cell r="I316">
            <v>7.7552000000000003</v>
          </cell>
          <cell r="J316">
            <v>1.2242</v>
          </cell>
          <cell r="K316">
            <v>15.1745</v>
          </cell>
          <cell r="L316">
            <v>653.22</v>
          </cell>
          <cell r="M316">
            <v>2967.66</v>
          </cell>
          <cell r="N316">
            <v>18.8642</v>
          </cell>
          <cell r="O316">
            <v>28.245000000000001</v>
          </cell>
          <cell r="P316">
            <v>5730</v>
          </cell>
          <cell r="Q316">
            <v>6.7758000000000003</v>
          </cell>
        </row>
        <row r="317">
          <cell r="A317">
            <v>42675</v>
          </cell>
          <cell r="B317">
            <v>101.5</v>
          </cell>
          <cell r="C317">
            <v>1.3436999999999999</v>
          </cell>
          <cell r="D317">
            <v>1.0589</v>
          </cell>
          <cell r="E317">
            <v>9.2303999999999995</v>
          </cell>
          <cell r="F317">
            <v>3.673</v>
          </cell>
          <cell r="G317">
            <v>1.0173000000000001</v>
          </cell>
          <cell r="H317">
            <v>114.46</v>
          </cell>
          <cell r="I317">
            <v>7.7565</v>
          </cell>
          <cell r="J317">
            <v>1.2505999999999999</v>
          </cell>
          <cell r="K317">
            <v>15.844200000000001</v>
          </cell>
          <cell r="L317">
            <v>674.25</v>
          </cell>
          <cell r="M317">
            <v>3165.09</v>
          </cell>
          <cell r="N317">
            <v>20.574300000000001</v>
          </cell>
          <cell r="O317">
            <v>28.95</v>
          </cell>
          <cell r="P317">
            <v>5845</v>
          </cell>
          <cell r="Q317">
            <v>6.8894000000000002</v>
          </cell>
        </row>
        <row r="318">
          <cell r="A318">
            <v>42705</v>
          </cell>
          <cell r="B318">
            <v>102.21</v>
          </cell>
          <cell r="C318">
            <v>1.3441000000000001</v>
          </cell>
          <cell r="D318">
            <v>1.0517000000000001</v>
          </cell>
          <cell r="E318">
            <v>9.1060999999999996</v>
          </cell>
          <cell r="F318">
            <v>3.673</v>
          </cell>
          <cell r="G318">
            <v>1.0189999999999999</v>
          </cell>
          <cell r="H318">
            <v>116.96</v>
          </cell>
          <cell r="I318">
            <v>7.7558999999999996</v>
          </cell>
          <cell r="J318">
            <v>1.234</v>
          </cell>
          <cell r="K318">
            <v>15.850199999999999</v>
          </cell>
          <cell r="L318">
            <v>670</v>
          </cell>
          <cell r="M318">
            <v>3000.71</v>
          </cell>
          <cell r="N318">
            <v>20.7272</v>
          </cell>
          <cell r="O318">
            <v>29.260999999999999</v>
          </cell>
          <cell r="P318">
            <v>5737.5</v>
          </cell>
          <cell r="Q318">
            <v>6.9450000000000003</v>
          </cell>
        </row>
        <row r="319">
          <cell r="A319">
            <v>42736</v>
          </cell>
          <cell r="B319">
            <v>99.51</v>
          </cell>
          <cell r="C319">
            <v>1.3029999999999999</v>
          </cell>
          <cell r="D319">
            <v>1.0798000000000001</v>
          </cell>
          <cell r="E319">
            <v>8.7423999999999999</v>
          </cell>
          <cell r="F319">
            <v>3.673</v>
          </cell>
          <cell r="G319">
            <v>0.98919999999999997</v>
          </cell>
          <cell r="H319">
            <v>112.8</v>
          </cell>
          <cell r="I319">
            <v>7.7558999999999996</v>
          </cell>
          <cell r="J319">
            <v>1.2579</v>
          </cell>
          <cell r="K319">
            <v>15.9117</v>
          </cell>
          <cell r="L319">
            <v>647.29999999999995</v>
          </cell>
          <cell r="M319">
            <v>2936.66</v>
          </cell>
          <cell r="N319">
            <v>20.8322</v>
          </cell>
          <cell r="O319">
            <v>28.164999999999999</v>
          </cell>
          <cell r="P319">
            <v>5810</v>
          </cell>
          <cell r="Q319">
            <v>6.8840000000000003</v>
          </cell>
        </row>
        <row r="320">
          <cell r="A320">
            <v>42767</v>
          </cell>
          <cell r="B320">
            <v>101.72</v>
          </cell>
          <cell r="C320">
            <v>1.3301000000000001</v>
          </cell>
          <cell r="D320">
            <v>1.0576000000000001</v>
          </cell>
          <cell r="E320">
            <v>9.0365000000000002</v>
          </cell>
          <cell r="F320">
            <v>3.673</v>
          </cell>
          <cell r="G320">
            <v>1.0058</v>
          </cell>
          <cell r="H320">
            <v>112.77</v>
          </cell>
          <cell r="I320">
            <v>7.7624000000000004</v>
          </cell>
          <cell r="J320">
            <v>1.238</v>
          </cell>
          <cell r="K320">
            <v>15.455</v>
          </cell>
          <cell r="L320">
            <v>650.1</v>
          </cell>
          <cell r="M320">
            <v>2896.27</v>
          </cell>
          <cell r="N320">
            <v>20.109000000000002</v>
          </cell>
          <cell r="O320">
            <v>28.535</v>
          </cell>
          <cell r="P320">
            <v>5465</v>
          </cell>
          <cell r="Q320">
            <v>6.867</v>
          </cell>
        </row>
        <row r="321">
          <cell r="A321">
            <v>42795</v>
          </cell>
          <cell r="B321">
            <v>100.35</v>
          </cell>
          <cell r="C321">
            <v>1.3318000000000001</v>
          </cell>
          <cell r="D321">
            <v>1.0651999999999999</v>
          </cell>
          <cell r="E321">
            <v>8.9707000000000008</v>
          </cell>
          <cell r="F321">
            <v>3.6728999999999998</v>
          </cell>
          <cell r="G321">
            <v>1.0025999999999999</v>
          </cell>
          <cell r="H321">
            <v>111.39</v>
          </cell>
          <cell r="I321">
            <v>7.7709000000000001</v>
          </cell>
          <cell r="J321">
            <v>1.2549999999999999</v>
          </cell>
          <cell r="K321">
            <v>15.3818</v>
          </cell>
          <cell r="L321">
            <v>660.17</v>
          </cell>
          <cell r="M321">
            <v>2880.24</v>
          </cell>
          <cell r="N321">
            <v>18.724900000000002</v>
          </cell>
          <cell r="O321">
            <v>28.52</v>
          </cell>
          <cell r="P321">
            <v>5638.1</v>
          </cell>
          <cell r="Q321">
            <v>6.8872</v>
          </cell>
        </row>
        <row r="322">
          <cell r="A322">
            <v>42826</v>
          </cell>
          <cell r="B322">
            <v>99.05</v>
          </cell>
          <cell r="C322">
            <v>1.3653</v>
          </cell>
          <cell r="D322">
            <v>1.0894999999999999</v>
          </cell>
          <cell r="E322">
            <v>8.8535000000000004</v>
          </cell>
          <cell r="F322">
            <v>3.6728999999999998</v>
          </cell>
          <cell r="G322">
            <v>0.99460000000000004</v>
          </cell>
          <cell r="H322">
            <v>111.49</v>
          </cell>
          <cell r="I322">
            <v>7.7784000000000004</v>
          </cell>
          <cell r="J322">
            <v>1.2950999999999999</v>
          </cell>
          <cell r="K322">
            <v>15.4268</v>
          </cell>
          <cell r="L322">
            <v>667.35</v>
          </cell>
          <cell r="M322">
            <v>2947.85</v>
          </cell>
          <cell r="N322">
            <v>18.820599999999999</v>
          </cell>
          <cell r="O322">
            <v>28.125</v>
          </cell>
          <cell r="P322">
            <v>5571.7</v>
          </cell>
          <cell r="Q322">
            <v>6.8934999999999995</v>
          </cell>
        </row>
        <row r="323">
          <cell r="A323">
            <v>42856</v>
          </cell>
          <cell r="B323">
            <v>96.921999999999997</v>
          </cell>
          <cell r="C323">
            <v>1.3514999999999999</v>
          </cell>
          <cell r="D323">
            <v>1.1186</v>
          </cell>
          <cell r="E323">
            <v>8.6882000000000001</v>
          </cell>
          <cell r="F323">
            <v>3.673</v>
          </cell>
          <cell r="G323">
            <v>0.96779999999999999</v>
          </cell>
          <cell r="H323">
            <v>110.78</v>
          </cell>
          <cell r="I323">
            <v>7.7920999999999996</v>
          </cell>
          <cell r="J323">
            <v>1.2889999999999999</v>
          </cell>
          <cell r="K323">
            <v>16.141999999999999</v>
          </cell>
          <cell r="L323">
            <v>672.55</v>
          </cell>
          <cell r="M323">
            <v>2920.42</v>
          </cell>
          <cell r="N323">
            <v>18.619900000000001</v>
          </cell>
          <cell r="O323">
            <v>28.37</v>
          </cell>
          <cell r="P323">
            <v>5596.7</v>
          </cell>
          <cell r="Q323">
            <v>6.8179999999999996</v>
          </cell>
        </row>
        <row r="324">
          <cell r="A324">
            <v>42887</v>
          </cell>
          <cell r="B324">
            <v>95.628</v>
          </cell>
          <cell r="C324">
            <v>1.2964</v>
          </cell>
          <cell r="D324">
            <v>1.1426000000000001</v>
          </cell>
          <cell r="E324">
            <v>8.4321999999999999</v>
          </cell>
          <cell r="F324">
            <v>3.673</v>
          </cell>
          <cell r="G324">
            <v>0.95789999999999997</v>
          </cell>
          <cell r="H324">
            <v>112.39</v>
          </cell>
          <cell r="I324">
            <v>7.8071999999999999</v>
          </cell>
          <cell r="J324">
            <v>1.3025</v>
          </cell>
          <cell r="K324">
            <v>16.598500000000001</v>
          </cell>
          <cell r="L324">
            <v>663.9</v>
          </cell>
          <cell r="M324">
            <v>3038.26</v>
          </cell>
          <cell r="N324">
            <v>18.1203</v>
          </cell>
          <cell r="O324">
            <v>28.524999999999999</v>
          </cell>
          <cell r="P324">
            <v>5555</v>
          </cell>
          <cell r="Q324">
            <v>6.7808999999999999</v>
          </cell>
        </row>
        <row r="325">
          <cell r="A325">
            <v>42917</v>
          </cell>
          <cell r="B325">
            <v>92.863</v>
          </cell>
          <cell r="C325">
            <v>1.248</v>
          </cell>
          <cell r="D325">
            <v>1.1841999999999999</v>
          </cell>
          <cell r="E325">
            <v>8.0678000000000001</v>
          </cell>
          <cell r="F325">
            <v>3.673</v>
          </cell>
          <cell r="G325">
            <v>0.96689999999999998</v>
          </cell>
          <cell r="H325">
            <v>110.26</v>
          </cell>
          <cell r="I325">
            <v>7.8102</v>
          </cell>
          <cell r="J325">
            <v>1.3214999999999999</v>
          </cell>
          <cell r="K325">
            <v>17.670000000000002</v>
          </cell>
          <cell r="L325">
            <v>645</v>
          </cell>
          <cell r="M325">
            <v>2995</v>
          </cell>
          <cell r="N325">
            <v>17.8005</v>
          </cell>
          <cell r="O325">
            <v>28.24</v>
          </cell>
          <cell r="P325">
            <v>5555.3</v>
          </cell>
          <cell r="Q325">
            <v>6.7266000000000004</v>
          </cell>
        </row>
        <row r="326">
          <cell r="A326">
            <v>42948</v>
          </cell>
          <cell r="B326">
            <v>92.668000000000006</v>
          </cell>
          <cell r="C326">
            <v>1.2482</v>
          </cell>
          <cell r="D326">
            <v>1.1910000000000001</v>
          </cell>
          <cell r="E326">
            <v>7.9386999999999999</v>
          </cell>
          <cell r="F326">
            <v>3.673</v>
          </cell>
          <cell r="G326">
            <v>0.9587</v>
          </cell>
          <cell r="H326">
            <v>109.98</v>
          </cell>
          <cell r="I326">
            <v>7.8258999999999999</v>
          </cell>
          <cell r="J326">
            <v>1.2929999999999999</v>
          </cell>
          <cell r="K326">
            <v>17.364999999999998</v>
          </cell>
          <cell r="L326">
            <v>626.9</v>
          </cell>
          <cell r="M326">
            <v>2972.62</v>
          </cell>
          <cell r="N326">
            <v>17.886299999999999</v>
          </cell>
          <cell r="O326">
            <v>28.810500000000001</v>
          </cell>
          <cell r="P326">
            <v>5654.5</v>
          </cell>
          <cell r="Q326">
            <v>6.5900999999999996</v>
          </cell>
        </row>
        <row r="327">
          <cell r="A327">
            <v>42979</v>
          </cell>
          <cell r="B327">
            <v>93.075999999999993</v>
          </cell>
          <cell r="C327">
            <v>1.2472000000000001</v>
          </cell>
          <cell r="D327">
            <v>1.1814</v>
          </cell>
          <cell r="E327">
            <v>8.1479999999999997</v>
          </cell>
          <cell r="F327">
            <v>3.6728000000000001</v>
          </cell>
          <cell r="G327">
            <v>0.96830000000000005</v>
          </cell>
          <cell r="H327">
            <v>112.51</v>
          </cell>
          <cell r="I327">
            <v>7.8109999999999999</v>
          </cell>
          <cell r="J327">
            <v>1.3398000000000001</v>
          </cell>
          <cell r="K327">
            <v>17.318300000000001</v>
          </cell>
          <cell r="L327">
            <v>639.11</v>
          </cell>
          <cell r="M327">
            <v>2918.49</v>
          </cell>
          <cell r="N327">
            <v>18.2545</v>
          </cell>
          <cell r="O327">
            <v>28.99</v>
          </cell>
          <cell r="P327">
            <v>5667.5</v>
          </cell>
          <cell r="Q327">
            <v>6.6528</v>
          </cell>
        </row>
        <row r="328">
          <cell r="A328">
            <v>43009</v>
          </cell>
          <cell r="B328">
            <v>94.552000000000007</v>
          </cell>
          <cell r="C328">
            <v>1.2887999999999999</v>
          </cell>
          <cell r="D328">
            <v>1.1646000000000001</v>
          </cell>
          <cell r="E328">
            <v>8.3775999999999993</v>
          </cell>
          <cell r="F328">
            <v>3.6730999999999998</v>
          </cell>
          <cell r="G328">
            <v>0.99760000000000004</v>
          </cell>
          <cell r="H328">
            <v>113.64</v>
          </cell>
          <cell r="I328">
            <v>7.8010999999999999</v>
          </cell>
          <cell r="J328">
            <v>1.3283</v>
          </cell>
          <cell r="K328">
            <v>17.670000000000002</v>
          </cell>
          <cell r="L328">
            <v>635.34</v>
          </cell>
          <cell r="M328">
            <v>3011.44</v>
          </cell>
          <cell r="N328">
            <v>19.146599999999999</v>
          </cell>
          <cell r="O328">
            <v>29.15</v>
          </cell>
          <cell r="P328">
            <v>5636.7</v>
          </cell>
          <cell r="Q328">
            <v>6.6349999999999998</v>
          </cell>
        </row>
        <row r="329">
          <cell r="A329">
            <v>43040</v>
          </cell>
          <cell r="B329">
            <v>93.046999999999997</v>
          </cell>
          <cell r="C329">
            <v>1.2897000000000001</v>
          </cell>
          <cell r="D329">
            <v>1.1903999999999999</v>
          </cell>
          <cell r="E329">
            <v>8.3767999999999994</v>
          </cell>
          <cell r="F329">
            <v>3.673</v>
          </cell>
          <cell r="G329">
            <v>0.98360000000000003</v>
          </cell>
          <cell r="H329">
            <v>112.54</v>
          </cell>
          <cell r="I329">
            <v>7.8098999999999998</v>
          </cell>
          <cell r="J329">
            <v>1.3525</v>
          </cell>
          <cell r="K329">
            <v>17.384499999999999</v>
          </cell>
          <cell r="L329">
            <v>648.73</v>
          </cell>
          <cell r="M329">
            <v>3006.09</v>
          </cell>
          <cell r="N329">
            <v>18.628399999999999</v>
          </cell>
          <cell r="O329">
            <v>29</v>
          </cell>
          <cell r="P329">
            <v>5666.5</v>
          </cell>
          <cell r="Q329">
            <v>6.6090999999999998</v>
          </cell>
        </row>
        <row r="330">
          <cell r="A330">
            <v>43070</v>
          </cell>
          <cell r="B330">
            <v>92.123999999999995</v>
          </cell>
          <cell r="C330">
            <v>1.2571000000000001</v>
          </cell>
          <cell r="D330">
            <v>1.2004999999999999</v>
          </cell>
          <cell r="E330">
            <v>8.1832999999999991</v>
          </cell>
          <cell r="F330">
            <v>3.6732</v>
          </cell>
          <cell r="G330">
            <v>0.97430000000000005</v>
          </cell>
          <cell r="H330">
            <v>112.69</v>
          </cell>
          <cell r="I330">
            <v>7.8140000000000001</v>
          </cell>
          <cell r="J330">
            <v>1.3512999999999999</v>
          </cell>
          <cell r="K330">
            <v>18.7742</v>
          </cell>
          <cell r="L330">
            <v>615.42999999999995</v>
          </cell>
          <cell r="M330">
            <v>2984</v>
          </cell>
          <cell r="N330">
            <v>19.658999999999999</v>
          </cell>
          <cell r="O330">
            <v>28.7</v>
          </cell>
          <cell r="P330">
            <v>5588</v>
          </cell>
          <cell r="Q330">
            <v>6.5067000000000004</v>
          </cell>
        </row>
        <row r="331">
          <cell r="A331">
            <v>43101</v>
          </cell>
          <cell r="B331">
            <v>89.132999999999996</v>
          </cell>
          <cell r="C331">
            <v>1.2315</v>
          </cell>
          <cell r="D331">
            <v>1.2414000000000001</v>
          </cell>
          <cell r="E331">
            <v>7.8789999999999996</v>
          </cell>
          <cell r="F331">
            <v>3.673</v>
          </cell>
          <cell r="G331">
            <v>0.93130000000000002</v>
          </cell>
          <cell r="H331">
            <v>109.19</v>
          </cell>
          <cell r="I331">
            <v>7.8228999999999997</v>
          </cell>
          <cell r="J331">
            <v>1.4191</v>
          </cell>
          <cell r="K331">
            <v>19.652000000000001</v>
          </cell>
          <cell r="L331">
            <v>601.41</v>
          </cell>
          <cell r="M331">
            <v>2844.14</v>
          </cell>
          <cell r="N331">
            <v>18.599900000000002</v>
          </cell>
          <cell r="O331">
            <v>28.37</v>
          </cell>
          <cell r="P331">
            <v>5607.5</v>
          </cell>
          <cell r="Q331">
            <v>6.2888000000000002</v>
          </cell>
        </row>
        <row r="332">
          <cell r="A332">
            <v>43132</v>
          </cell>
          <cell r="B332">
            <v>90.613</v>
          </cell>
          <cell r="C332">
            <v>1.2785</v>
          </cell>
          <cell r="D332">
            <v>1.2194</v>
          </cell>
          <cell r="E332">
            <v>8.2911000000000001</v>
          </cell>
          <cell r="F332">
            <v>3.6728999999999998</v>
          </cell>
          <cell r="G332">
            <v>0.9446</v>
          </cell>
          <cell r="H332">
            <v>106.68</v>
          </cell>
          <cell r="I332">
            <v>7.8261000000000003</v>
          </cell>
          <cell r="J332">
            <v>1.3759999999999999</v>
          </cell>
          <cell r="K332">
            <v>20.114999999999998</v>
          </cell>
          <cell r="L332">
            <v>594.30999999999995</v>
          </cell>
          <cell r="M332">
            <v>2855.93</v>
          </cell>
          <cell r="N332">
            <v>18.838100000000001</v>
          </cell>
          <cell r="O332">
            <v>28.315000000000001</v>
          </cell>
          <cell r="P332">
            <v>5562.5</v>
          </cell>
          <cell r="Q332">
            <v>6.33</v>
          </cell>
        </row>
        <row r="333">
          <cell r="A333">
            <v>43160</v>
          </cell>
          <cell r="B333">
            <v>89.974000000000004</v>
          </cell>
          <cell r="C333">
            <v>1.29</v>
          </cell>
          <cell r="D333">
            <v>1.2323999999999999</v>
          </cell>
          <cell r="E333">
            <v>8.3417999999999992</v>
          </cell>
          <cell r="F333">
            <v>3.6728999999999998</v>
          </cell>
          <cell r="G333">
            <v>0.95399999999999996</v>
          </cell>
          <cell r="H333">
            <v>106.28</v>
          </cell>
          <cell r="I333">
            <v>7.8487999999999998</v>
          </cell>
          <cell r="J333">
            <v>1.4015</v>
          </cell>
          <cell r="K333">
            <v>20.1433</v>
          </cell>
          <cell r="L333">
            <v>603.9</v>
          </cell>
          <cell r="M333">
            <v>2780.47</v>
          </cell>
          <cell r="N333">
            <v>18.1812</v>
          </cell>
          <cell r="O333">
            <v>28.335000000000001</v>
          </cell>
          <cell r="P333">
            <v>5548.3</v>
          </cell>
          <cell r="Q333">
            <v>6.2755000000000001</v>
          </cell>
        </row>
        <row r="334">
          <cell r="A334">
            <v>43191</v>
          </cell>
          <cell r="B334">
            <v>91.840999999999994</v>
          </cell>
          <cell r="C334">
            <v>1.2843</v>
          </cell>
          <cell r="D334">
            <v>1.2078</v>
          </cell>
          <cell r="E334">
            <v>8.7492000000000001</v>
          </cell>
          <cell r="F334">
            <v>3.673</v>
          </cell>
          <cell r="G334">
            <v>0.9909</v>
          </cell>
          <cell r="H334">
            <v>109.34</v>
          </cell>
          <cell r="I334">
            <v>7.8483000000000001</v>
          </cell>
          <cell r="J334">
            <v>1.3763000000000001</v>
          </cell>
          <cell r="K334">
            <v>20.691700000000001</v>
          </cell>
          <cell r="L334">
            <v>613.66</v>
          </cell>
          <cell r="M334">
            <v>2806.28</v>
          </cell>
          <cell r="N334">
            <v>18.714099999999998</v>
          </cell>
          <cell r="O334">
            <v>28.6</v>
          </cell>
          <cell r="P334">
            <v>5543.3</v>
          </cell>
          <cell r="Q334">
            <v>6.3322000000000003</v>
          </cell>
        </row>
        <row r="335">
          <cell r="A335">
            <v>43221</v>
          </cell>
          <cell r="B335">
            <v>93.978999999999999</v>
          </cell>
          <cell r="C335">
            <v>1.2958000000000001</v>
          </cell>
          <cell r="D335">
            <v>1.1693</v>
          </cell>
          <cell r="E335">
            <v>8.8135999999999992</v>
          </cell>
          <cell r="F335">
            <v>3.673</v>
          </cell>
          <cell r="G335">
            <v>0.98580000000000001</v>
          </cell>
          <cell r="H335">
            <v>108.82</v>
          </cell>
          <cell r="I335">
            <v>7.8430999999999997</v>
          </cell>
          <cell r="J335">
            <v>1.3298000000000001</v>
          </cell>
          <cell r="K335">
            <v>24.947500000000002</v>
          </cell>
          <cell r="L335">
            <v>632.03</v>
          </cell>
          <cell r="M335">
            <v>2879.32</v>
          </cell>
          <cell r="N335">
            <v>19.9117</v>
          </cell>
          <cell r="O335">
            <v>31.125</v>
          </cell>
          <cell r="P335">
            <v>5730</v>
          </cell>
          <cell r="Q335">
            <v>6.4105999999999996</v>
          </cell>
        </row>
        <row r="336">
          <cell r="A336">
            <v>43252</v>
          </cell>
          <cell r="B336">
            <v>94.47</v>
          </cell>
          <cell r="C336">
            <v>1.3132999999999999</v>
          </cell>
          <cell r="D336">
            <v>1.1684000000000001</v>
          </cell>
          <cell r="E336">
            <v>8.9428000000000001</v>
          </cell>
          <cell r="F336">
            <v>3.673</v>
          </cell>
          <cell r="G336">
            <v>0.90600000000000003</v>
          </cell>
          <cell r="H336">
            <v>110.76</v>
          </cell>
          <cell r="I336">
            <v>7.8465999999999996</v>
          </cell>
          <cell r="J336">
            <v>1.3207</v>
          </cell>
          <cell r="K336">
            <v>28.861699999999999</v>
          </cell>
          <cell r="L336">
            <v>653.9</v>
          </cell>
          <cell r="M336">
            <v>2930.8</v>
          </cell>
          <cell r="N336">
            <v>19.907800000000002</v>
          </cell>
          <cell r="O336">
            <v>31.484999999999999</v>
          </cell>
          <cell r="P336">
            <v>5693.2</v>
          </cell>
          <cell r="Q336">
            <v>6.6210000000000004</v>
          </cell>
        </row>
        <row r="337">
          <cell r="A337">
            <v>43282</v>
          </cell>
          <cell r="B337">
            <v>94.554000000000002</v>
          </cell>
          <cell r="C337">
            <v>1.3006</v>
          </cell>
          <cell r="D337">
            <v>1.1691</v>
          </cell>
          <cell r="E337">
            <v>8.7539999999999996</v>
          </cell>
          <cell r="F337">
            <v>3.673</v>
          </cell>
          <cell r="G337">
            <v>0.99029999999999996</v>
          </cell>
          <cell r="H337">
            <v>111.86</v>
          </cell>
          <cell r="I337">
            <v>7.8491</v>
          </cell>
          <cell r="J337">
            <v>1.3124</v>
          </cell>
          <cell r="K337">
            <v>27.342500000000001</v>
          </cell>
          <cell r="L337">
            <v>636.66999999999996</v>
          </cell>
          <cell r="M337">
            <v>2875.72</v>
          </cell>
          <cell r="N337">
            <v>18.646899999999999</v>
          </cell>
          <cell r="O337">
            <v>30.555</v>
          </cell>
          <cell r="P337">
            <v>5726.7</v>
          </cell>
          <cell r="Q337">
            <v>6.8167999999999997</v>
          </cell>
        </row>
        <row r="338">
          <cell r="A338">
            <v>43313</v>
          </cell>
          <cell r="B338">
            <v>95.14</v>
          </cell>
          <cell r="C338">
            <v>1.304</v>
          </cell>
          <cell r="D338">
            <v>1.1601999999999999</v>
          </cell>
          <cell r="E338">
            <v>8.6192035855886928</v>
          </cell>
          <cell r="F338">
            <v>3.6728999999999998</v>
          </cell>
          <cell r="G338">
            <v>0.96889999999999998</v>
          </cell>
          <cell r="H338">
            <v>111.03</v>
          </cell>
          <cell r="I338">
            <v>7.8491</v>
          </cell>
          <cell r="J338">
            <v>1.296</v>
          </cell>
          <cell r="K338">
            <v>37.125</v>
          </cell>
          <cell r="L338">
            <v>682.8</v>
          </cell>
          <cell r="M338">
            <v>3027.39</v>
          </cell>
          <cell r="N338">
            <v>19.085000000000001</v>
          </cell>
          <cell r="O338">
            <v>32.450000000000003</v>
          </cell>
          <cell r="P338">
            <v>5834.4</v>
          </cell>
          <cell r="Q338">
            <v>6.8315000000000001</v>
          </cell>
        </row>
        <row r="339">
          <cell r="A339">
            <v>43344</v>
          </cell>
          <cell r="B339">
            <v>95.132000000000005</v>
          </cell>
          <cell r="C339">
            <v>1.2907999999999999</v>
          </cell>
          <cell r="D339">
            <v>1.1604000000000001</v>
          </cell>
          <cell r="E339">
            <v>8.8894000000000002</v>
          </cell>
          <cell r="F339">
            <v>3.673</v>
          </cell>
          <cell r="G339">
            <v>0.98170000000000002</v>
          </cell>
          <cell r="H339">
            <v>113.7</v>
          </cell>
          <cell r="I339">
            <v>7.8280000000000003</v>
          </cell>
          <cell r="J339">
            <v>1.3030999999999999</v>
          </cell>
          <cell r="K339">
            <v>40.896700000000003</v>
          </cell>
          <cell r="L339">
            <v>656.83</v>
          </cell>
          <cell r="M339">
            <v>2972.18</v>
          </cell>
          <cell r="N339">
            <v>18.718299999999999</v>
          </cell>
          <cell r="O339">
            <v>33.35</v>
          </cell>
          <cell r="P339">
            <v>5892.9</v>
          </cell>
          <cell r="Q339">
            <v>6.8688000000000002</v>
          </cell>
        </row>
        <row r="340">
          <cell r="A340">
            <v>43374</v>
          </cell>
          <cell r="B340">
            <v>97.126999999999995</v>
          </cell>
          <cell r="C340">
            <v>1.3174999999999999</v>
          </cell>
          <cell r="D340">
            <v>1.1312</v>
          </cell>
          <cell r="E340">
            <v>9.1654</v>
          </cell>
          <cell r="F340">
            <v>3.673</v>
          </cell>
          <cell r="G340">
            <v>1.0085</v>
          </cell>
          <cell r="H340">
            <v>112.94</v>
          </cell>
          <cell r="I340">
            <v>7.8280000000000003</v>
          </cell>
          <cell r="J340">
            <v>1.2766</v>
          </cell>
          <cell r="K340">
            <v>36.1967</v>
          </cell>
          <cell r="L340">
            <v>696.8</v>
          </cell>
          <cell r="M340">
            <v>3202.44</v>
          </cell>
          <cell r="N340">
            <v>20.338899999999999</v>
          </cell>
          <cell r="O340">
            <v>32.799999999999997</v>
          </cell>
          <cell r="P340">
            <v>5990.9</v>
          </cell>
          <cell r="Q340">
            <v>6.9756999999999998</v>
          </cell>
        </row>
        <row r="341">
          <cell r="A341">
            <v>43405</v>
          </cell>
          <cell r="B341">
            <v>97.272000000000006</v>
          </cell>
          <cell r="C341">
            <v>1.3291999999999999</v>
          </cell>
          <cell r="D341">
            <v>1.1316999999999999</v>
          </cell>
          <cell r="E341">
            <v>9.1052</v>
          </cell>
          <cell r="F341">
            <v>3.6728999999999998</v>
          </cell>
          <cell r="G341">
            <v>0.99790000000000001</v>
          </cell>
          <cell r="H341">
            <v>113.57</v>
          </cell>
          <cell r="I341">
            <v>7.8239999999999998</v>
          </cell>
          <cell r="J341">
            <v>1.2748999999999999</v>
          </cell>
          <cell r="K341">
            <v>38.020000000000003</v>
          </cell>
          <cell r="L341">
            <v>672.63</v>
          </cell>
          <cell r="M341">
            <v>3240.02</v>
          </cell>
          <cell r="N341">
            <v>20.366800000000001</v>
          </cell>
          <cell r="O341">
            <v>32.174999999999997</v>
          </cell>
          <cell r="P341">
            <v>5930.4</v>
          </cell>
          <cell r="Q341">
            <v>6.9604999999999997</v>
          </cell>
        </row>
        <row r="342">
          <cell r="A342">
            <v>43435</v>
          </cell>
          <cell r="B342">
            <v>96.173000000000002</v>
          </cell>
          <cell r="C342">
            <v>1.3636999999999999</v>
          </cell>
          <cell r="D342">
            <v>1.1467000000000001</v>
          </cell>
          <cell r="E342">
            <v>8.8533000000000008</v>
          </cell>
          <cell r="F342">
            <v>3.6726999999999999</v>
          </cell>
          <cell r="G342">
            <v>0.98209999999999997</v>
          </cell>
          <cell r="H342">
            <v>109.69</v>
          </cell>
          <cell r="I342">
            <v>7.8319000000000001</v>
          </cell>
          <cell r="J342">
            <v>1.2754000000000001</v>
          </cell>
          <cell r="K342">
            <v>37.808300000000003</v>
          </cell>
          <cell r="L342">
            <v>694</v>
          </cell>
          <cell r="M342">
            <v>3249.75</v>
          </cell>
          <cell r="N342">
            <v>19.650400000000001</v>
          </cell>
          <cell r="O342">
            <v>32.4</v>
          </cell>
          <cell r="P342">
            <v>5963.9</v>
          </cell>
          <cell r="Q342">
            <v>6.8784999999999998</v>
          </cell>
        </row>
        <row r="343">
          <cell r="A343">
            <v>43466</v>
          </cell>
          <cell r="B343">
            <v>95.578000000000003</v>
          </cell>
          <cell r="C343">
            <v>1.3125</v>
          </cell>
          <cell r="D343">
            <v>1.1448</v>
          </cell>
          <cell r="E343">
            <v>9.0477000000000007</v>
          </cell>
          <cell r="F343">
            <v>3.673</v>
          </cell>
          <cell r="G343">
            <v>0.99419999999999997</v>
          </cell>
          <cell r="H343">
            <v>108.89</v>
          </cell>
          <cell r="I343">
            <v>7.8467000000000002</v>
          </cell>
          <cell r="J343">
            <v>1.3109</v>
          </cell>
          <cell r="K343">
            <v>37.034999999999997</v>
          </cell>
          <cell r="L343">
            <v>654.54</v>
          </cell>
          <cell r="M343">
            <v>3163.46</v>
          </cell>
          <cell r="N343">
            <v>19.105599999999999</v>
          </cell>
          <cell r="O343">
            <v>32.484999999999999</v>
          </cell>
          <cell r="P343">
            <v>6036.8</v>
          </cell>
          <cell r="Q343">
            <v>6.6961000000000004</v>
          </cell>
        </row>
        <row r="344">
          <cell r="A344">
            <v>43497</v>
          </cell>
          <cell r="B344">
            <v>96.156999999999996</v>
          </cell>
          <cell r="C344">
            <v>1.3171999999999999</v>
          </cell>
          <cell r="D344">
            <v>1.137</v>
          </cell>
          <cell r="E344">
            <v>9.2385999999999999</v>
          </cell>
          <cell r="F344">
            <v>3.673</v>
          </cell>
          <cell r="G344">
            <v>0.99819999999999998</v>
          </cell>
          <cell r="H344">
            <v>111.39</v>
          </cell>
          <cell r="I344">
            <v>7.8498999999999999</v>
          </cell>
          <cell r="J344">
            <v>1.3263</v>
          </cell>
          <cell r="K344">
            <v>38.9983</v>
          </cell>
          <cell r="L344">
            <v>654.63</v>
          </cell>
          <cell r="M344">
            <v>3072.01</v>
          </cell>
          <cell r="N344">
            <v>19.281300000000002</v>
          </cell>
          <cell r="O344">
            <v>32.655000000000001</v>
          </cell>
          <cell r="P344">
            <v>6089.7</v>
          </cell>
          <cell r="Q344">
            <v>6.75</v>
          </cell>
        </row>
        <row r="345">
          <cell r="A345">
            <v>43525</v>
          </cell>
          <cell r="B345">
            <v>97.284000000000006</v>
          </cell>
          <cell r="C345">
            <v>1.3349</v>
          </cell>
          <cell r="D345">
            <v>1.1217999999999999</v>
          </cell>
          <cell r="E345">
            <v>9.2917000000000005</v>
          </cell>
          <cell r="F345">
            <v>3.6726999999999999</v>
          </cell>
          <cell r="G345">
            <v>0.99519999999999997</v>
          </cell>
          <cell r="H345">
            <v>110.86</v>
          </cell>
          <cell r="I345">
            <v>7.85</v>
          </cell>
          <cell r="J345">
            <v>1.3035000000000001</v>
          </cell>
          <cell r="K345">
            <v>43.353299999999997</v>
          </cell>
          <cell r="L345">
            <v>679.72</v>
          </cell>
          <cell r="M345">
            <v>3174.79</v>
          </cell>
          <cell r="N345">
            <v>19.427900000000001</v>
          </cell>
          <cell r="O345">
            <v>33.47</v>
          </cell>
          <cell r="P345">
            <v>6190</v>
          </cell>
          <cell r="Q345">
            <v>6.7232000000000003</v>
          </cell>
        </row>
        <row r="346">
          <cell r="A346">
            <v>43556</v>
          </cell>
          <cell r="B346">
            <v>97.478999999999999</v>
          </cell>
          <cell r="C346">
            <v>1.3388</v>
          </cell>
          <cell r="D346">
            <v>1.1214999999999999</v>
          </cell>
          <cell r="E346">
            <v>9.4883000000000006</v>
          </cell>
          <cell r="F346">
            <v>3.673</v>
          </cell>
          <cell r="G346">
            <v>1.0193000000000001</v>
          </cell>
          <cell r="H346">
            <v>111.42</v>
          </cell>
          <cell r="I346">
            <v>7.8445</v>
          </cell>
          <cell r="J346">
            <v>1.3031999999999999</v>
          </cell>
          <cell r="K346">
            <v>44.01</v>
          </cell>
          <cell r="L346">
            <v>676.76</v>
          </cell>
          <cell r="M346">
            <v>3247.72</v>
          </cell>
          <cell r="N346">
            <v>18.946000000000002</v>
          </cell>
          <cell r="O346">
            <v>35.075000000000003</v>
          </cell>
          <cell r="P346">
            <v>6278.5</v>
          </cell>
          <cell r="Q346">
            <v>6.85</v>
          </cell>
        </row>
        <row r="347">
          <cell r="A347">
            <v>43586</v>
          </cell>
          <cell r="B347">
            <v>97.75</v>
          </cell>
          <cell r="C347">
            <v>1.3515999999999999</v>
          </cell>
          <cell r="D347">
            <v>1.1169</v>
          </cell>
          <cell r="E347">
            <v>9.4961000000000002</v>
          </cell>
          <cell r="F347">
            <v>3.673</v>
          </cell>
          <cell r="G347">
            <v>1.0005999999999999</v>
          </cell>
          <cell r="H347">
            <v>108.29</v>
          </cell>
          <cell r="I347">
            <v>7.8384</v>
          </cell>
          <cell r="J347">
            <v>1.2628999999999999</v>
          </cell>
          <cell r="K347">
            <v>44.87</v>
          </cell>
          <cell r="L347">
            <v>710.21</v>
          </cell>
          <cell r="M347">
            <v>3357.82</v>
          </cell>
          <cell r="N347">
            <v>19.616499999999998</v>
          </cell>
          <cell r="O347">
            <v>35.274999999999999</v>
          </cell>
          <cell r="P347">
            <v>6271.2</v>
          </cell>
          <cell r="Q347">
            <v>6.8734099999999998</v>
          </cell>
        </row>
        <row r="348">
          <cell r="A348">
            <v>43617</v>
          </cell>
          <cell r="B348">
            <v>96.13</v>
          </cell>
          <cell r="C348">
            <v>1.3095000000000001</v>
          </cell>
          <cell r="D348">
            <v>1.1373</v>
          </cell>
          <cell r="E348">
            <v>9.2844999999999995</v>
          </cell>
          <cell r="F348">
            <v>3.673</v>
          </cell>
          <cell r="G348">
            <v>0.97629999999999995</v>
          </cell>
          <cell r="H348">
            <v>107.85</v>
          </cell>
          <cell r="I348">
            <v>7.8106999999999998</v>
          </cell>
          <cell r="J348">
            <v>1.2696000000000001</v>
          </cell>
          <cell r="K348">
            <v>42.448300000000003</v>
          </cell>
          <cell r="L348">
            <v>678.73</v>
          </cell>
          <cell r="M348">
            <v>3205.67</v>
          </cell>
          <cell r="N348">
            <v>19.222899999999999</v>
          </cell>
          <cell r="O348">
            <v>35.18</v>
          </cell>
          <cell r="P348">
            <v>6197.5</v>
          </cell>
          <cell r="Q348">
            <v>6.89847894736842</v>
          </cell>
        </row>
        <row r="349">
          <cell r="A349">
            <v>43647</v>
          </cell>
          <cell r="B349">
            <v>98.516000000000005</v>
          </cell>
          <cell r="C349">
            <v>1.3190999999999999</v>
          </cell>
          <cell r="D349">
            <v>1.1075999999999999</v>
          </cell>
          <cell r="E349">
            <v>9.6652000000000005</v>
          </cell>
          <cell r="F349">
            <v>3.673</v>
          </cell>
          <cell r="G349">
            <v>0.99399999999999999</v>
          </cell>
          <cell r="H349">
            <v>108.78</v>
          </cell>
          <cell r="I349">
            <v>7.8278999999999996</v>
          </cell>
          <cell r="J349">
            <v>1.2159</v>
          </cell>
          <cell r="K349">
            <v>43.88</v>
          </cell>
          <cell r="L349">
            <v>697.22</v>
          </cell>
          <cell r="M349">
            <v>3296.85</v>
          </cell>
          <cell r="N349">
            <v>19.148</v>
          </cell>
          <cell r="O349">
            <v>34.369999999999997</v>
          </cell>
          <cell r="P349">
            <v>5999.2</v>
          </cell>
          <cell r="Q349">
            <v>6.8517000000000001</v>
          </cell>
        </row>
        <row r="350">
          <cell r="A350">
            <v>43678</v>
          </cell>
          <cell r="B350">
            <v>98.915999999999997</v>
          </cell>
          <cell r="C350">
            <v>1.3310999999999999</v>
          </cell>
          <cell r="D350">
            <v>1.0982000000000001</v>
          </cell>
          <cell r="E350">
            <v>9.8404000000000007</v>
          </cell>
          <cell r="F350">
            <v>3.673</v>
          </cell>
          <cell r="G350">
            <v>0.99039999999999995</v>
          </cell>
          <cell r="H350">
            <v>106.28</v>
          </cell>
          <cell r="I350">
            <v>7.8419999999999996</v>
          </cell>
          <cell r="J350">
            <v>1.2156</v>
          </cell>
          <cell r="K350">
            <v>59.07</v>
          </cell>
          <cell r="L350">
            <v>721.62</v>
          </cell>
          <cell r="M350">
            <v>3427.29</v>
          </cell>
          <cell r="N350">
            <v>20.062999999999999</v>
          </cell>
          <cell r="O350">
            <v>36.65</v>
          </cell>
          <cell r="P350">
            <v>6245</v>
          </cell>
          <cell r="Q350">
            <v>7.0598000000000001</v>
          </cell>
        </row>
        <row r="351">
          <cell r="A351">
            <v>43709</v>
          </cell>
          <cell r="B351">
            <v>99.376999999999995</v>
          </cell>
          <cell r="C351">
            <v>1.3241000000000001</v>
          </cell>
          <cell r="D351">
            <v>1.0899000000000001</v>
          </cell>
          <cell r="E351">
            <v>9.8402999999999992</v>
          </cell>
          <cell r="F351">
            <v>3.673</v>
          </cell>
          <cell r="G351">
            <v>0.99770000000000003</v>
          </cell>
          <cell r="H351">
            <v>108.08</v>
          </cell>
          <cell r="I351">
            <v>7.8388999999999998</v>
          </cell>
          <cell r="J351">
            <v>1.2289000000000001</v>
          </cell>
          <cell r="K351">
            <v>57.558300000000003</v>
          </cell>
          <cell r="L351">
            <v>728.66</v>
          </cell>
          <cell r="M351">
            <v>3462.01</v>
          </cell>
          <cell r="N351">
            <v>19.734400000000001</v>
          </cell>
          <cell r="O351">
            <v>36.96</v>
          </cell>
          <cell r="P351">
            <v>6380.1</v>
          </cell>
          <cell r="Q351">
            <v>7.1148999999999996</v>
          </cell>
        </row>
        <row r="352">
          <cell r="A352">
            <v>43739</v>
          </cell>
          <cell r="B352">
            <v>97.352000000000004</v>
          </cell>
          <cell r="C352">
            <v>1.3164</v>
          </cell>
          <cell r="D352">
            <v>1.1152</v>
          </cell>
          <cell r="E352">
            <v>9.6519999999999992</v>
          </cell>
          <cell r="F352">
            <v>3.6728999999999998</v>
          </cell>
          <cell r="G352">
            <v>0.98640000000000005</v>
          </cell>
          <cell r="H352">
            <v>108.03</v>
          </cell>
          <cell r="I352">
            <v>7.8372999999999999</v>
          </cell>
          <cell r="J352">
            <v>1.2942</v>
          </cell>
          <cell r="K352">
            <v>59.726700000000001</v>
          </cell>
          <cell r="L352">
            <v>741.36</v>
          </cell>
          <cell r="M352">
            <v>3389.94</v>
          </cell>
          <cell r="N352">
            <v>19.2332</v>
          </cell>
          <cell r="O352">
            <v>37.445</v>
          </cell>
          <cell r="P352">
            <v>6447.5</v>
          </cell>
          <cell r="Q352">
            <v>7.0959000000000003</v>
          </cell>
        </row>
        <row r="353">
          <cell r="A353">
            <v>43770</v>
          </cell>
          <cell r="B353">
            <v>98.272999999999996</v>
          </cell>
          <cell r="C353">
            <v>1.3282</v>
          </cell>
          <cell r="D353">
            <v>1.1017999999999999</v>
          </cell>
          <cell r="E353">
            <v>9.5749999999999993</v>
          </cell>
          <cell r="F353">
            <v>3.673</v>
          </cell>
          <cell r="G353">
            <v>1.0002</v>
          </cell>
          <cell r="H353">
            <v>109.49</v>
          </cell>
          <cell r="I353">
            <v>7.8288000000000002</v>
          </cell>
          <cell r="J353">
            <v>1.2925</v>
          </cell>
          <cell r="K353">
            <v>59.863300000000002</v>
          </cell>
          <cell r="L353">
            <v>809.46</v>
          </cell>
          <cell r="M353">
            <v>3522.48</v>
          </cell>
          <cell r="N353">
            <v>19.530200000000001</v>
          </cell>
          <cell r="O353">
            <v>37.875</v>
          </cell>
          <cell r="P353">
            <v>6465</v>
          </cell>
          <cell r="Q353">
            <v>7.02</v>
          </cell>
        </row>
        <row r="354">
          <cell r="A354">
            <v>43800</v>
          </cell>
          <cell r="B354">
            <v>96.388999999999996</v>
          </cell>
          <cell r="C354">
            <v>1.2989999999999999</v>
          </cell>
          <cell r="D354">
            <v>1.1213</v>
          </cell>
          <cell r="E354">
            <v>9.3650000000000002</v>
          </cell>
          <cell r="F354">
            <v>3.673</v>
          </cell>
          <cell r="G354">
            <v>0.96660000000000001</v>
          </cell>
          <cell r="H354">
            <v>108.61</v>
          </cell>
          <cell r="I354">
            <v>7.7914000000000003</v>
          </cell>
          <cell r="J354">
            <v>1.3253999999999999</v>
          </cell>
          <cell r="K354">
            <v>59.895000000000003</v>
          </cell>
          <cell r="L354">
            <v>753</v>
          </cell>
          <cell r="M354">
            <v>3277.14</v>
          </cell>
          <cell r="N354">
            <v>18.926500000000001</v>
          </cell>
          <cell r="O354">
            <v>37.35</v>
          </cell>
          <cell r="P354">
            <v>6465</v>
          </cell>
          <cell r="Q354">
            <v>7.01</v>
          </cell>
        </row>
        <row r="355">
          <cell r="A355">
            <v>43831</v>
          </cell>
          <cell r="B355">
            <v>97.39</v>
          </cell>
          <cell r="C355">
            <v>1.3237000000000001</v>
          </cell>
          <cell r="D355">
            <v>1.11093</v>
          </cell>
          <cell r="E355">
            <v>9.6248000000000005</v>
          </cell>
          <cell r="F355">
            <v>3.673</v>
          </cell>
          <cell r="G355">
            <v>0.96340000000000003</v>
          </cell>
          <cell r="H355">
            <v>108.35</v>
          </cell>
          <cell r="I355">
            <v>7.7643000000000004</v>
          </cell>
          <cell r="J355">
            <v>1.3206</v>
          </cell>
          <cell r="K355">
            <v>60.331200000000003</v>
          </cell>
          <cell r="L355">
            <v>800.54</v>
          </cell>
          <cell r="M355">
            <v>3411.45</v>
          </cell>
          <cell r="N355">
            <v>18.8447</v>
          </cell>
          <cell r="O355">
            <v>37.6</v>
          </cell>
          <cell r="P355">
            <v>6530.6</v>
          </cell>
          <cell r="Q355">
            <v>6.9425999999999997</v>
          </cell>
        </row>
        <row r="356">
          <cell r="A356">
            <v>43862</v>
          </cell>
          <cell r="B356">
            <v>98.132000000000005</v>
          </cell>
          <cell r="C356">
            <v>1.3407</v>
          </cell>
          <cell r="D356">
            <v>1.1026</v>
          </cell>
          <cell r="E356">
            <v>9.6050000000000004</v>
          </cell>
          <cell r="F356">
            <v>3.673</v>
          </cell>
          <cell r="G356">
            <v>0.96489999999999998</v>
          </cell>
          <cell r="H356">
            <v>107.89</v>
          </cell>
          <cell r="I356">
            <v>7.7934999999999999</v>
          </cell>
          <cell r="J356">
            <v>1.2823</v>
          </cell>
          <cell r="K356">
            <v>62.207999999999998</v>
          </cell>
          <cell r="L356">
            <v>820.93</v>
          </cell>
          <cell r="M356">
            <v>3539.86</v>
          </cell>
          <cell r="N356">
            <v>19.643699999999999</v>
          </cell>
          <cell r="O356">
            <v>39.157499999999999</v>
          </cell>
          <cell r="P356">
            <v>6522.5</v>
          </cell>
          <cell r="Q356">
            <v>6.992</v>
          </cell>
        </row>
        <row r="357">
          <cell r="A357">
            <v>43891</v>
          </cell>
          <cell r="B357">
            <v>99.048000000000002</v>
          </cell>
          <cell r="C357">
            <v>1.4061999999999999</v>
          </cell>
          <cell r="D357">
            <v>1.1031</v>
          </cell>
          <cell r="E357">
            <v>9.9052000000000007</v>
          </cell>
          <cell r="F357">
            <v>3.6730999999999998</v>
          </cell>
          <cell r="G357">
            <v>0.96109999999999995</v>
          </cell>
          <cell r="H357">
            <v>107.54</v>
          </cell>
          <cell r="I357">
            <v>7.7511000000000001</v>
          </cell>
          <cell r="J357">
            <v>1.242</v>
          </cell>
          <cell r="K357">
            <v>64.47</v>
          </cell>
          <cell r="L357">
            <v>853.79</v>
          </cell>
          <cell r="M357">
            <v>4064.81</v>
          </cell>
          <cell r="N357">
            <v>23.6723</v>
          </cell>
          <cell r="O357">
            <v>43.1</v>
          </cell>
          <cell r="P357">
            <v>6563</v>
          </cell>
          <cell r="Q357">
            <v>7.0824999999999996</v>
          </cell>
        </row>
        <row r="358">
          <cell r="A358">
            <v>43922</v>
          </cell>
          <cell r="B358">
            <v>99.016000000000005</v>
          </cell>
          <cell r="C358">
            <v>1.3945000000000001</v>
          </cell>
          <cell r="D358">
            <v>1.0954999999999999</v>
          </cell>
          <cell r="E358">
            <v>9.7578999999999994</v>
          </cell>
          <cell r="F358">
            <v>3.673</v>
          </cell>
          <cell r="G358">
            <v>0.96530000000000005</v>
          </cell>
          <cell r="H358">
            <v>107.18</v>
          </cell>
          <cell r="I358">
            <v>7.7519999999999998</v>
          </cell>
          <cell r="J358">
            <v>1.2594000000000001</v>
          </cell>
          <cell r="K358">
            <v>66.834999999999994</v>
          </cell>
          <cell r="L358">
            <v>835.53</v>
          </cell>
          <cell r="M358">
            <v>3983.29</v>
          </cell>
          <cell r="N358">
            <v>24.174399999999999</v>
          </cell>
          <cell r="O358">
            <v>42.85</v>
          </cell>
          <cell r="P358">
            <v>6515.4</v>
          </cell>
          <cell r="Q358">
            <v>7.0632999999999999</v>
          </cell>
        </row>
        <row r="359">
          <cell r="A359">
            <v>43952</v>
          </cell>
          <cell r="B359">
            <v>98.343999999999994</v>
          </cell>
          <cell r="C359">
            <v>1.3779999999999999</v>
          </cell>
          <cell r="D359">
            <v>1.1101000000000001</v>
          </cell>
          <cell r="E359">
            <v>9.4320000000000004</v>
          </cell>
          <cell r="F359">
            <v>3.673</v>
          </cell>
          <cell r="G359">
            <v>0.96130000000000004</v>
          </cell>
          <cell r="H359">
            <v>107.83</v>
          </cell>
          <cell r="I359">
            <v>7.7515999999999998</v>
          </cell>
          <cell r="J359">
            <v>1.2475000000000001</v>
          </cell>
          <cell r="K359">
            <v>68.534999999999997</v>
          </cell>
          <cell r="L359">
            <v>806.47</v>
          </cell>
          <cell r="M359">
            <v>3718.82</v>
          </cell>
          <cell r="N359">
            <v>22.176100000000002</v>
          </cell>
          <cell r="O359">
            <v>43.262500000000003</v>
          </cell>
          <cell r="P359">
            <v>6650</v>
          </cell>
          <cell r="Q359">
            <v>7.1277999999999997</v>
          </cell>
        </row>
        <row r="360">
          <cell r="A360">
            <v>43983</v>
          </cell>
          <cell r="B360">
            <v>97.391000000000005</v>
          </cell>
          <cell r="C360">
            <v>1.3575999999999999</v>
          </cell>
          <cell r="D360">
            <v>1.1234</v>
          </cell>
          <cell r="E360">
            <v>9.3210999999999995</v>
          </cell>
          <cell r="F360">
            <v>3.673</v>
          </cell>
          <cell r="G360">
            <v>0.94730000000000003</v>
          </cell>
          <cell r="H360">
            <v>107.93</v>
          </cell>
          <cell r="I360">
            <v>7.7504999999999997</v>
          </cell>
          <cell r="J360">
            <v>1.2401</v>
          </cell>
          <cell r="K360">
            <v>70.454999999999998</v>
          </cell>
          <cell r="L360">
            <v>821.24</v>
          </cell>
          <cell r="M360">
            <v>3758.91</v>
          </cell>
          <cell r="N360">
            <v>22.9924</v>
          </cell>
          <cell r="O360">
            <v>42.202500000000001</v>
          </cell>
          <cell r="P360">
            <v>6817.5</v>
          </cell>
          <cell r="Q360">
            <v>7.0640000000000001</v>
          </cell>
        </row>
        <row r="361">
          <cell r="A361">
            <v>44013</v>
          </cell>
          <cell r="B361">
            <v>93.349000000000004</v>
          </cell>
          <cell r="C361">
            <v>1.3411999999999999</v>
          </cell>
          <cell r="D361">
            <v>1.1778</v>
          </cell>
          <cell r="E361">
            <v>8.7795000000000005</v>
          </cell>
          <cell r="F361">
            <v>3.6728999999999998</v>
          </cell>
          <cell r="G361">
            <v>0.91290000000000004</v>
          </cell>
          <cell r="H361">
            <v>105.83</v>
          </cell>
          <cell r="I361">
            <v>7.7503000000000002</v>
          </cell>
          <cell r="J361">
            <v>1.3085</v>
          </cell>
          <cell r="K361">
            <v>72.314999999999998</v>
          </cell>
          <cell r="L361">
            <v>757.73</v>
          </cell>
          <cell r="M361">
            <v>3739.49</v>
          </cell>
          <cell r="N361">
            <v>22.276499999999999</v>
          </cell>
          <cell r="O361">
            <v>42.347499999999997</v>
          </cell>
          <cell r="P361">
            <v>6921.8</v>
          </cell>
          <cell r="Q361">
            <v>6.9752000000000001</v>
          </cell>
        </row>
        <row r="362">
          <cell r="A362">
            <v>44044</v>
          </cell>
          <cell r="B362">
            <v>92.144000000000005</v>
          </cell>
          <cell r="C362">
            <v>1.3047</v>
          </cell>
          <cell r="D362">
            <v>1.1936</v>
          </cell>
          <cell r="E362">
            <v>8.6454000000000004</v>
          </cell>
          <cell r="F362">
            <v>3.6728999999999998</v>
          </cell>
          <cell r="G362">
            <v>0.90369999999999995</v>
          </cell>
          <cell r="H362">
            <v>105.91</v>
          </cell>
          <cell r="I362">
            <v>7.7502000000000004</v>
          </cell>
          <cell r="J362">
            <v>1.337</v>
          </cell>
          <cell r="K362">
            <v>74.174999999999997</v>
          </cell>
          <cell r="L362">
            <v>776.66</v>
          </cell>
          <cell r="M362">
            <v>3760.38</v>
          </cell>
          <cell r="N362">
            <v>21.886700000000001</v>
          </cell>
          <cell r="O362">
            <v>42.59</v>
          </cell>
          <cell r="P362">
            <v>6958.1</v>
          </cell>
          <cell r="Q362">
            <v>6.8484999999999996</v>
          </cell>
        </row>
        <row r="363">
          <cell r="A363">
            <v>44075</v>
          </cell>
          <cell r="B363">
            <v>93.885999999999996</v>
          </cell>
          <cell r="C363">
            <v>1.3319000000000001</v>
          </cell>
          <cell r="D363">
            <v>1.1785000000000001</v>
          </cell>
          <cell r="E363">
            <v>8.9571000000000005</v>
          </cell>
          <cell r="F363">
            <v>3.6728999999999998</v>
          </cell>
          <cell r="G363">
            <v>0.92090000000000005</v>
          </cell>
          <cell r="H363">
            <v>105.48</v>
          </cell>
          <cell r="I363">
            <v>7.75</v>
          </cell>
          <cell r="J363">
            <v>1.292</v>
          </cell>
          <cell r="K363">
            <v>76.174999999999997</v>
          </cell>
          <cell r="L363">
            <v>784.31</v>
          </cell>
          <cell r="M363">
            <v>3878.94</v>
          </cell>
          <cell r="N363">
            <v>22.114599999999999</v>
          </cell>
          <cell r="O363">
            <v>42.55</v>
          </cell>
          <cell r="P363">
            <v>6990.2</v>
          </cell>
          <cell r="Q363">
            <v>6.8106</v>
          </cell>
        </row>
        <row r="364">
          <cell r="A364">
            <v>44105</v>
          </cell>
          <cell r="B364">
            <v>94.037999999999997</v>
          </cell>
          <cell r="C364">
            <v>1.3321000000000001</v>
          </cell>
          <cell r="D364">
            <v>1.1768000000000001</v>
          </cell>
          <cell r="E364">
            <v>8.8977000000000004</v>
          </cell>
          <cell r="F364">
            <v>3.6728999999999998</v>
          </cell>
          <cell r="G364">
            <v>0.91700000000000004</v>
          </cell>
          <cell r="H364">
            <v>104.66</v>
          </cell>
          <cell r="I364">
            <v>7.7522000000000002</v>
          </cell>
          <cell r="J364">
            <v>1.2947</v>
          </cell>
          <cell r="K364">
            <v>78.33</v>
          </cell>
          <cell r="L364">
            <v>773.83</v>
          </cell>
          <cell r="M364">
            <v>3858.56</v>
          </cell>
          <cell r="N364">
            <v>21.177399999999999</v>
          </cell>
          <cell r="O364">
            <v>43.012500000000003</v>
          </cell>
          <cell r="P364">
            <v>7030</v>
          </cell>
          <cell r="Q364">
            <v>6.7253999999999996</v>
          </cell>
        </row>
        <row r="365">
          <cell r="A365">
            <v>44136</v>
          </cell>
          <cell r="B365">
            <v>91.869</v>
          </cell>
          <cell r="C365">
            <v>1.3001</v>
          </cell>
          <cell r="D365">
            <v>1.1927000000000001</v>
          </cell>
          <cell r="E365">
            <v>8.5736000000000008</v>
          </cell>
          <cell r="F365">
            <v>3.673</v>
          </cell>
          <cell r="G365">
            <v>0.90890000000000004</v>
          </cell>
          <cell r="H365">
            <v>104.31</v>
          </cell>
          <cell r="I365">
            <v>7.7514000000000003</v>
          </cell>
          <cell r="J365">
            <v>1.3323</v>
          </cell>
          <cell r="K365">
            <v>81.296700000000001</v>
          </cell>
          <cell r="L365">
            <v>767.4</v>
          </cell>
          <cell r="M365">
            <v>3611.44</v>
          </cell>
          <cell r="N365">
            <v>20.180499999999999</v>
          </cell>
          <cell r="O365">
            <v>42.537500000000001</v>
          </cell>
          <cell r="P365">
            <v>7038.5</v>
          </cell>
          <cell r="Q365">
            <v>6.6035666666666675</v>
          </cell>
        </row>
        <row r="366">
          <cell r="A366">
            <v>44166</v>
          </cell>
          <cell r="B366">
            <v>89.936999999999998</v>
          </cell>
          <cell r="C366">
            <v>1.2725</v>
          </cell>
          <cell r="D366">
            <v>1.2216</v>
          </cell>
          <cell r="E366">
            <v>8.2272999999999996</v>
          </cell>
          <cell r="F366">
            <v>3.673</v>
          </cell>
          <cell r="G366">
            <v>0.88519999999999999</v>
          </cell>
          <cell r="H366">
            <v>103.25</v>
          </cell>
          <cell r="I366">
            <v>7.7530999999999999</v>
          </cell>
          <cell r="J366">
            <v>1.367</v>
          </cell>
          <cell r="K366">
            <v>84.14</v>
          </cell>
          <cell r="L366">
            <v>710.5</v>
          </cell>
          <cell r="M366">
            <v>3432.5</v>
          </cell>
          <cell r="N366">
            <v>19.914300000000001</v>
          </cell>
          <cell r="O366">
            <v>42.352499999999999</v>
          </cell>
          <cell r="P366">
            <v>6911.6</v>
          </cell>
          <cell r="Q366">
            <v>6.5402782608695649</v>
          </cell>
        </row>
        <row r="367">
          <cell r="A367">
            <v>44197</v>
          </cell>
          <cell r="B367">
            <v>90.584000000000003</v>
          </cell>
          <cell r="C367">
            <v>1.2721</v>
          </cell>
          <cell r="D367">
            <v>1.2174</v>
          </cell>
          <cell r="E367">
            <v>8.2933000000000003</v>
          </cell>
          <cell r="F367">
            <v>3.673</v>
          </cell>
          <cell r="G367">
            <v>0.88680000000000003</v>
          </cell>
          <cell r="H367">
            <v>104.68</v>
          </cell>
          <cell r="I367">
            <v>7.7531999999999996</v>
          </cell>
          <cell r="J367">
            <v>1.3641000000000001</v>
          </cell>
          <cell r="K367">
            <v>87.3</v>
          </cell>
          <cell r="L367">
            <v>732.5</v>
          </cell>
          <cell r="M367">
            <v>3559.46</v>
          </cell>
          <cell r="N367">
            <v>20.574000000000002</v>
          </cell>
          <cell r="O367">
            <v>42.2425</v>
          </cell>
          <cell r="P367">
            <v>6950.1</v>
          </cell>
          <cell r="Q367">
            <v>6.4695150000000012</v>
          </cell>
        </row>
        <row r="368">
          <cell r="A368">
            <v>44228</v>
          </cell>
          <cell r="B368">
            <v>90.879000000000005</v>
          </cell>
          <cell r="C368">
            <v>1.2696000000000001</v>
          </cell>
          <cell r="D368">
            <v>1.2095</v>
          </cell>
          <cell r="E368">
            <v>8.3381000000000007</v>
          </cell>
          <cell r="F368">
            <v>3.673</v>
          </cell>
          <cell r="G368">
            <v>0.89780000000000004</v>
          </cell>
          <cell r="H368">
            <v>106.57</v>
          </cell>
          <cell r="I368">
            <v>7.7530000000000001</v>
          </cell>
          <cell r="J368">
            <v>1.3868</v>
          </cell>
          <cell r="K368">
            <v>89.825000000000003</v>
          </cell>
          <cell r="L368">
            <v>725.38</v>
          </cell>
          <cell r="M368">
            <v>3624.39</v>
          </cell>
          <cell r="N368">
            <v>20.855399999999999</v>
          </cell>
          <cell r="O368">
            <v>43.155000000000001</v>
          </cell>
          <cell r="P368">
            <v>6620.8</v>
          </cell>
          <cell r="Q368">
            <v>6.4623133333333325</v>
          </cell>
        </row>
        <row r="369">
          <cell r="A369">
            <v>44256</v>
          </cell>
          <cell r="B369">
            <v>93.231999999999999</v>
          </cell>
          <cell r="C369">
            <v>1.2572999999999999</v>
          </cell>
          <cell r="D369">
            <v>1.19</v>
          </cell>
          <cell r="E369">
            <v>8.5412999999999997</v>
          </cell>
          <cell r="F369">
            <v>3.673</v>
          </cell>
          <cell r="G369">
            <v>0.92979999999999996</v>
          </cell>
          <cell r="H369">
            <v>110.72</v>
          </cell>
          <cell r="I369">
            <v>7.7648999999999999</v>
          </cell>
          <cell r="J369">
            <v>1.3860000000000001</v>
          </cell>
          <cell r="K369">
            <v>91.984999999999999</v>
          </cell>
          <cell r="L369">
            <v>719.04</v>
          </cell>
          <cell r="M369">
            <v>3736.91</v>
          </cell>
          <cell r="N369">
            <v>20.432500000000001</v>
          </cell>
          <cell r="O369">
            <v>44.22</v>
          </cell>
          <cell r="P369">
            <v>6311.1</v>
          </cell>
          <cell r="Q369">
            <v>6.5116695652173906</v>
          </cell>
        </row>
        <row r="370">
          <cell r="A370">
            <v>44287</v>
          </cell>
          <cell r="B370">
            <v>91.28</v>
          </cell>
          <cell r="C370">
            <v>1.2495000000000001</v>
          </cell>
          <cell r="D370">
            <v>1.1971000000000001</v>
          </cell>
          <cell r="E370">
            <v>8.4948999999999995</v>
          </cell>
          <cell r="F370">
            <v>3.673</v>
          </cell>
          <cell r="G370">
            <v>0.92179999999999995</v>
          </cell>
          <cell r="H370">
            <v>109.31</v>
          </cell>
          <cell r="I370">
            <v>7.7691999999999997</v>
          </cell>
          <cell r="J370">
            <v>1.3841000000000001</v>
          </cell>
          <cell r="K370">
            <v>93.555000000000007</v>
          </cell>
          <cell r="L370">
            <v>710.35</v>
          </cell>
          <cell r="M370">
            <v>3712.89</v>
          </cell>
          <cell r="N370">
            <v>20.246200000000002</v>
          </cell>
          <cell r="O370">
            <v>43.892499999999998</v>
          </cell>
          <cell r="P370">
            <v>6585</v>
          </cell>
          <cell r="Q370">
            <v>6.5173619047619047</v>
          </cell>
        </row>
        <row r="371">
          <cell r="A371">
            <v>44317</v>
          </cell>
          <cell r="B371">
            <v>89.828999999999994</v>
          </cell>
          <cell r="C371">
            <v>1.2122999999999999</v>
          </cell>
          <cell r="D371">
            <v>1.2147999999999999</v>
          </cell>
          <cell r="E371">
            <v>8.3477999999999994</v>
          </cell>
          <cell r="F371">
            <v>3.673</v>
          </cell>
          <cell r="G371">
            <v>0.90259999999999996</v>
          </cell>
          <cell r="H371">
            <v>109.58</v>
          </cell>
          <cell r="I371">
            <v>7.7652000000000001</v>
          </cell>
          <cell r="J371">
            <v>1.4089</v>
          </cell>
          <cell r="K371">
            <v>94.685000000000002</v>
          </cell>
          <cell r="L371">
            <v>722.18</v>
          </cell>
          <cell r="M371">
            <v>3715.28</v>
          </cell>
          <cell r="N371">
            <v>19.953399999999998</v>
          </cell>
          <cell r="O371">
            <v>43.822499999999998</v>
          </cell>
          <cell r="P371">
            <v>6773.1</v>
          </cell>
          <cell r="Q371">
            <v>6.4252705882352945</v>
          </cell>
        </row>
        <row r="372">
          <cell r="A372">
            <v>44348</v>
          </cell>
          <cell r="B372">
            <v>92.436000000000007</v>
          </cell>
          <cell r="C372">
            <v>1.2227999999999999</v>
          </cell>
          <cell r="D372">
            <v>1.204</v>
          </cell>
          <cell r="E372">
            <v>8.4023000000000003</v>
          </cell>
          <cell r="F372">
            <v>3.673</v>
          </cell>
          <cell r="G372">
            <v>0.9083</v>
          </cell>
          <cell r="H372">
            <v>111.11</v>
          </cell>
          <cell r="I372">
            <v>7.7618</v>
          </cell>
          <cell r="J372">
            <v>1.4020999999999999</v>
          </cell>
          <cell r="K372">
            <v>95.73</v>
          </cell>
          <cell r="L372">
            <v>734.38</v>
          </cell>
          <cell r="M372">
            <v>3756.67</v>
          </cell>
          <cell r="N372">
            <v>19.936499999999999</v>
          </cell>
          <cell r="O372">
            <v>43.607500000000002</v>
          </cell>
          <cell r="P372">
            <v>6752.3</v>
          </cell>
          <cell r="Q372">
            <v>6.4259000000000004</v>
          </cell>
        </row>
        <row r="373">
          <cell r="A373">
            <v>44378</v>
          </cell>
          <cell r="B373">
            <v>92.174000000000007</v>
          </cell>
          <cell r="C373">
            <v>1.2519</v>
          </cell>
          <cell r="D373">
            <v>1.1825000000000001</v>
          </cell>
          <cell r="E373">
            <v>8.6239000000000008</v>
          </cell>
          <cell r="F373">
            <v>3.673</v>
          </cell>
          <cell r="G373">
            <v>0.91739999999999999</v>
          </cell>
          <cell r="H373">
            <v>109.72</v>
          </cell>
          <cell r="I373">
            <v>7.7704000000000004</v>
          </cell>
          <cell r="J373">
            <v>1.3811</v>
          </cell>
          <cell r="K373">
            <v>96.685000000000002</v>
          </cell>
          <cell r="L373">
            <v>759</v>
          </cell>
          <cell r="M373">
            <v>3867.88</v>
          </cell>
          <cell r="N373">
            <v>19.8675</v>
          </cell>
          <cell r="O373">
            <v>43.702500000000001</v>
          </cell>
          <cell r="P373">
            <v>6911.3</v>
          </cell>
          <cell r="Q373">
            <v>6.4763000000000002</v>
          </cell>
        </row>
        <row r="374">
          <cell r="A374">
            <v>44409</v>
          </cell>
          <cell r="B374">
            <v>92.626000000000005</v>
          </cell>
          <cell r="C374">
            <v>1.2598</v>
          </cell>
          <cell r="D374">
            <v>1.1768000000000001</v>
          </cell>
          <cell r="E374">
            <v>8.6804000000000006</v>
          </cell>
          <cell r="F374">
            <v>3.673</v>
          </cell>
          <cell r="G374">
            <v>0.91459999999999997</v>
          </cell>
          <cell r="H374">
            <v>110.02</v>
          </cell>
          <cell r="I374">
            <v>7.7835999999999999</v>
          </cell>
          <cell r="J374">
            <v>1.3795999999999999</v>
          </cell>
          <cell r="K374">
            <v>97.75</v>
          </cell>
          <cell r="L374">
            <v>774.14</v>
          </cell>
          <cell r="M374">
            <v>3806.87</v>
          </cell>
          <cell r="N374">
            <v>20.073</v>
          </cell>
          <cell r="O374">
            <v>42.49</v>
          </cell>
          <cell r="P374">
            <v>6920.9</v>
          </cell>
          <cell r="Q374">
            <v>6.4785000000000004</v>
          </cell>
        </row>
        <row r="375">
          <cell r="A375">
            <v>44440</v>
          </cell>
          <cell r="B375">
            <v>94.23</v>
          </cell>
          <cell r="C375">
            <v>1.2674000000000001</v>
          </cell>
          <cell r="D375">
            <v>1.1764999999999999</v>
          </cell>
          <cell r="E375">
            <v>8.6462000000000003</v>
          </cell>
          <cell r="F375">
            <v>3.673</v>
          </cell>
          <cell r="G375">
            <v>0.92290000000000005</v>
          </cell>
          <cell r="H375">
            <v>111.29</v>
          </cell>
          <cell r="I375">
            <v>7.7805999999999997</v>
          </cell>
          <cell r="J375">
            <v>1.3733</v>
          </cell>
          <cell r="K375">
            <v>98.73</v>
          </cell>
          <cell r="L375">
            <v>810.13</v>
          </cell>
          <cell r="M375">
            <v>3834.68</v>
          </cell>
          <cell r="N375">
            <v>20.64</v>
          </cell>
          <cell r="O375">
            <v>42.942500000000003</v>
          </cell>
          <cell r="P375">
            <v>6907</v>
          </cell>
          <cell r="Q375">
            <v>6.4562349999999995</v>
          </cell>
        </row>
        <row r="376">
          <cell r="A376">
            <v>44470</v>
          </cell>
          <cell r="B376">
            <v>94.123000000000005</v>
          </cell>
          <cell r="C376">
            <v>1.2439</v>
          </cell>
          <cell r="D376">
            <v>1.1598999999999999</v>
          </cell>
          <cell r="E376">
            <v>8.6673000000000009</v>
          </cell>
          <cell r="F376">
            <v>3.673</v>
          </cell>
          <cell r="G376">
            <v>0.92300000000000004</v>
          </cell>
          <cell r="H376">
            <v>113.95</v>
          </cell>
          <cell r="I376">
            <v>7.7793999999999999</v>
          </cell>
          <cell r="J376">
            <v>1.3691</v>
          </cell>
          <cell r="K376">
            <v>99.73</v>
          </cell>
          <cell r="L376">
            <v>805.47</v>
          </cell>
          <cell r="M376">
            <v>3784.44</v>
          </cell>
          <cell r="N376">
            <v>20.563300000000002</v>
          </cell>
          <cell r="O376">
            <v>44.192500000000003</v>
          </cell>
          <cell r="P376">
            <v>6904.4</v>
          </cell>
          <cell r="Q376">
            <v>6.4118375000000007</v>
          </cell>
        </row>
        <row r="377">
          <cell r="A377">
            <v>44501</v>
          </cell>
          <cell r="B377">
            <v>95.994</v>
          </cell>
          <cell r="C377">
            <v>1.2568999999999999</v>
          </cell>
          <cell r="D377">
            <v>1.1408</v>
          </cell>
          <cell r="E377">
            <v>8.8187999999999995</v>
          </cell>
          <cell r="F377">
            <v>3.673</v>
          </cell>
          <cell r="G377">
            <v>0.92200000000000004</v>
          </cell>
          <cell r="H377">
            <v>113.17</v>
          </cell>
          <cell r="I377">
            <v>7.7903000000000002</v>
          </cell>
          <cell r="J377">
            <v>1.345</v>
          </cell>
          <cell r="K377">
            <v>100.93</v>
          </cell>
          <cell r="L377">
            <v>829.61</v>
          </cell>
          <cell r="M377">
            <v>4010.98</v>
          </cell>
          <cell r="N377">
            <v>21.4513</v>
          </cell>
          <cell r="O377">
            <v>44.087499999999999</v>
          </cell>
          <cell r="P377">
            <v>6838.5</v>
          </cell>
          <cell r="Q377">
            <v>6.3897454545454533</v>
          </cell>
        </row>
        <row r="378">
          <cell r="A378">
            <v>44531</v>
          </cell>
          <cell r="B378">
            <v>95.67</v>
          </cell>
          <cell r="C378">
            <v>1.2791999999999999</v>
          </cell>
          <cell r="D378">
            <v>1.1307</v>
          </cell>
          <cell r="E378">
            <v>9.0859000000000005</v>
          </cell>
          <cell r="F378">
            <v>3.6728999999999998</v>
          </cell>
          <cell r="G378">
            <v>0.92030000000000001</v>
          </cell>
          <cell r="H378">
            <v>115.08</v>
          </cell>
          <cell r="I378">
            <v>7.7988</v>
          </cell>
          <cell r="J378">
            <v>1.3315999999999999</v>
          </cell>
          <cell r="K378">
            <v>102.75</v>
          </cell>
          <cell r="L378">
            <v>851</v>
          </cell>
          <cell r="M378">
            <v>3981.16</v>
          </cell>
          <cell r="N378">
            <v>20.529399999999999</v>
          </cell>
          <cell r="O378">
            <v>44.6875</v>
          </cell>
          <cell r="P378">
            <v>6876.9</v>
          </cell>
          <cell r="Q378">
            <v>6.3692913043478248</v>
          </cell>
        </row>
        <row r="379">
          <cell r="A379">
            <v>44562</v>
          </cell>
          <cell r="B379">
            <v>96.54</v>
          </cell>
          <cell r="C379">
            <v>1.2628999999999999</v>
          </cell>
          <cell r="D379">
            <v>1.1317999999999999</v>
          </cell>
          <cell r="E379">
            <v>9.1547000000000001</v>
          </cell>
          <cell r="F379">
            <v>3.6728999999999998</v>
          </cell>
          <cell r="G379">
            <v>0.91910000000000003</v>
          </cell>
          <cell r="H379">
            <v>115.11</v>
          </cell>
          <cell r="I379">
            <v>7.7916999999999996</v>
          </cell>
          <cell r="J379">
            <v>1.3557999999999999</v>
          </cell>
          <cell r="K379">
            <v>105.015</v>
          </cell>
          <cell r="L379">
            <v>800.6</v>
          </cell>
          <cell r="M379">
            <v>3982.6</v>
          </cell>
          <cell r="N379">
            <v>20.6355</v>
          </cell>
          <cell r="O379">
            <v>44.125</v>
          </cell>
          <cell r="P379">
            <v>7060.9</v>
          </cell>
          <cell r="Q379">
            <v>6.3707000000000003</v>
          </cell>
        </row>
        <row r="380">
          <cell r="A380">
            <v>44593</v>
          </cell>
          <cell r="B380">
            <v>96.706999999999994</v>
          </cell>
          <cell r="C380">
            <v>1.2717000000000001</v>
          </cell>
          <cell r="D380">
            <v>1.1344000000000001</v>
          </cell>
          <cell r="E380">
            <v>9.2984000000000009</v>
          </cell>
          <cell r="F380">
            <v>3.6728000000000001</v>
          </cell>
          <cell r="G380">
            <v>0.9224</v>
          </cell>
          <cell r="H380">
            <v>115</v>
          </cell>
          <cell r="I380">
            <v>7.7992999999999997</v>
          </cell>
          <cell r="J380">
            <v>1.3539000000000001</v>
          </cell>
          <cell r="K380">
            <v>107.44</v>
          </cell>
          <cell r="L380">
            <v>798.9</v>
          </cell>
          <cell r="M380">
            <v>3910.64</v>
          </cell>
          <cell r="N380">
            <v>20.469200000000001</v>
          </cell>
          <cell r="O380">
            <v>42.512500000000003</v>
          </cell>
          <cell r="P380">
            <v>6996.8</v>
          </cell>
          <cell r="Q380">
            <v>6.3140000000000001</v>
          </cell>
        </row>
        <row r="381">
          <cell r="A381">
            <v>44621</v>
          </cell>
          <cell r="B381">
            <v>98.311999999999998</v>
          </cell>
          <cell r="C381">
            <v>1.2654000000000001</v>
          </cell>
          <cell r="D381">
            <v>1.1015999999999999</v>
          </cell>
          <cell r="E381">
            <v>9.5719999999999992</v>
          </cell>
          <cell r="F381">
            <v>3.6728999999999998</v>
          </cell>
          <cell r="G381">
            <v>0.9294</v>
          </cell>
          <cell r="H381">
            <v>121.7</v>
          </cell>
          <cell r="I381">
            <v>7.8231000000000002</v>
          </cell>
          <cell r="J381">
            <v>1.3163</v>
          </cell>
          <cell r="K381">
            <v>110.98</v>
          </cell>
          <cell r="L381">
            <v>786</v>
          </cell>
          <cell r="M381">
            <v>3748.15</v>
          </cell>
          <cell r="N381">
            <v>19.869900000000001</v>
          </cell>
          <cell r="O381">
            <v>41.137500000000003</v>
          </cell>
          <cell r="P381">
            <v>6941.9</v>
          </cell>
          <cell r="Q381">
            <v>6.3547000000000002</v>
          </cell>
        </row>
        <row r="382">
          <cell r="A382">
            <v>44652</v>
          </cell>
          <cell r="B382">
            <v>102.959</v>
          </cell>
          <cell r="C382">
            <v>1.2634000000000001</v>
          </cell>
          <cell r="D382">
            <v>1.08</v>
          </cell>
          <cell r="E382">
            <v>9.5679999999999996</v>
          </cell>
          <cell r="F382">
            <v>3.6728000000000001</v>
          </cell>
          <cell r="G382">
            <v>0.9456</v>
          </cell>
          <cell r="H382">
            <v>129.69999999999999</v>
          </cell>
          <cell r="I382">
            <v>7.8415999999999997</v>
          </cell>
          <cell r="J382">
            <v>1.2934000000000001</v>
          </cell>
          <cell r="K382">
            <v>115.3117</v>
          </cell>
          <cell r="L382">
            <v>851.62</v>
          </cell>
          <cell r="M382">
            <v>3966.27</v>
          </cell>
          <cell r="N382">
            <v>20.428000000000001</v>
          </cell>
          <cell r="O382">
            <v>40.807499999999997</v>
          </cell>
          <cell r="P382">
            <v>6831.9</v>
          </cell>
          <cell r="Q382">
            <v>6.6403999999999996</v>
          </cell>
        </row>
        <row r="383">
          <cell r="A383">
            <v>44682</v>
          </cell>
          <cell r="B383">
            <v>101.929</v>
          </cell>
          <cell r="C383">
            <v>1.2846</v>
          </cell>
          <cell r="D383">
            <v>1.0582</v>
          </cell>
          <cell r="E383">
            <v>9.9306999999999999</v>
          </cell>
          <cell r="F383">
            <v>3.6728999999999998</v>
          </cell>
          <cell r="G383">
            <v>0.97929999999999995</v>
          </cell>
          <cell r="H383">
            <v>128.66999999999999</v>
          </cell>
          <cell r="I383">
            <v>7.8490000000000002</v>
          </cell>
          <cell r="J383">
            <v>1.2444</v>
          </cell>
          <cell r="K383">
            <v>120.16</v>
          </cell>
          <cell r="L383">
            <v>823.75</v>
          </cell>
          <cell r="M383">
            <v>3912.34</v>
          </cell>
          <cell r="N383">
            <v>19.6571</v>
          </cell>
          <cell r="O383">
            <v>39.92</v>
          </cell>
          <cell r="P383">
            <v>6862.5</v>
          </cell>
          <cell r="Q383">
            <v>6.6787000000000001</v>
          </cell>
        </row>
        <row r="384">
          <cell r="A384">
            <v>44713</v>
          </cell>
          <cell r="B384">
            <v>104.685</v>
          </cell>
          <cell r="C384">
            <v>1.2816000000000001</v>
          </cell>
          <cell r="D384">
            <v>1.0564</v>
          </cell>
          <cell r="E384">
            <v>10.040800000000001</v>
          </cell>
          <cell r="F384">
            <v>3.6728999999999998</v>
          </cell>
          <cell r="G384">
            <v>0.97009999999999996</v>
          </cell>
          <cell r="H384">
            <v>135.72</v>
          </cell>
          <cell r="I384">
            <v>7.8483000000000001</v>
          </cell>
          <cell r="J384">
            <v>1.2317</v>
          </cell>
          <cell r="K384">
            <v>125.215</v>
          </cell>
          <cell r="L384">
            <v>918.15</v>
          </cell>
          <cell r="M384">
            <v>4127.47</v>
          </cell>
          <cell r="N384">
            <v>20.118300000000001</v>
          </cell>
          <cell r="O384">
            <v>39.772500000000001</v>
          </cell>
          <cell r="P384">
            <v>6849.1</v>
          </cell>
          <cell r="Q384">
            <v>6.6940999999999997</v>
          </cell>
        </row>
        <row r="385">
          <cell r="A385">
            <v>44743</v>
          </cell>
          <cell r="B385">
            <v>105.90300000000001</v>
          </cell>
          <cell r="C385">
            <v>1.2931999999999999</v>
          </cell>
          <cell r="D385">
            <v>1.0181</v>
          </cell>
          <cell r="E385">
            <v>10.3819</v>
          </cell>
          <cell r="F385">
            <v>3.6728999999999998</v>
          </cell>
          <cell r="G385">
            <v>0.96950000000000003</v>
          </cell>
          <cell r="H385">
            <v>133.27000000000001</v>
          </cell>
          <cell r="I385">
            <v>7.8489000000000004</v>
          </cell>
          <cell r="J385">
            <v>1.1988000000000001</v>
          </cell>
          <cell r="K385">
            <v>131.22999999999999</v>
          </cell>
          <cell r="L385">
            <v>901.1</v>
          </cell>
          <cell r="M385">
            <v>4300.3</v>
          </cell>
          <cell r="N385">
            <v>20.3672</v>
          </cell>
          <cell r="O385">
            <v>40.8825</v>
          </cell>
          <cell r="P385">
            <v>6881</v>
          </cell>
          <cell r="Q385">
            <v>6.7497999999999996</v>
          </cell>
        </row>
        <row r="386">
          <cell r="A386">
            <v>44774</v>
          </cell>
          <cell r="B386">
            <v>108.7</v>
          </cell>
          <cell r="C386">
            <v>1.2922</v>
          </cell>
          <cell r="D386">
            <v>1.0123</v>
          </cell>
          <cell r="E386">
            <v>10.388500000000001</v>
          </cell>
          <cell r="F386">
            <v>3.6728999999999998</v>
          </cell>
          <cell r="G386">
            <v>0.9577</v>
          </cell>
          <cell r="H386">
            <v>138.96</v>
          </cell>
          <cell r="I386">
            <v>7.8464999999999998</v>
          </cell>
          <cell r="J386">
            <v>1.1980999999999999</v>
          </cell>
          <cell r="K386">
            <v>138.71</v>
          </cell>
          <cell r="L386">
            <v>896.15</v>
          </cell>
          <cell r="M386">
            <v>4400.16</v>
          </cell>
          <cell r="N386">
            <v>20.138200000000001</v>
          </cell>
          <cell r="O386">
            <v>40.9</v>
          </cell>
          <cell r="P386">
            <v>6899.2</v>
          </cell>
          <cell r="Q386">
            <v>6.9069000000000003</v>
          </cell>
        </row>
        <row r="387">
          <cell r="A387">
            <v>44805</v>
          </cell>
          <cell r="B387">
            <v>112.117</v>
          </cell>
          <cell r="C387">
            <v>1.3334999999999999</v>
          </cell>
          <cell r="D387">
            <v>0.9899</v>
          </cell>
          <cell r="E387">
            <v>10.9049</v>
          </cell>
          <cell r="F387">
            <v>3.6728999999999998</v>
          </cell>
          <cell r="G387">
            <v>0.97360000000000002</v>
          </cell>
          <cell r="H387">
            <v>144.74</v>
          </cell>
          <cell r="I387">
            <v>7.8494000000000002</v>
          </cell>
          <cell r="J387">
            <v>1.1319999999999999</v>
          </cell>
          <cell r="K387">
            <v>147.315</v>
          </cell>
          <cell r="L387">
            <v>968.38</v>
          </cell>
          <cell r="M387">
            <v>4532.07</v>
          </cell>
          <cell r="N387">
            <v>20.138200000000001</v>
          </cell>
          <cell r="O387">
            <v>41.712499999999999</v>
          </cell>
          <cell r="P387">
            <v>7074.7</v>
          </cell>
          <cell r="Q387">
            <v>7.1418999999999997</v>
          </cell>
        </row>
        <row r="388">
          <cell r="A388">
            <v>44835</v>
          </cell>
          <cell r="B388">
            <v>111.527</v>
          </cell>
          <cell r="C388">
            <v>1.3693</v>
          </cell>
          <cell r="D388">
            <v>0.98429999999999995</v>
          </cell>
          <cell r="E388">
            <v>11.124000000000001</v>
          </cell>
          <cell r="F388">
            <v>3.6728999999999998</v>
          </cell>
          <cell r="G388">
            <v>0.99560000000000004</v>
          </cell>
          <cell r="H388">
            <v>148.71</v>
          </cell>
          <cell r="I388">
            <v>7.8497000000000003</v>
          </cell>
          <cell r="J388">
            <v>1.1308</v>
          </cell>
          <cell r="K388">
            <v>156.9</v>
          </cell>
          <cell r="L388">
            <v>905</v>
          </cell>
          <cell r="M388">
            <v>4819.42</v>
          </cell>
          <cell r="N388">
            <v>19.811</v>
          </cell>
          <cell r="O388">
            <v>40.647500000000001</v>
          </cell>
          <cell r="P388">
            <v>7270.7</v>
          </cell>
          <cell r="Q388">
            <v>7.3362999999999996</v>
          </cell>
        </row>
        <row r="389">
          <cell r="A389">
            <v>44866</v>
          </cell>
          <cell r="B389">
            <v>105.95</v>
          </cell>
          <cell r="C389">
            <v>1.3411999999999999</v>
          </cell>
          <cell r="D389">
            <v>1.0406</v>
          </cell>
          <cell r="E389">
            <v>10.4976</v>
          </cell>
          <cell r="F389">
            <v>3.673</v>
          </cell>
          <cell r="G389">
            <v>0.94569999999999999</v>
          </cell>
          <cell r="H389">
            <v>138.07</v>
          </cell>
          <cell r="I389">
            <v>7.8098000000000001</v>
          </cell>
          <cell r="J389">
            <v>1.1942999999999999</v>
          </cell>
          <cell r="K389">
            <v>167.25</v>
          </cell>
          <cell r="L389">
            <v>893.89</v>
          </cell>
          <cell r="M389">
            <v>4809.51</v>
          </cell>
          <cell r="N389">
            <v>19.268799999999999</v>
          </cell>
          <cell r="O389">
            <v>39.277500000000003</v>
          </cell>
          <cell r="P389">
            <v>7215</v>
          </cell>
          <cell r="Q389">
            <v>7.0457000000000001</v>
          </cell>
        </row>
        <row r="390">
          <cell r="A390">
            <v>44896</v>
          </cell>
          <cell r="B390">
            <v>103.52200000000001</v>
          </cell>
          <cell r="C390">
            <v>1.3553999999999999</v>
          </cell>
          <cell r="D390">
            <v>1.0705</v>
          </cell>
          <cell r="E390">
            <v>10.4283</v>
          </cell>
          <cell r="F390">
            <v>3.6726999999999999</v>
          </cell>
          <cell r="G390">
            <v>0.92449999999999999</v>
          </cell>
          <cell r="H390">
            <v>131.12</v>
          </cell>
          <cell r="I390">
            <v>7.8015999999999996</v>
          </cell>
          <cell r="J390">
            <v>1.2082999999999999</v>
          </cell>
          <cell r="K390">
            <v>177.12799999999999</v>
          </cell>
          <cell r="L390">
            <v>850.58</v>
          </cell>
          <cell r="M390">
            <v>4810.2</v>
          </cell>
          <cell r="N390">
            <v>19.4999</v>
          </cell>
          <cell r="O390">
            <v>39.912500000000001</v>
          </cell>
          <cell r="P390">
            <v>7339.5</v>
          </cell>
          <cell r="Q390">
            <v>6.9219999999999997</v>
          </cell>
        </row>
        <row r="391">
          <cell r="A391">
            <v>44927</v>
          </cell>
          <cell r="B391">
            <v>102.09699999999999</v>
          </cell>
          <cell r="C391">
            <v>1.3306</v>
          </cell>
          <cell r="D391">
            <v>1.0863</v>
          </cell>
          <cell r="E391">
            <v>10.4641</v>
          </cell>
          <cell r="F391">
            <v>3.6726999999999999</v>
          </cell>
          <cell r="G391">
            <v>0.91620000000000001</v>
          </cell>
          <cell r="H391">
            <v>130.09</v>
          </cell>
          <cell r="I391">
            <v>7.8404999999999996</v>
          </cell>
          <cell r="J391">
            <v>1.2325999999999999</v>
          </cell>
          <cell r="K391">
            <v>186.875</v>
          </cell>
          <cell r="L391">
            <v>797.49</v>
          </cell>
          <cell r="M391">
            <v>4632.2</v>
          </cell>
          <cell r="N391">
            <v>18.8385</v>
          </cell>
          <cell r="O391">
            <v>38.71</v>
          </cell>
          <cell r="P391">
            <v>7320.2</v>
          </cell>
          <cell r="Q391">
            <v>6.7876937500000007</v>
          </cell>
        </row>
        <row r="392">
          <cell r="A392">
            <v>44958</v>
          </cell>
          <cell r="B392">
            <v>104.869</v>
          </cell>
          <cell r="C392">
            <v>1.3647</v>
          </cell>
          <cell r="D392">
            <v>1.0576000000000001</v>
          </cell>
          <cell r="E392">
            <v>10.4681</v>
          </cell>
          <cell r="F392">
            <v>3.673</v>
          </cell>
          <cell r="G392">
            <v>0.94220000000000004</v>
          </cell>
          <cell r="H392">
            <v>136.16999999999999</v>
          </cell>
          <cell r="I392">
            <v>7.8494000000000002</v>
          </cell>
          <cell r="J392">
            <v>1.21</v>
          </cell>
          <cell r="K392">
            <v>197.15</v>
          </cell>
          <cell r="L392">
            <v>827.13</v>
          </cell>
          <cell r="M392">
            <v>4808.1400000000003</v>
          </cell>
          <cell r="N392">
            <v>18.305700000000002</v>
          </cell>
          <cell r="O392">
            <v>39.015000000000001</v>
          </cell>
          <cell r="P392">
            <v>7230.9</v>
          </cell>
          <cell r="Q392">
            <v>6.8424049999999994</v>
          </cell>
        </row>
        <row r="393">
          <cell r="A393">
            <v>44986</v>
          </cell>
          <cell r="B393">
            <v>102.506</v>
          </cell>
          <cell r="C393">
            <v>1.3515999999999999</v>
          </cell>
          <cell r="D393">
            <v>1.0839000000000001</v>
          </cell>
          <cell r="E393">
            <v>10.404400000000001</v>
          </cell>
          <cell r="F393">
            <v>3.6726999999999999</v>
          </cell>
          <cell r="G393">
            <v>0.9153</v>
          </cell>
          <cell r="H393">
            <v>132.86000000000001</v>
          </cell>
          <cell r="I393">
            <v>7.8498000000000001</v>
          </cell>
          <cell r="J393">
            <v>1.2337</v>
          </cell>
          <cell r="K393">
            <v>208.98830000000001</v>
          </cell>
          <cell r="L393">
            <v>795.47</v>
          </cell>
          <cell r="M393">
            <v>4627.2700000000004</v>
          </cell>
          <cell r="N393">
            <v>18.046199999999999</v>
          </cell>
          <cell r="O393">
            <v>38.664999999999999</v>
          </cell>
          <cell r="P393">
            <v>7181.8</v>
          </cell>
          <cell r="Q393">
            <v>6.9043437499999998</v>
          </cell>
        </row>
        <row r="394">
          <cell r="A394">
            <v>45017</v>
          </cell>
          <cell r="B394">
            <v>101.65900000000001</v>
          </cell>
          <cell r="C394">
            <v>1.3552</v>
          </cell>
          <cell r="D394">
            <v>1.1019000000000001</v>
          </cell>
          <cell r="E394">
            <v>10.264799999999999</v>
          </cell>
          <cell r="F394">
            <v>3.6726999999999999</v>
          </cell>
          <cell r="G394">
            <v>0.89459999999999995</v>
          </cell>
          <cell r="H394">
            <v>136.30000000000001</v>
          </cell>
          <cell r="I394">
            <v>7.8495999999999997</v>
          </cell>
          <cell r="J394">
            <v>1.2566999999999999</v>
          </cell>
          <cell r="K394">
            <v>222.57</v>
          </cell>
          <cell r="L394">
            <v>807.25</v>
          </cell>
          <cell r="M394">
            <v>4669</v>
          </cell>
          <cell r="N394">
            <v>18.000299999999999</v>
          </cell>
          <cell r="O394">
            <v>38.81</v>
          </cell>
          <cell r="P394">
            <v>7239.8</v>
          </cell>
          <cell r="Q394">
            <v>7</v>
          </cell>
        </row>
        <row r="395">
          <cell r="A395">
            <v>45047</v>
          </cell>
          <cell r="B395">
            <v>104.32599999999999</v>
          </cell>
          <cell r="C395">
            <v>1.3577999999999999</v>
          </cell>
          <cell r="D395">
            <v>1.0672999999999999</v>
          </cell>
          <cell r="E395">
            <v>10.8713</v>
          </cell>
          <cell r="F395">
            <v>3.6728999999999998</v>
          </cell>
          <cell r="G395">
            <v>0.91139999999999999</v>
          </cell>
          <cell r="H395">
            <v>139.33000000000001</v>
          </cell>
          <cell r="I395">
            <v>7.8292999999999999</v>
          </cell>
          <cell r="J395">
            <v>1.2386999999999999</v>
          </cell>
          <cell r="K395">
            <v>239.32499999999999</v>
          </cell>
          <cell r="L395">
            <v>810.01</v>
          </cell>
          <cell r="M395">
            <v>4408.6499999999996</v>
          </cell>
          <cell r="N395">
            <v>17.6874</v>
          </cell>
          <cell r="O395">
            <v>38.784999999999997</v>
          </cell>
          <cell r="P395">
            <v>7274.9</v>
          </cell>
          <cell r="Q395">
            <v>7.11</v>
          </cell>
        </row>
        <row r="396">
          <cell r="A396">
            <v>45078</v>
          </cell>
          <cell r="B396">
            <v>102.91200000000001</v>
          </cell>
          <cell r="C396">
            <v>1.3242</v>
          </cell>
          <cell r="D396">
            <v>1.0909</v>
          </cell>
          <cell r="E396">
            <v>10.797700000000001</v>
          </cell>
          <cell r="F396">
            <v>3.673</v>
          </cell>
          <cell r="G396">
            <v>0.89559999999999995</v>
          </cell>
          <cell r="H396">
            <v>144.31</v>
          </cell>
          <cell r="I396">
            <v>7.8365</v>
          </cell>
          <cell r="J396">
            <v>1.2703</v>
          </cell>
          <cell r="K396">
            <v>256.67</v>
          </cell>
          <cell r="L396">
            <v>801.81</v>
          </cell>
          <cell r="M396">
            <v>4191.28</v>
          </cell>
          <cell r="N396">
            <v>17.1248</v>
          </cell>
          <cell r="O396">
            <v>37.5</v>
          </cell>
          <cell r="P396">
            <v>7265.8</v>
          </cell>
          <cell r="Q396">
            <v>7.2537000000000003</v>
          </cell>
        </row>
        <row r="397">
          <cell r="A397">
            <v>45108</v>
          </cell>
          <cell r="B397">
            <v>101.855</v>
          </cell>
          <cell r="C397">
            <v>1.319</v>
          </cell>
          <cell r="D397">
            <v>1.0996999999999999</v>
          </cell>
          <cell r="E397">
            <v>10.5258</v>
          </cell>
          <cell r="F397">
            <v>3.673</v>
          </cell>
          <cell r="G397">
            <v>0.87190000000000001</v>
          </cell>
          <cell r="H397">
            <v>142.29</v>
          </cell>
          <cell r="I397">
            <v>7.7984</v>
          </cell>
          <cell r="J397">
            <v>1.2858000000000001</v>
          </cell>
          <cell r="K397">
            <v>275.5</v>
          </cell>
          <cell r="L397">
            <v>838.75</v>
          </cell>
          <cell r="M397">
            <v>3923.49</v>
          </cell>
          <cell r="N397">
            <v>16.743200000000002</v>
          </cell>
          <cell r="O397">
            <v>37.380000000000003</v>
          </cell>
          <cell r="P397">
            <v>7283.2</v>
          </cell>
          <cell r="Q397">
            <v>7.1460999999999997</v>
          </cell>
        </row>
        <row r="398">
          <cell r="A398">
            <v>45139</v>
          </cell>
          <cell r="B398">
            <v>103.619</v>
          </cell>
          <cell r="C398">
            <v>1.3508</v>
          </cell>
          <cell r="D398">
            <v>1.0843</v>
          </cell>
          <cell r="E398">
            <v>10.9534</v>
          </cell>
          <cell r="F398">
            <v>3.673</v>
          </cell>
          <cell r="G398">
            <v>0.88339999999999996</v>
          </cell>
          <cell r="H398">
            <v>145.54</v>
          </cell>
          <cell r="I398">
            <v>7.8418000000000001</v>
          </cell>
          <cell r="J398">
            <v>1.2663</v>
          </cell>
          <cell r="K398">
            <v>350.02</v>
          </cell>
          <cell r="L398">
            <v>852.29</v>
          </cell>
          <cell r="M398">
            <v>4085.33</v>
          </cell>
          <cell r="N398">
            <v>17.037800000000001</v>
          </cell>
          <cell r="O398">
            <v>37.659999999999997</v>
          </cell>
          <cell r="P398">
            <v>7285.1</v>
          </cell>
          <cell r="Q398">
            <v>7.2755000000000001</v>
          </cell>
        </row>
        <row r="399">
          <cell r="A399">
            <v>45170</v>
          </cell>
          <cell r="B399">
            <v>106.17400000000001</v>
          </cell>
          <cell r="C399">
            <v>1.3576999999999999</v>
          </cell>
          <cell r="D399">
            <v>1.0572999999999999</v>
          </cell>
          <cell r="E399">
            <v>10.911799999999999</v>
          </cell>
          <cell r="F399">
            <v>3.6730999999999998</v>
          </cell>
          <cell r="G399">
            <v>0.9153</v>
          </cell>
          <cell r="H399">
            <v>149.37</v>
          </cell>
          <cell r="I399">
            <v>7.8305999999999996</v>
          </cell>
          <cell r="J399">
            <v>1.2199</v>
          </cell>
          <cell r="K399">
            <v>350</v>
          </cell>
          <cell r="L399">
            <v>892.8</v>
          </cell>
          <cell r="M399">
            <v>4053.76</v>
          </cell>
          <cell r="N399">
            <v>17.422699999999999</v>
          </cell>
          <cell r="O399">
            <v>38.4925</v>
          </cell>
          <cell r="P399">
            <v>7287.5</v>
          </cell>
          <cell r="Q399">
            <v>7.2927999999999997</v>
          </cell>
        </row>
        <row r="400">
          <cell r="A400">
            <v>45200</v>
          </cell>
          <cell r="B400">
            <v>106.663</v>
          </cell>
          <cell r="C400">
            <v>1.3875</v>
          </cell>
          <cell r="D400">
            <v>1.0575000000000001</v>
          </cell>
          <cell r="E400">
            <v>11.1783</v>
          </cell>
          <cell r="F400">
            <v>3.6728999999999998</v>
          </cell>
          <cell r="G400">
            <v>0.91039999999999999</v>
          </cell>
          <cell r="H400">
            <v>151.68</v>
          </cell>
          <cell r="I400">
            <v>7.8239000000000001</v>
          </cell>
          <cell r="J400">
            <v>1.2148000000000001</v>
          </cell>
          <cell r="K400">
            <v>350</v>
          </cell>
          <cell r="L400">
            <v>897.38</v>
          </cell>
          <cell r="M400">
            <v>4060.83</v>
          </cell>
          <cell r="N400">
            <v>18.048300000000001</v>
          </cell>
          <cell r="O400">
            <v>39.979999999999997</v>
          </cell>
          <cell r="P400">
            <v>7462.1</v>
          </cell>
          <cell r="Q400">
            <v>7.3415999999999997</v>
          </cell>
        </row>
        <row r="401">
          <cell r="A401">
            <v>45231</v>
          </cell>
          <cell r="B401">
            <v>103.497</v>
          </cell>
          <cell r="C401">
            <v>1.3561000000000001</v>
          </cell>
          <cell r="D401">
            <v>1.0888</v>
          </cell>
          <cell r="E401">
            <v>10.499700000000001</v>
          </cell>
          <cell r="F401">
            <v>3.6722999999999999</v>
          </cell>
          <cell r="G401">
            <v>0.87519999999999998</v>
          </cell>
          <cell r="H401">
            <v>148.19999999999999</v>
          </cell>
          <cell r="I401">
            <v>7.8103999999999996</v>
          </cell>
          <cell r="J401">
            <v>1.262</v>
          </cell>
          <cell r="K401">
            <v>365</v>
          </cell>
          <cell r="L401">
            <v>869.72</v>
          </cell>
          <cell r="M401">
            <v>3980.67</v>
          </cell>
          <cell r="N401">
            <v>17.384499999999999</v>
          </cell>
          <cell r="O401">
            <v>39.115000000000002</v>
          </cell>
          <cell r="P401">
            <v>7425.9</v>
          </cell>
          <cell r="Q401">
            <v>7.1459000000000001</v>
          </cell>
        </row>
        <row r="402">
          <cell r="A402">
            <v>45261</v>
          </cell>
          <cell r="B402">
            <v>101.333</v>
          </cell>
          <cell r="C402">
            <v>1.3243</v>
          </cell>
          <cell r="D402">
            <v>1.1039000000000001</v>
          </cell>
          <cell r="E402">
            <v>10.073399999999999</v>
          </cell>
          <cell r="F402">
            <v>3.6726999999999999</v>
          </cell>
          <cell r="G402">
            <v>0.84140000000000004</v>
          </cell>
          <cell r="H402">
            <v>141.04</v>
          </cell>
          <cell r="I402">
            <v>7.8114999999999997</v>
          </cell>
          <cell r="J402">
            <v>1.2730999999999999</v>
          </cell>
          <cell r="K402">
            <v>809</v>
          </cell>
          <cell r="L402">
            <v>879</v>
          </cell>
          <cell r="M402">
            <v>3822.05</v>
          </cell>
          <cell r="N402">
            <v>16.972000000000001</v>
          </cell>
          <cell r="O402">
            <v>38.85</v>
          </cell>
          <cell r="P402">
            <v>7275</v>
          </cell>
          <cell r="Q402">
            <v>7.1257999999999999</v>
          </cell>
        </row>
        <row r="403">
          <cell r="A403">
            <v>45292</v>
          </cell>
          <cell r="B403">
            <v>103.274</v>
          </cell>
          <cell r="C403">
            <v>1.3434999999999999</v>
          </cell>
          <cell r="D403">
            <v>1.085</v>
          </cell>
          <cell r="E403">
            <v>10.3979</v>
          </cell>
          <cell r="F403">
            <v>3.673</v>
          </cell>
          <cell r="G403">
            <v>0.86360000000000003</v>
          </cell>
          <cell r="H403">
            <v>147.80000000000001</v>
          </cell>
          <cell r="I403">
            <v>7.8190999999999997</v>
          </cell>
          <cell r="J403">
            <v>1.2682</v>
          </cell>
          <cell r="K403">
            <v>826.25</v>
          </cell>
          <cell r="L403">
            <v>929.07500000000005</v>
          </cell>
          <cell r="M403">
            <v>3925.6</v>
          </cell>
          <cell r="N403">
            <v>17.2133</v>
          </cell>
          <cell r="O403">
            <v>39.11</v>
          </cell>
          <cell r="P403">
            <v>7276.9</v>
          </cell>
          <cell r="Q403">
            <v>7.1871999999999998</v>
          </cell>
        </row>
        <row r="404">
          <cell r="A404">
            <v>45323</v>
          </cell>
          <cell r="B404">
            <v>104.15600000000001</v>
          </cell>
          <cell r="C404">
            <v>1.33</v>
          </cell>
          <cell r="D404">
            <v>1.08</v>
          </cell>
          <cell r="E404">
            <v>10.462962962962964</v>
          </cell>
          <cell r="F404">
            <v>3.673</v>
          </cell>
          <cell r="G404">
            <v>0.85185185185185186</v>
          </cell>
          <cell r="H404">
            <v>146.80000000000001</v>
          </cell>
          <cell r="I404">
            <v>7.8190999999999997</v>
          </cell>
          <cell r="J404">
            <v>1.26</v>
          </cell>
          <cell r="K404">
            <v>842.25</v>
          </cell>
          <cell r="L404">
            <v>966.5</v>
          </cell>
          <cell r="M404">
            <v>3933.56</v>
          </cell>
          <cell r="N404">
            <v>17.054200000000002</v>
          </cell>
          <cell r="O404">
            <v>39.034999999999997</v>
          </cell>
          <cell r="P404">
            <v>7297.5</v>
          </cell>
          <cell r="Q404">
            <v>7.2077999999999998</v>
          </cell>
        </row>
        <row r="405">
          <cell r="A405">
            <v>45352</v>
          </cell>
          <cell r="B405">
            <v>104.48699999999999</v>
          </cell>
          <cell r="C405">
            <v>1.3540000000000001</v>
          </cell>
          <cell r="D405">
            <v>1.079</v>
          </cell>
          <cell r="E405">
            <v>10.6584</v>
          </cell>
          <cell r="F405">
            <v>3.6722999999999999</v>
          </cell>
          <cell r="G405">
            <v>0.90139999999999998</v>
          </cell>
          <cell r="H405">
            <v>151.35</v>
          </cell>
          <cell r="I405">
            <v>7.8247</v>
          </cell>
          <cell r="J405">
            <v>1.2623</v>
          </cell>
          <cell r="K405">
            <v>857.4</v>
          </cell>
          <cell r="L405">
            <v>980.15</v>
          </cell>
          <cell r="M405">
            <v>3842.3</v>
          </cell>
          <cell r="N405">
            <v>16.558599999999998</v>
          </cell>
          <cell r="O405">
            <v>37.4983</v>
          </cell>
          <cell r="P405">
            <v>7385.5</v>
          </cell>
          <cell r="Q405">
            <v>7.2572000000000001</v>
          </cell>
        </row>
        <row r="406">
          <cell r="A406">
            <v>45383</v>
          </cell>
          <cell r="B406">
            <v>106.221</v>
          </cell>
          <cell r="C406">
            <v>1.3777999999999999</v>
          </cell>
          <cell r="D406">
            <v>1.0666</v>
          </cell>
          <cell r="E406">
            <v>11.024800000000001</v>
          </cell>
          <cell r="F406">
            <v>3.6728999999999998</v>
          </cell>
          <cell r="G406">
            <v>0.9194</v>
          </cell>
          <cell r="H406">
            <v>157.80000000000001</v>
          </cell>
          <cell r="I406">
            <v>7.8239000000000001</v>
          </cell>
          <cell r="J406">
            <v>1.2506999999999999</v>
          </cell>
          <cell r="K406">
            <v>876.75</v>
          </cell>
          <cell r="L406">
            <v>960.33</v>
          </cell>
          <cell r="M406">
            <v>3873.44</v>
          </cell>
          <cell r="N406">
            <v>17.1402</v>
          </cell>
          <cell r="O406">
            <v>38.262</v>
          </cell>
          <cell r="P406">
            <v>7969.7</v>
          </cell>
          <cell r="Q406">
            <v>7.2411000000000003</v>
          </cell>
        </row>
        <row r="407">
          <cell r="A407">
            <v>45413</v>
          </cell>
          <cell r="B407">
            <v>104.67100000000001</v>
          </cell>
          <cell r="C407">
            <v>1.3628</v>
          </cell>
          <cell r="D407">
            <v>1.0848</v>
          </cell>
          <cell r="E407">
            <v>10.5305</v>
          </cell>
          <cell r="F407">
            <v>3.6726999999999999</v>
          </cell>
          <cell r="G407">
            <v>0.90229999999999999</v>
          </cell>
          <cell r="H407">
            <v>157.31</v>
          </cell>
          <cell r="I407">
            <v>7.8197000000000001</v>
          </cell>
          <cell r="J407">
            <v>1.2742</v>
          </cell>
          <cell r="K407">
            <v>895.25</v>
          </cell>
          <cell r="L407">
            <v>917.96</v>
          </cell>
          <cell r="M407">
            <v>3874.32</v>
          </cell>
          <cell r="N407">
            <v>17.011900000000001</v>
          </cell>
          <cell r="O407">
            <v>38.79</v>
          </cell>
          <cell r="P407">
            <v>7803.1</v>
          </cell>
          <cell r="Q407">
            <v>7.2417999999999996</v>
          </cell>
        </row>
        <row r="408">
          <cell r="A408">
            <v>45444</v>
          </cell>
          <cell r="B408">
            <v>105.866</v>
          </cell>
          <cell r="C408">
            <v>1.3678999999999999</v>
          </cell>
          <cell r="D408">
            <v>1.0712999999999999</v>
          </cell>
          <cell r="E408">
            <v>10.5974</v>
          </cell>
          <cell r="F408">
            <v>3.6728000000000001</v>
          </cell>
          <cell r="G408">
            <v>0.89880000000000004</v>
          </cell>
          <cell r="H408">
            <v>160.88</v>
          </cell>
          <cell r="I408">
            <v>7.8082000000000003</v>
          </cell>
          <cell r="J408">
            <v>1.2645</v>
          </cell>
          <cell r="K408">
            <v>911.75</v>
          </cell>
          <cell r="L408">
            <v>941.05</v>
          </cell>
          <cell r="M408">
            <v>4184.04</v>
          </cell>
          <cell r="N408">
            <v>18.318300000000001</v>
          </cell>
          <cell r="O408">
            <v>39.64</v>
          </cell>
          <cell r="P408">
            <v>7806.1</v>
          </cell>
          <cell r="Q408">
            <v>7.2672999999999996</v>
          </cell>
        </row>
        <row r="409">
          <cell r="A409">
            <v>45474</v>
          </cell>
          <cell r="B409">
            <v>104.096</v>
          </cell>
          <cell r="C409">
            <v>1.3808</v>
          </cell>
          <cell r="D409">
            <v>1.0826</v>
          </cell>
          <cell r="E409">
            <v>10.696199999999999</v>
          </cell>
          <cell r="F409">
            <v>3.6728999999999998</v>
          </cell>
          <cell r="G409">
            <v>0.878</v>
          </cell>
          <cell r="H409">
            <v>149.97999999999999</v>
          </cell>
          <cell r="I409">
            <v>7.8125</v>
          </cell>
          <cell r="J409">
            <v>1.2837000000000001</v>
          </cell>
          <cell r="K409">
            <v>932.75</v>
          </cell>
          <cell r="L409">
            <v>942.16</v>
          </cell>
          <cell r="M409">
            <v>4089.05</v>
          </cell>
          <cell r="N409">
            <v>18.617000000000001</v>
          </cell>
          <cell r="O409">
            <v>40.239800000000002</v>
          </cell>
          <cell r="P409">
            <v>7904.6</v>
          </cell>
          <cell r="Q409">
            <v>7.2267000000000001</v>
          </cell>
        </row>
        <row r="410">
          <cell r="A410">
            <v>45505</v>
          </cell>
          <cell r="B410">
            <v>101.69799999999999</v>
          </cell>
          <cell r="C410">
            <v>1.3492</v>
          </cell>
          <cell r="D410">
            <v>1.1048</v>
          </cell>
          <cell r="E410">
            <v>10.274800000000001</v>
          </cell>
          <cell r="F410">
            <v>3.6726999999999999</v>
          </cell>
          <cell r="G410">
            <v>0.84960000000000002</v>
          </cell>
          <cell r="H410">
            <v>146.16999999999999</v>
          </cell>
          <cell r="I410">
            <v>7.7976999999999999</v>
          </cell>
          <cell r="J410">
            <v>1.3127</v>
          </cell>
          <cell r="K410">
            <v>952.83</v>
          </cell>
          <cell r="L410">
            <v>910.67</v>
          </cell>
          <cell r="M410">
            <v>4160.3100000000004</v>
          </cell>
          <cell r="N410">
            <v>19.728200000000001</v>
          </cell>
          <cell r="O410">
            <v>40.369999999999997</v>
          </cell>
          <cell r="P410">
            <v>7898.9</v>
          </cell>
          <cell r="Q410">
            <v>7.0913000000000004</v>
          </cell>
        </row>
        <row r="411">
          <cell r="A411">
            <v>45536</v>
          </cell>
          <cell r="B411">
            <v>100.779</v>
          </cell>
          <cell r="C411">
            <v>1.3525</v>
          </cell>
          <cell r="D411">
            <v>1.1134999999999999</v>
          </cell>
          <cell r="E411">
            <v>10.160399999999999</v>
          </cell>
          <cell r="F411">
            <v>3.673</v>
          </cell>
          <cell r="G411">
            <v>0.84560000000000002</v>
          </cell>
          <cell r="H411">
            <v>143.63</v>
          </cell>
          <cell r="I411">
            <v>7.7729999999999997</v>
          </cell>
          <cell r="J411">
            <v>1.3402000000000001</v>
          </cell>
          <cell r="K411">
            <v>970.72</v>
          </cell>
          <cell r="L411">
            <v>898.7</v>
          </cell>
          <cell r="M411">
            <v>4164.21</v>
          </cell>
          <cell r="N411">
            <v>19.691500000000001</v>
          </cell>
          <cell r="O411">
            <v>41.6</v>
          </cell>
          <cell r="P411">
            <v>7988</v>
          </cell>
          <cell r="Q411">
            <v>7.0186999999999999</v>
          </cell>
        </row>
        <row r="412">
          <cell r="A412">
            <v>45566</v>
          </cell>
          <cell r="B412">
            <v>103.976</v>
          </cell>
          <cell r="C412">
            <v>1.3934</v>
          </cell>
          <cell r="D412">
            <v>1.0884</v>
          </cell>
          <cell r="E412">
            <v>10.648199999999999</v>
          </cell>
          <cell r="F412">
            <v>3.6724999999999999</v>
          </cell>
          <cell r="G412">
            <v>0.86409999999999998</v>
          </cell>
          <cell r="H412">
            <v>152.03</v>
          </cell>
          <cell r="I412">
            <v>7.7733999999999996</v>
          </cell>
          <cell r="J412">
            <v>1.286</v>
          </cell>
          <cell r="K412">
            <v>990.75</v>
          </cell>
          <cell r="L412">
            <v>961.42</v>
          </cell>
          <cell r="M412">
            <v>4413.46</v>
          </cell>
          <cell r="N412">
            <v>20.037500000000001</v>
          </cell>
          <cell r="O412">
            <v>41.5</v>
          </cell>
          <cell r="P412">
            <v>8001.7</v>
          </cell>
          <cell r="Q412">
            <v>7.1180000000000003</v>
          </cell>
        </row>
        <row r="413">
          <cell r="A413">
            <v>45597</v>
          </cell>
          <cell r="B413">
            <v>105.73699999999999</v>
          </cell>
          <cell r="C413">
            <v>1.4006000000000001</v>
          </cell>
          <cell r="D413">
            <v>1.0577000000000001</v>
          </cell>
          <cell r="E413">
            <v>10.8972</v>
          </cell>
          <cell r="F413">
            <v>3.6728000000000001</v>
          </cell>
          <cell r="G413">
            <v>0.88100000000000001</v>
          </cell>
          <cell r="H413">
            <v>149.77000000000001</v>
          </cell>
          <cell r="I413">
            <v>7.782</v>
          </cell>
          <cell r="J413">
            <v>1.2735000000000001</v>
          </cell>
          <cell r="K413">
            <v>1011.75</v>
          </cell>
          <cell r="L413">
            <v>973.68</v>
          </cell>
          <cell r="M413">
            <v>4419.59</v>
          </cell>
          <cell r="N413">
            <v>20.375900000000001</v>
          </cell>
          <cell r="O413">
            <v>43.141800000000003</v>
          </cell>
          <cell r="P413">
            <v>7988.4</v>
          </cell>
          <cell r="Q413">
            <v>7.2466999999999997</v>
          </cell>
        </row>
        <row r="414">
          <cell r="A414">
            <v>45627</v>
          </cell>
          <cell r="B414">
            <v>108.48699999999999</v>
          </cell>
          <cell r="C414">
            <v>1.4383999999999999</v>
          </cell>
          <cell r="D414">
            <v>1.0354000000000001</v>
          </cell>
          <cell r="E414">
            <v>11.071300000000001</v>
          </cell>
          <cell r="F414">
            <v>3.673</v>
          </cell>
          <cell r="G414">
            <v>0.90739999999999998</v>
          </cell>
          <cell r="H414">
            <v>157.19999999999999</v>
          </cell>
          <cell r="I414">
            <v>7.7686000000000002</v>
          </cell>
          <cell r="J414">
            <v>1.2519</v>
          </cell>
          <cell r="K414">
            <v>1032.5</v>
          </cell>
          <cell r="L414">
            <v>996.49</v>
          </cell>
          <cell r="M414">
            <v>4409.1499999999996</v>
          </cell>
          <cell r="N414">
            <v>20.827200000000001</v>
          </cell>
          <cell r="O414">
            <v>44.066000000000003</v>
          </cell>
          <cell r="P414">
            <v>7975.1</v>
          </cell>
          <cell r="Q414">
            <v>7.2992999999999997</v>
          </cell>
        </row>
        <row r="415">
          <cell r="A415">
            <v>45658</v>
          </cell>
          <cell r="B415">
            <v>108.37</v>
          </cell>
          <cell r="C415">
            <v>1.4540999999999999</v>
          </cell>
          <cell r="D415">
            <v>1.0362</v>
          </cell>
          <cell r="E415">
            <v>11.097200000000001</v>
          </cell>
          <cell r="F415">
            <v>3.673</v>
          </cell>
          <cell r="G415">
            <v>0.91090000000000004</v>
          </cell>
          <cell r="H415">
            <v>155.19</v>
          </cell>
          <cell r="I415">
            <v>7.7923999999999998</v>
          </cell>
          <cell r="J415">
            <v>1.2395</v>
          </cell>
          <cell r="K415">
            <v>1053.5</v>
          </cell>
          <cell r="L415">
            <v>980.82</v>
          </cell>
          <cell r="M415">
            <v>4170</v>
          </cell>
          <cell r="N415">
            <v>20.678000000000001</v>
          </cell>
          <cell r="O415">
            <v>43.273000000000003</v>
          </cell>
          <cell r="P415">
            <v>7884</v>
          </cell>
          <cell r="Q415">
            <v>7.2446000000000002</v>
          </cell>
        </row>
        <row r="416">
          <cell r="A416">
            <v>45689</v>
          </cell>
          <cell r="B416">
            <v>107.614</v>
          </cell>
          <cell r="C416">
            <v>1.4460999999999999</v>
          </cell>
          <cell r="D416">
            <v>1.0375000000000001</v>
          </cell>
          <cell r="E416">
            <v>10.7811</v>
          </cell>
          <cell r="F416">
            <v>3.6724999999999999</v>
          </cell>
          <cell r="G416">
            <v>0.90310000000000001</v>
          </cell>
          <cell r="H416">
            <v>150.63</v>
          </cell>
          <cell r="I416">
            <v>7.7786999999999997</v>
          </cell>
          <cell r="J416">
            <v>1.2577</v>
          </cell>
          <cell r="K416">
            <v>1064.3</v>
          </cell>
          <cell r="L416">
            <v>962.74</v>
          </cell>
          <cell r="M416">
            <v>4120</v>
          </cell>
          <cell r="N416">
            <v>20.551100000000002</v>
          </cell>
          <cell r="O416">
            <v>42.49</v>
          </cell>
          <cell r="P416">
            <v>7919</v>
          </cell>
          <cell r="Q416">
            <v>7.2784000000000004</v>
          </cell>
        </row>
        <row r="417">
          <cell r="A417">
            <v>45717</v>
          </cell>
          <cell r="B417">
            <v>104.21</v>
          </cell>
          <cell r="C417">
            <v>1.4387000000000001</v>
          </cell>
          <cell r="D417">
            <v>1.0815999999999999</v>
          </cell>
          <cell r="E417">
            <v>10.0395</v>
          </cell>
          <cell r="F417">
            <v>3.673</v>
          </cell>
          <cell r="G417">
            <v>0.88429999999999997</v>
          </cell>
          <cell r="H417">
            <v>149.96</v>
          </cell>
          <cell r="I417">
            <v>7.7805</v>
          </cell>
          <cell r="J417">
            <v>1.2907</v>
          </cell>
          <cell r="K417">
            <v>1074</v>
          </cell>
          <cell r="L417">
            <v>951.08</v>
          </cell>
          <cell r="M417">
            <v>4193</v>
          </cell>
          <cell r="N417">
            <v>20.4711</v>
          </cell>
          <cell r="O417">
            <v>42.2</v>
          </cell>
          <cell r="P417">
            <v>7988</v>
          </cell>
          <cell r="Q417">
            <v>7.2568999999999999</v>
          </cell>
        </row>
        <row r="418">
          <cell r="A418">
            <v>45748</v>
          </cell>
          <cell r="B418">
            <v>99.468000000000004</v>
          </cell>
          <cell r="C418">
            <v>1.3798999999999999</v>
          </cell>
          <cell r="D418">
            <v>1.1328</v>
          </cell>
          <cell r="E418">
            <v>9.6647999999999996</v>
          </cell>
          <cell r="F418">
            <v>3.673</v>
          </cell>
          <cell r="G418">
            <v>0.82579999999999998</v>
          </cell>
          <cell r="H418">
            <v>143.07</v>
          </cell>
          <cell r="I418">
            <v>7.7557</v>
          </cell>
          <cell r="J418">
            <v>1.3347</v>
          </cell>
          <cell r="K418">
            <v>1172</v>
          </cell>
          <cell r="L418">
            <v>948.4</v>
          </cell>
          <cell r="M418">
            <v>4199</v>
          </cell>
          <cell r="N418">
            <v>19.615400000000001</v>
          </cell>
          <cell r="O418">
            <v>41.99</v>
          </cell>
          <cell r="P418">
            <v>8005.4181818181823</v>
          </cell>
          <cell r="Q418">
            <v>7.2713999999999999</v>
          </cell>
        </row>
        <row r="419">
          <cell r="A419">
            <v>45778</v>
          </cell>
          <cell r="B419">
            <v>99.328999999999994</v>
          </cell>
          <cell r="C419">
            <v>1.3738999999999999</v>
          </cell>
          <cell r="D419">
            <v>1.1347</v>
          </cell>
          <cell r="E419">
            <v>9.5975000000000001</v>
          </cell>
          <cell r="F419">
            <v>3.6728999999999998</v>
          </cell>
          <cell r="G419">
            <v>0.82240000000000002</v>
          </cell>
          <cell r="H419">
            <v>144.02000000000001</v>
          </cell>
          <cell r="I419">
            <v>7.8413000000000004</v>
          </cell>
          <cell r="J419">
            <v>1.3459000000000001</v>
          </cell>
          <cell r="K419">
            <v>1195.33</v>
          </cell>
          <cell r="L419">
            <v>945.67</v>
          </cell>
          <cell r="M419">
            <v>4149</v>
          </cell>
          <cell r="N419">
            <v>19.4377</v>
          </cell>
          <cell r="O419">
            <v>41.5</v>
          </cell>
          <cell r="P419">
            <v>7978</v>
          </cell>
          <cell r="Q419">
            <v>7.1989000000000001</v>
          </cell>
        </row>
        <row r="420">
          <cell r="A420">
            <v>45809</v>
          </cell>
          <cell r="B420">
            <v>96.875</v>
          </cell>
          <cell r="C420">
            <v>1.3608</v>
          </cell>
          <cell r="D420">
            <v>1.1787000000000001</v>
          </cell>
          <cell r="E420">
            <v>9.4585000000000008</v>
          </cell>
          <cell r="F420">
            <v>3.6728000000000001</v>
          </cell>
          <cell r="G420">
            <v>0.79310000000000003</v>
          </cell>
          <cell r="H420">
            <v>144.03</v>
          </cell>
          <cell r="I420">
            <v>7.8498999999999999</v>
          </cell>
          <cell r="J420">
            <v>1.3714</v>
          </cell>
          <cell r="K420">
            <v>1194</v>
          </cell>
          <cell r="L420">
            <v>931.62</v>
          </cell>
          <cell r="M420">
            <v>4069.67</v>
          </cell>
          <cell r="N420">
            <v>18.747499999999999</v>
          </cell>
          <cell r="O420">
            <v>39.9</v>
          </cell>
          <cell r="P420">
            <v>7928</v>
          </cell>
          <cell r="Q420">
            <v>7.1638000000000002</v>
          </cell>
        </row>
        <row r="421">
          <cell r="A421">
            <v>45839</v>
          </cell>
          <cell r="B421">
            <v>96.103703189727597</v>
          </cell>
          <cell r="C421">
            <v>1.365</v>
          </cell>
          <cell r="D421">
            <v>1.2</v>
          </cell>
          <cell r="E421">
            <v>10.143702451394759</v>
          </cell>
          <cell r="F421">
            <v>3.673</v>
          </cell>
          <cell r="G421">
            <v>0.78749999999999998</v>
          </cell>
          <cell r="H421">
            <v>143.03</v>
          </cell>
          <cell r="I421">
            <v>7.8498999999999999</v>
          </cell>
          <cell r="J421">
            <v>1.396182234665309</v>
          </cell>
          <cell r="K421">
            <v>1280</v>
          </cell>
          <cell r="L421">
            <v>949.95333333333338</v>
          </cell>
          <cell r="M421">
            <v>4040</v>
          </cell>
          <cell r="N421">
            <v>18.67455</v>
          </cell>
          <cell r="O421">
            <v>40.200000000000003</v>
          </cell>
          <cell r="P421">
            <v>7939.9924350914662</v>
          </cell>
          <cell r="Q421">
            <v>7.15</v>
          </cell>
        </row>
        <row r="422">
          <cell r="A422">
            <v>45870</v>
          </cell>
          <cell r="B422">
            <v>96.019714076263881</v>
          </cell>
          <cell r="C422">
            <v>1.365</v>
          </cell>
          <cell r="D422">
            <v>1.2</v>
          </cell>
          <cell r="E422">
            <v>10.143702451394759</v>
          </cell>
          <cell r="F422">
            <v>3.673</v>
          </cell>
          <cell r="G422">
            <v>0.78749999999999998</v>
          </cell>
          <cell r="H422">
            <v>142.03</v>
          </cell>
          <cell r="I422">
            <v>7.8498999999999999</v>
          </cell>
          <cell r="J422">
            <v>1.396182234665309</v>
          </cell>
          <cell r="K422">
            <v>1303.6799999999998</v>
          </cell>
          <cell r="L422">
            <v>943.28666666666675</v>
          </cell>
          <cell r="M422">
            <v>3924.1804637185433</v>
          </cell>
          <cell r="N422">
            <v>18.601600000000001</v>
          </cell>
          <cell r="O422">
            <v>40.5</v>
          </cell>
          <cell r="P422">
            <v>7951.9848701829324</v>
          </cell>
          <cell r="Q422">
            <v>7.15</v>
          </cell>
        </row>
        <row r="423">
          <cell r="A423">
            <v>45901</v>
          </cell>
          <cell r="B423">
            <v>95.93520753356492</v>
          </cell>
          <cell r="C423">
            <v>1.365</v>
          </cell>
          <cell r="D423">
            <v>1.2</v>
          </cell>
          <cell r="E423">
            <v>10.143702451394759</v>
          </cell>
          <cell r="F423">
            <v>3.673</v>
          </cell>
          <cell r="G423">
            <v>0.78749999999999998</v>
          </cell>
          <cell r="H423">
            <v>141.03</v>
          </cell>
          <cell r="I423">
            <v>7.8498999999999999</v>
          </cell>
          <cell r="J423">
            <v>1.396182234665309</v>
          </cell>
          <cell r="K423">
            <v>1327.7980799999998</v>
          </cell>
          <cell r="L423">
            <v>941.62</v>
          </cell>
          <cell r="M423">
            <v>3965</v>
          </cell>
          <cell r="N423">
            <v>18.528650000000003</v>
          </cell>
          <cell r="O423">
            <v>40.799999999999997</v>
          </cell>
          <cell r="P423">
            <v>7963.9773052743985</v>
          </cell>
          <cell r="Q423">
            <v>7.15</v>
          </cell>
        </row>
        <row r="424">
          <cell r="A424">
            <v>45931</v>
          </cell>
          <cell r="B424">
            <v>95.84762575685113</v>
          </cell>
          <cell r="C424">
            <v>1.365</v>
          </cell>
          <cell r="D424">
            <v>1.2</v>
          </cell>
          <cell r="E424">
            <v>10.143702451394759</v>
          </cell>
          <cell r="F424">
            <v>3.673</v>
          </cell>
          <cell r="G424">
            <v>0.78749999999999998</v>
          </cell>
          <cell r="H424">
            <v>140</v>
          </cell>
          <cell r="I424">
            <v>7.8498999999999999</v>
          </cell>
          <cell r="J424">
            <v>1.396182234665309</v>
          </cell>
          <cell r="K424">
            <v>1352.3623444799998</v>
          </cell>
          <cell r="L424">
            <v>937.74666666666667</v>
          </cell>
          <cell r="M424">
            <v>4129.2140342877829</v>
          </cell>
          <cell r="N424">
            <v>18.455700000000004</v>
          </cell>
          <cell r="O424">
            <v>41.099999999999994</v>
          </cell>
          <cell r="P424">
            <v>7975.9697403658647</v>
          </cell>
          <cell r="Q424">
            <v>7.15</v>
          </cell>
        </row>
        <row r="425">
          <cell r="A425">
            <v>45962</v>
          </cell>
          <cell r="B425">
            <v>95.84762575685113</v>
          </cell>
          <cell r="C425">
            <v>1.365</v>
          </cell>
          <cell r="D425">
            <v>1.2</v>
          </cell>
          <cell r="E425">
            <v>10.143702451394759</v>
          </cell>
          <cell r="F425">
            <v>3.673</v>
          </cell>
          <cell r="G425">
            <v>0.78749999999999998</v>
          </cell>
          <cell r="H425">
            <v>140</v>
          </cell>
          <cell r="I425">
            <v>7.8498999999999999</v>
          </cell>
          <cell r="J425">
            <v>1.396182234665309</v>
          </cell>
          <cell r="K425">
            <v>1377.3810478528799</v>
          </cell>
          <cell r="L425">
            <v>933.87333333333333</v>
          </cell>
          <cell r="M425">
            <v>4136.9413789715063</v>
          </cell>
          <cell r="N425">
            <v>18.382750000000005</v>
          </cell>
          <cell r="O425">
            <v>41.399999999999991</v>
          </cell>
          <cell r="P425">
            <v>7987.9621754573309</v>
          </cell>
          <cell r="Q425">
            <v>7.15</v>
          </cell>
        </row>
        <row r="426">
          <cell r="A426">
            <v>45992</v>
          </cell>
          <cell r="B426">
            <v>95.84762575685113</v>
          </cell>
          <cell r="C426">
            <v>1.365</v>
          </cell>
          <cell r="D426">
            <v>1.2</v>
          </cell>
          <cell r="E426">
            <v>10.143702451394759</v>
          </cell>
          <cell r="F426">
            <v>3.673</v>
          </cell>
          <cell r="G426">
            <v>0.78749999999999998</v>
          </cell>
          <cell r="H426">
            <v>140</v>
          </cell>
          <cell r="I426">
            <v>7.8498999999999999</v>
          </cell>
          <cell r="J426">
            <v>1.396182234665309</v>
          </cell>
          <cell r="K426">
            <v>1400</v>
          </cell>
          <cell r="L426">
            <v>930</v>
          </cell>
          <cell r="M426">
            <v>4100</v>
          </cell>
          <cell r="N426">
            <v>19</v>
          </cell>
          <cell r="O426">
            <v>41.7</v>
          </cell>
          <cell r="P426">
            <v>7999.9546105487962</v>
          </cell>
          <cell r="Q426">
            <v>7.15</v>
          </cell>
        </row>
        <row r="427">
          <cell r="A427">
            <v>46023</v>
          </cell>
          <cell r="B427">
            <v>95.419734570436617</v>
          </cell>
          <cell r="C427">
            <v>1.365</v>
          </cell>
          <cell r="D427">
            <v>1.2</v>
          </cell>
          <cell r="E427">
            <v>10.143702451394759</v>
          </cell>
          <cell r="F427">
            <v>3.673</v>
          </cell>
          <cell r="G427">
            <v>0.78749999999999998</v>
          </cell>
          <cell r="H427">
            <v>135</v>
          </cell>
          <cell r="I427">
            <v>7.8498999999999999</v>
          </cell>
          <cell r="J427">
            <v>1.396182234665309</v>
          </cell>
          <cell r="K427">
            <v>1419.1897137311985</v>
          </cell>
          <cell r="L427">
            <v>927.5</v>
          </cell>
          <cell r="M427">
            <v>4221.3700812277102</v>
          </cell>
          <cell r="N427">
            <v>19.041666666666668</v>
          </cell>
          <cell r="O427">
            <v>41.764359917407937</v>
          </cell>
          <cell r="P427">
            <v>8010.348605098914</v>
          </cell>
          <cell r="Q427">
            <v>7.15</v>
          </cell>
        </row>
        <row r="428">
          <cell r="A428">
            <v>46054</v>
          </cell>
          <cell r="B428">
            <v>95.419734570436617</v>
          </cell>
          <cell r="C428">
            <v>1.365</v>
          </cell>
          <cell r="D428">
            <v>1.2</v>
          </cell>
          <cell r="E428">
            <v>10.143702451394759</v>
          </cell>
          <cell r="F428">
            <v>3.673</v>
          </cell>
          <cell r="G428">
            <v>0.78749999999999998</v>
          </cell>
          <cell r="H428">
            <v>135</v>
          </cell>
          <cell r="I428">
            <v>7.8498999999999999</v>
          </cell>
          <cell r="J428">
            <v>1.396182234665309</v>
          </cell>
          <cell r="K428">
            <v>1438.379427462397</v>
          </cell>
          <cell r="L428">
            <v>925</v>
          </cell>
          <cell r="M428">
            <v>4103.1096602277157</v>
          </cell>
          <cell r="N428">
            <v>19.083333333333336</v>
          </cell>
          <cell r="O428">
            <v>41.828719834815871</v>
          </cell>
          <cell r="P428">
            <v>8020.7425996490319</v>
          </cell>
          <cell r="Q428">
            <v>7.15</v>
          </cell>
        </row>
        <row r="429">
          <cell r="A429">
            <v>46082</v>
          </cell>
          <cell r="B429">
            <v>95.419734570436617</v>
          </cell>
          <cell r="C429">
            <v>1.365</v>
          </cell>
          <cell r="D429">
            <v>1.2</v>
          </cell>
          <cell r="E429">
            <v>10.143702451394759</v>
          </cell>
          <cell r="F429">
            <v>3.673</v>
          </cell>
          <cell r="G429">
            <v>0.78749999999999998</v>
          </cell>
          <cell r="H429">
            <v>135</v>
          </cell>
          <cell r="I429">
            <v>7.8498999999999999</v>
          </cell>
          <cell r="J429">
            <v>1.396182234665309</v>
          </cell>
          <cell r="K429">
            <v>1457.5691411935954</v>
          </cell>
          <cell r="L429">
            <v>922.5</v>
          </cell>
          <cell r="M429">
            <v>4019.271013227717</v>
          </cell>
          <cell r="N429">
            <v>19.125000000000004</v>
          </cell>
          <cell r="O429">
            <v>41.893079752223805</v>
          </cell>
          <cell r="P429">
            <v>8031.1365941991498</v>
          </cell>
          <cell r="Q429">
            <v>7.15</v>
          </cell>
        </row>
        <row r="430">
          <cell r="A430">
            <v>46113</v>
          </cell>
          <cell r="B430">
            <v>95.419734570436617</v>
          </cell>
          <cell r="C430">
            <v>1.365</v>
          </cell>
          <cell r="D430">
            <v>1.2</v>
          </cell>
          <cell r="E430">
            <v>10.143702451394759</v>
          </cell>
          <cell r="F430">
            <v>3.673</v>
          </cell>
          <cell r="G430">
            <v>0.78749999999999998</v>
          </cell>
          <cell r="H430">
            <v>135</v>
          </cell>
          <cell r="I430">
            <v>7.8498999999999999</v>
          </cell>
          <cell r="J430">
            <v>1.396182234665309</v>
          </cell>
          <cell r="K430">
            <v>1476.7588549247939</v>
          </cell>
          <cell r="L430">
            <v>920</v>
          </cell>
          <cell r="M430">
            <v>4147.1356682277146</v>
          </cell>
          <cell r="N430">
            <v>19.166666666666671</v>
          </cell>
          <cell r="O430">
            <v>41.957439669631739</v>
          </cell>
          <cell r="P430">
            <v>8041.5305887492677</v>
          </cell>
          <cell r="Q430">
            <v>7.15</v>
          </cell>
        </row>
        <row r="431">
          <cell r="A431">
            <v>46143</v>
          </cell>
          <cell r="B431">
            <v>95.419734570436617</v>
          </cell>
          <cell r="C431">
            <v>1.365</v>
          </cell>
          <cell r="D431">
            <v>1.2</v>
          </cell>
          <cell r="E431">
            <v>10.143702451394759</v>
          </cell>
          <cell r="F431">
            <v>3.673</v>
          </cell>
          <cell r="G431">
            <v>0.78749999999999998</v>
          </cell>
          <cell r="H431">
            <v>135</v>
          </cell>
          <cell r="I431">
            <v>7.8498999999999999</v>
          </cell>
          <cell r="J431">
            <v>1.396182234665309</v>
          </cell>
          <cell r="K431">
            <v>1495.9485686559924</v>
          </cell>
          <cell r="L431">
            <v>917.5</v>
          </cell>
          <cell r="M431">
            <v>3936.002228227715</v>
          </cell>
          <cell r="N431">
            <v>19.208333333333339</v>
          </cell>
          <cell r="O431">
            <v>42.021799587039673</v>
          </cell>
          <cell r="P431">
            <v>8051.9245832993856</v>
          </cell>
          <cell r="Q431">
            <v>7.15</v>
          </cell>
        </row>
        <row r="432">
          <cell r="A432">
            <v>46174</v>
          </cell>
          <cell r="B432">
            <v>95.419734570436617</v>
          </cell>
          <cell r="C432">
            <v>1.365</v>
          </cell>
          <cell r="D432">
            <v>1.2</v>
          </cell>
          <cell r="E432">
            <v>10.143702451394759</v>
          </cell>
          <cell r="F432">
            <v>3.673</v>
          </cell>
          <cell r="G432">
            <v>0.78749999999999998</v>
          </cell>
          <cell r="H432">
            <v>135</v>
          </cell>
          <cell r="I432">
            <v>7.8498999999999999</v>
          </cell>
          <cell r="J432">
            <v>1.396182234665309</v>
          </cell>
          <cell r="K432">
            <v>1515.1382823871909</v>
          </cell>
          <cell r="L432">
            <v>915</v>
          </cell>
          <cell r="M432">
            <v>4048.4518882277171</v>
          </cell>
          <cell r="N432">
            <v>19.250000000000007</v>
          </cell>
          <cell r="O432">
            <v>42.086159504447608</v>
          </cell>
          <cell r="P432">
            <v>8062.3185778495035</v>
          </cell>
          <cell r="Q432">
            <v>7.15</v>
          </cell>
        </row>
        <row r="433">
          <cell r="A433">
            <v>46204</v>
          </cell>
          <cell r="B433">
            <v>95.419734570436617</v>
          </cell>
          <cell r="C433">
            <v>1.365</v>
          </cell>
          <cell r="D433">
            <v>1.2</v>
          </cell>
          <cell r="E433">
            <v>10.143702451394759</v>
          </cell>
          <cell r="F433">
            <v>3.673</v>
          </cell>
          <cell r="G433">
            <v>0.78749999999999998</v>
          </cell>
          <cell r="H433">
            <v>135</v>
          </cell>
          <cell r="I433">
            <v>7.8498999999999999</v>
          </cell>
          <cell r="J433">
            <v>1.396182234665309</v>
          </cell>
          <cell r="K433">
            <v>1534.3279961183894</v>
          </cell>
          <cell r="L433">
            <v>912.5</v>
          </cell>
          <cell r="M433">
            <v>3976.3260832277138</v>
          </cell>
          <cell r="N433">
            <v>19.291666666666675</v>
          </cell>
          <cell r="O433">
            <v>42.150519421855542</v>
          </cell>
          <cell r="P433">
            <v>8072.7125723996214</v>
          </cell>
          <cell r="Q433">
            <v>7.15</v>
          </cell>
        </row>
        <row r="434">
          <cell r="A434">
            <v>46235</v>
          </cell>
          <cell r="B434">
            <v>95.419734570436617</v>
          </cell>
          <cell r="C434">
            <v>1.365</v>
          </cell>
          <cell r="D434">
            <v>1.2</v>
          </cell>
          <cell r="E434">
            <v>10.143702451394759</v>
          </cell>
          <cell r="F434">
            <v>3.673</v>
          </cell>
          <cell r="G434">
            <v>0.78749999999999998</v>
          </cell>
          <cell r="H434">
            <v>135</v>
          </cell>
          <cell r="I434">
            <v>7.8498999999999999</v>
          </cell>
          <cell r="J434">
            <v>1.396182234665309</v>
          </cell>
          <cell r="K434">
            <v>1553.5177098495878</v>
          </cell>
          <cell r="L434">
            <v>910</v>
          </cell>
          <cell r="M434">
            <v>4059.9179602277163</v>
          </cell>
          <cell r="N434">
            <v>19.333333333333343</v>
          </cell>
          <cell r="O434">
            <v>42.214879339263476</v>
          </cell>
          <cell r="P434">
            <v>8083.1065669497393</v>
          </cell>
          <cell r="Q434">
            <v>7.15</v>
          </cell>
        </row>
        <row r="435">
          <cell r="A435">
            <v>46266</v>
          </cell>
          <cell r="B435">
            <v>95.419734570436617</v>
          </cell>
          <cell r="C435">
            <v>1.365</v>
          </cell>
          <cell r="D435">
            <v>1.2</v>
          </cell>
          <cell r="E435">
            <v>10.143702451394759</v>
          </cell>
          <cell r="F435">
            <v>3.673</v>
          </cell>
          <cell r="G435">
            <v>0.78749999999999998</v>
          </cell>
          <cell r="H435">
            <v>135</v>
          </cell>
          <cell r="I435">
            <v>7.8498999999999999</v>
          </cell>
          <cell r="J435">
            <v>1.396182234665309</v>
          </cell>
          <cell r="K435">
            <v>1572.7074235807863</v>
          </cell>
          <cell r="L435">
            <v>907.5</v>
          </cell>
          <cell r="M435">
            <v>4036.3491122277155</v>
          </cell>
          <cell r="N435">
            <v>19.375000000000011</v>
          </cell>
          <cell r="O435">
            <v>42.27923925667141</v>
          </cell>
          <cell r="P435">
            <v>8093.5005614998572</v>
          </cell>
          <cell r="Q435">
            <v>7.15</v>
          </cell>
        </row>
        <row r="436">
          <cell r="A436">
            <v>46296</v>
          </cell>
          <cell r="B436">
            <v>95.419734570436617</v>
          </cell>
          <cell r="C436">
            <v>1.365</v>
          </cell>
          <cell r="D436">
            <v>1.2</v>
          </cell>
          <cell r="E436">
            <v>10.143702451394759</v>
          </cell>
          <cell r="F436">
            <v>3.673</v>
          </cell>
          <cell r="G436">
            <v>0.78749999999999998</v>
          </cell>
          <cell r="H436">
            <v>135</v>
          </cell>
          <cell r="I436">
            <v>7.8498999999999999</v>
          </cell>
          <cell r="J436">
            <v>1.396182234665309</v>
          </cell>
          <cell r="K436">
            <v>1591.8971373119848</v>
          </cell>
          <cell r="L436">
            <v>905</v>
          </cell>
          <cell r="M436">
            <v>4028.3183852277161</v>
          </cell>
          <cell r="N436">
            <v>19.416666666666679</v>
          </cell>
          <cell r="O436">
            <v>42.343599174079344</v>
          </cell>
          <cell r="P436">
            <v>8103.8945560499751</v>
          </cell>
          <cell r="Q436">
            <v>7.15</v>
          </cell>
        </row>
        <row r="437">
          <cell r="A437">
            <v>46327</v>
          </cell>
          <cell r="B437">
            <v>95.419734570436617</v>
          </cell>
          <cell r="C437">
            <v>1.365</v>
          </cell>
          <cell r="D437">
            <v>1.2</v>
          </cell>
          <cell r="E437">
            <v>10.143702451394759</v>
          </cell>
          <cell r="F437">
            <v>3.673</v>
          </cell>
          <cell r="G437">
            <v>0.78749999999999998</v>
          </cell>
          <cell r="H437">
            <v>135</v>
          </cell>
          <cell r="I437">
            <v>7.8498999999999999</v>
          </cell>
          <cell r="J437">
            <v>1.396182234665309</v>
          </cell>
          <cell r="K437">
            <v>1611.0868510431833</v>
          </cell>
          <cell r="L437">
            <v>902.5</v>
          </cell>
          <cell r="M437">
            <v>4053.7864249731356</v>
          </cell>
          <cell r="N437">
            <v>19.458333333333346</v>
          </cell>
          <cell r="O437">
            <v>42.407959091487278</v>
          </cell>
          <cell r="P437">
            <v>8114.288550600093</v>
          </cell>
          <cell r="Q437">
            <v>7.15</v>
          </cell>
        </row>
        <row r="438">
          <cell r="A438">
            <v>46357</v>
          </cell>
          <cell r="B438">
            <v>95.419734570436617</v>
          </cell>
          <cell r="C438">
            <v>1.365</v>
          </cell>
          <cell r="D438">
            <v>1.2</v>
          </cell>
          <cell r="E438">
            <v>10.143702451394759</v>
          </cell>
          <cell r="F438">
            <v>3.673</v>
          </cell>
          <cell r="G438">
            <v>0.78749999999999998</v>
          </cell>
          <cell r="H438">
            <v>135</v>
          </cell>
          <cell r="I438">
            <v>7.8498999999999999</v>
          </cell>
          <cell r="J438">
            <v>1.396182234665309</v>
          </cell>
          <cell r="K438">
            <v>1630.2765647743813</v>
          </cell>
          <cell r="L438">
            <v>900</v>
          </cell>
          <cell r="M438">
            <v>4100</v>
          </cell>
          <cell r="N438">
            <v>19.5</v>
          </cell>
          <cell r="O438">
            <v>42.472319008895219</v>
          </cell>
          <cell r="P438">
            <v>8124.6825451502073</v>
          </cell>
          <cell r="Q438">
            <v>7.15</v>
          </cell>
        </row>
        <row r="439">
          <cell r="A439">
            <v>46388</v>
          </cell>
          <cell r="B439">
            <v>95.419734570436617</v>
          </cell>
          <cell r="C439">
            <v>1.365</v>
          </cell>
          <cell r="D439">
            <v>1.2</v>
          </cell>
          <cell r="E439">
            <v>10.143702451394759</v>
          </cell>
          <cell r="F439">
            <v>3.673</v>
          </cell>
          <cell r="G439">
            <v>0.78749999999999998</v>
          </cell>
          <cell r="H439">
            <v>135</v>
          </cell>
          <cell r="I439">
            <v>7.8498999999999999</v>
          </cell>
          <cell r="J439">
            <v>1.396182234665309</v>
          </cell>
          <cell r="K439">
            <v>1646.7700990108847</v>
          </cell>
          <cell r="L439">
            <v>900</v>
          </cell>
          <cell r="M439">
            <v>4066.3700812277152</v>
          </cell>
          <cell r="N439">
            <v>19.541666666666668</v>
          </cell>
          <cell r="O439">
            <v>42.541387913162026</v>
          </cell>
          <cell r="P439">
            <v>8131.2806262123095</v>
          </cell>
          <cell r="Q439">
            <v>7.15</v>
          </cell>
        </row>
        <row r="440">
          <cell r="A440">
            <v>46419</v>
          </cell>
          <cell r="B440">
            <v>95.419734570436617</v>
          </cell>
          <cell r="C440">
            <v>1.365</v>
          </cell>
          <cell r="D440">
            <v>1.2</v>
          </cell>
          <cell r="E440">
            <v>10.143702451394759</v>
          </cell>
          <cell r="F440">
            <v>3.673</v>
          </cell>
          <cell r="G440">
            <v>0.78749999999999998</v>
          </cell>
          <cell r="H440">
            <v>135</v>
          </cell>
          <cell r="I440">
            <v>7.8498999999999999</v>
          </cell>
          <cell r="J440">
            <v>1.396182234665309</v>
          </cell>
          <cell r="K440">
            <v>1663.263633247388</v>
          </cell>
          <cell r="L440">
            <v>900</v>
          </cell>
          <cell r="M440">
            <v>4048.1096602277153</v>
          </cell>
          <cell r="N440">
            <v>19.583333333333336</v>
          </cell>
          <cell r="O440">
            <v>42.610456817428826</v>
          </cell>
          <cell r="P440">
            <v>8137.8787072744117</v>
          </cell>
          <cell r="Q440">
            <v>7.15</v>
          </cell>
        </row>
        <row r="441">
          <cell r="A441">
            <v>46447</v>
          </cell>
          <cell r="B441">
            <v>95.419734570436617</v>
          </cell>
          <cell r="C441">
            <v>1.365</v>
          </cell>
          <cell r="D441">
            <v>1.2</v>
          </cell>
          <cell r="E441">
            <v>10.143702451394759</v>
          </cell>
          <cell r="F441">
            <v>3.673</v>
          </cell>
          <cell r="G441">
            <v>0.78749999999999998</v>
          </cell>
          <cell r="H441">
            <v>135</v>
          </cell>
          <cell r="I441">
            <v>7.8498999999999999</v>
          </cell>
          <cell r="J441">
            <v>1.396182234665309</v>
          </cell>
          <cell r="K441">
            <v>1679.7571674838914</v>
          </cell>
          <cell r="L441">
            <v>900</v>
          </cell>
          <cell r="M441">
            <v>3964.2710132277166</v>
          </cell>
          <cell r="N441">
            <v>19.625000000000004</v>
          </cell>
          <cell r="O441">
            <v>42.679525721695626</v>
          </cell>
          <cell r="P441">
            <v>8144.4767883365139</v>
          </cell>
          <cell r="Q441">
            <v>7.15</v>
          </cell>
        </row>
        <row r="442">
          <cell r="A442">
            <v>46478</v>
          </cell>
          <cell r="B442">
            <v>95.419734570436617</v>
          </cell>
          <cell r="C442">
            <v>1.365</v>
          </cell>
          <cell r="D442">
            <v>1.2</v>
          </cell>
          <cell r="E442">
            <v>10.143702451394759</v>
          </cell>
          <cell r="F442">
            <v>3.673</v>
          </cell>
          <cell r="G442">
            <v>0.78749999999999998</v>
          </cell>
          <cell r="H442">
            <v>135</v>
          </cell>
          <cell r="I442">
            <v>7.8498999999999999</v>
          </cell>
          <cell r="J442">
            <v>1.396182234665309</v>
          </cell>
          <cell r="K442">
            <v>1696.2507017203948</v>
          </cell>
          <cell r="L442">
            <v>900</v>
          </cell>
          <cell r="M442">
            <v>4092.1356682277142</v>
          </cell>
          <cell r="N442">
            <v>19.666666666666671</v>
          </cell>
          <cell r="O442">
            <v>42.748594625962426</v>
          </cell>
          <cell r="P442">
            <v>8151.0748693986161</v>
          </cell>
          <cell r="Q442">
            <v>7.15</v>
          </cell>
        </row>
        <row r="443">
          <cell r="A443">
            <v>46508</v>
          </cell>
          <cell r="B443">
            <v>95.419734570436617</v>
          </cell>
          <cell r="C443">
            <v>1.365</v>
          </cell>
          <cell r="D443">
            <v>1.2</v>
          </cell>
          <cell r="E443">
            <v>10.143702451394759</v>
          </cell>
          <cell r="F443">
            <v>3.673</v>
          </cell>
          <cell r="G443">
            <v>0.78749999999999998</v>
          </cell>
          <cell r="H443">
            <v>135</v>
          </cell>
          <cell r="I443">
            <v>7.8498999999999999</v>
          </cell>
          <cell r="J443">
            <v>1.396182234665309</v>
          </cell>
          <cell r="K443">
            <v>1712.7442359568981</v>
          </cell>
          <cell r="L443">
            <v>900</v>
          </cell>
          <cell r="M443">
            <v>3881.0022282277155</v>
          </cell>
          <cell r="N443">
            <v>19.708333333333339</v>
          </cell>
          <cell r="O443">
            <v>42.817663530229225</v>
          </cell>
          <cell r="P443">
            <v>8157.6729504607183</v>
          </cell>
          <cell r="Q443">
            <v>7.15</v>
          </cell>
        </row>
        <row r="444">
          <cell r="A444">
            <v>46539</v>
          </cell>
          <cell r="B444">
            <v>95.419734570436617</v>
          </cell>
          <cell r="C444">
            <v>1.365</v>
          </cell>
          <cell r="D444">
            <v>1.2</v>
          </cell>
          <cell r="E444">
            <v>10.143702451394759</v>
          </cell>
          <cell r="F444">
            <v>3.673</v>
          </cell>
          <cell r="G444">
            <v>0.78749999999999998</v>
          </cell>
          <cell r="H444">
            <v>135</v>
          </cell>
          <cell r="I444">
            <v>7.8498999999999999</v>
          </cell>
          <cell r="J444">
            <v>1.396182234665309</v>
          </cell>
          <cell r="K444">
            <v>1729.2377701934015</v>
          </cell>
          <cell r="L444">
            <v>900</v>
          </cell>
          <cell r="M444">
            <v>4043.4518882277166</v>
          </cell>
          <cell r="N444">
            <v>19.750000000000007</v>
          </cell>
          <cell r="O444">
            <v>42.886732434496025</v>
          </cell>
          <cell r="P444">
            <v>8164.2710315228205</v>
          </cell>
          <cell r="Q444">
            <v>7.15</v>
          </cell>
        </row>
        <row r="445">
          <cell r="A445">
            <v>46569</v>
          </cell>
          <cell r="B445">
            <v>95.419734570436617</v>
          </cell>
          <cell r="C445">
            <v>1.365</v>
          </cell>
          <cell r="D445">
            <v>1.2</v>
          </cell>
          <cell r="E445">
            <v>10.143702451394759</v>
          </cell>
          <cell r="F445">
            <v>3.673</v>
          </cell>
          <cell r="G445">
            <v>0.78749999999999998</v>
          </cell>
          <cell r="H445">
            <v>135</v>
          </cell>
          <cell r="I445">
            <v>7.8498999999999999</v>
          </cell>
          <cell r="J445">
            <v>1.396182234665309</v>
          </cell>
          <cell r="K445">
            <v>1745.7313044299049</v>
          </cell>
          <cell r="L445">
            <v>900</v>
          </cell>
          <cell r="M445">
            <v>3921.3260832277142</v>
          </cell>
          <cell r="N445">
            <v>19.791666666666675</v>
          </cell>
          <cell r="O445">
            <v>42.955801338762825</v>
          </cell>
          <cell r="P445">
            <v>8170.8691125849227</v>
          </cell>
          <cell r="Q445">
            <v>7.15</v>
          </cell>
        </row>
        <row r="446">
          <cell r="A446">
            <v>46600</v>
          </cell>
          <cell r="B446">
            <v>95.419734570436617</v>
          </cell>
          <cell r="C446">
            <v>1.365</v>
          </cell>
          <cell r="D446">
            <v>1.2</v>
          </cell>
          <cell r="E446">
            <v>10.143702451394759</v>
          </cell>
          <cell r="F446">
            <v>3.673</v>
          </cell>
          <cell r="G446">
            <v>0.78749999999999998</v>
          </cell>
          <cell r="H446">
            <v>135</v>
          </cell>
          <cell r="I446">
            <v>7.8498999999999999</v>
          </cell>
          <cell r="J446">
            <v>1.396182234665309</v>
          </cell>
          <cell r="K446">
            <v>1762.2248386664082</v>
          </cell>
          <cell r="L446">
            <v>900</v>
          </cell>
          <cell r="M446">
            <v>4004.9179602277159</v>
          </cell>
          <cell r="N446">
            <v>19.833333333333343</v>
          </cell>
          <cell r="O446">
            <v>43.024870243029625</v>
          </cell>
          <cell r="P446">
            <v>8177.4671936470249</v>
          </cell>
          <cell r="Q446">
            <v>7.15</v>
          </cell>
        </row>
        <row r="447">
          <cell r="A447">
            <v>46631</v>
          </cell>
          <cell r="B447">
            <v>95.419734570436617</v>
          </cell>
          <cell r="C447">
            <v>1.365</v>
          </cell>
          <cell r="D447">
            <v>1.2</v>
          </cell>
          <cell r="E447">
            <v>10.143702451394759</v>
          </cell>
          <cell r="F447">
            <v>3.673</v>
          </cell>
          <cell r="G447">
            <v>0.78749999999999998</v>
          </cell>
          <cell r="H447">
            <v>135</v>
          </cell>
          <cell r="I447">
            <v>7.8498999999999999</v>
          </cell>
          <cell r="J447">
            <v>1.396182234665309</v>
          </cell>
          <cell r="K447">
            <v>1778.7183729029116</v>
          </cell>
          <cell r="L447">
            <v>900</v>
          </cell>
          <cell r="M447">
            <v>3981.3491122277151</v>
          </cell>
          <cell r="N447">
            <v>19.875000000000011</v>
          </cell>
          <cell r="O447">
            <v>43.093939147296425</v>
          </cell>
          <cell r="P447">
            <v>8184.0652747091272</v>
          </cell>
          <cell r="Q447">
            <v>7.15</v>
          </cell>
        </row>
        <row r="448">
          <cell r="A448">
            <v>46661</v>
          </cell>
          <cell r="B448">
            <v>95.419734570436617</v>
          </cell>
          <cell r="C448">
            <v>1.365</v>
          </cell>
          <cell r="D448">
            <v>1.2</v>
          </cell>
          <cell r="E448">
            <v>10.143702451394759</v>
          </cell>
          <cell r="F448">
            <v>3.673</v>
          </cell>
          <cell r="G448">
            <v>0.78749999999999998</v>
          </cell>
          <cell r="H448">
            <v>135</v>
          </cell>
          <cell r="I448">
            <v>7.8498999999999999</v>
          </cell>
          <cell r="J448">
            <v>1.396182234665309</v>
          </cell>
          <cell r="K448">
            <v>1795.211907139415</v>
          </cell>
          <cell r="L448">
            <v>900</v>
          </cell>
          <cell r="M448">
            <v>3983.3183852277157</v>
          </cell>
          <cell r="N448">
            <v>19.916666666666679</v>
          </cell>
          <cell r="O448">
            <v>43.163008051563224</v>
          </cell>
          <cell r="P448">
            <v>8190.6633557712294</v>
          </cell>
          <cell r="Q448">
            <v>7.15</v>
          </cell>
        </row>
        <row r="449">
          <cell r="A449">
            <v>46692</v>
          </cell>
          <cell r="B449">
            <v>95.419734570436617</v>
          </cell>
          <cell r="C449">
            <v>1.365</v>
          </cell>
          <cell r="D449">
            <v>1.2</v>
          </cell>
          <cell r="E449">
            <v>10.143702451394759</v>
          </cell>
          <cell r="F449">
            <v>3.673</v>
          </cell>
          <cell r="G449">
            <v>0.78749999999999998</v>
          </cell>
          <cell r="H449">
            <v>135</v>
          </cell>
          <cell r="I449">
            <v>7.8498999999999999</v>
          </cell>
          <cell r="J449">
            <v>1.396182234665309</v>
          </cell>
          <cell r="K449">
            <v>1811.7054413759183</v>
          </cell>
          <cell r="L449">
            <v>900</v>
          </cell>
          <cell r="M449">
            <v>4018.7864249731351</v>
          </cell>
          <cell r="N449">
            <v>19.958333333333346</v>
          </cell>
          <cell r="O449">
            <v>43.232076955830024</v>
          </cell>
          <cell r="P449">
            <v>8197.2614368333325</v>
          </cell>
          <cell r="Q449">
            <v>7.15</v>
          </cell>
        </row>
        <row r="450">
          <cell r="A450">
            <v>46722</v>
          </cell>
          <cell r="B450">
            <v>95.419734570436617</v>
          </cell>
          <cell r="C450">
            <v>1.365</v>
          </cell>
          <cell r="D450">
            <v>1.2</v>
          </cell>
          <cell r="E450">
            <v>10.143702451394759</v>
          </cell>
          <cell r="F450">
            <v>3.673</v>
          </cell>
          <cell r="G450">
            <v>0.78749999999999998</v>
          </cell>
          <cell r="H450">
            <v>135</v>
          </cell>
          <cell r="I450">
            <v>7.8498999999999999</v>
          </cell>
          <cell r="J450">
            <v>1.396182234665309</v>
          </cell>
          <cell r="K450">
            <v>1828.1989756124215</v>
          </cell>
          <cell r="L450">
            <v>900</v>
          </cell>
          <cell r="M450">
            <v>4100</v>
          </cell>
          <cell r="N450">
            <v>20</v>
          </cell>
          <cell r="O450">
            <v>43.30114586009686</v>
          </cell>
          <cell r="P450">
            <v>8203.8595178954383</v>
          </cell>
          <cell r="Q450">
            <v>7.15</v>
          </cell>
        </row>
        <row r="451">
          <cell r="A451">
            <v>46753</v>
          </cell>
          <cell r="D451">
            <v>1.2</v>
          </cell>
          <cell r="J451">
            <v>1.396182234665309</v>
          </cell>
          <cell r="K451">
            <v>1839.2668143645037</v>
          </cell>
          <cell r="L451">
            <v>900</v>
          </cell>
          <cell r="M451">
            <v>4090</v>
          </cell>
          <cell r="N451">
            <v>20.041666666666668</v>
          </cell>
          <cell r="O451">
            <v>43.371562610767512</v>
          </cell>
          <cell r="P451">
            <v>8210.5218988340621</v>
          </cell>
        </row>
        <row r="452">
          <cell r="A452">
            <v>46784</v>
          </cell>
          <cell r="D452">
            <v>1.2</v>
          </cell>
          <cell r="J452">
            <v>1.396182234665309</v>
          </cell>
          <cell r="K452">
            <v>1850.334653116586</v>
          </cell>
          <cell r="L452">
            <v>900</v>
          </cell>
          <cell r="M452">
            <v>4080</v>
          </cell>
          <cell r="N452">
            <v>20.083333333333336</v>
          </cell>
          <cell r="O452">
            <v>43.441979361438165</v>
          </cell>
          <cell r="P452">
            <v>8217.1842797726858</v>
          </cell>
        </row>
        <row r="453">
          <cell r="A453">
            <v>46813</v>
          </cell>
          <cell r="D453">
            <v>1.2</v>
          </cell>
          <cell r="J453">
            <v>1.396182234665309</v>
          </cell>
          <cell r="K453">
            <v>1861.4024918686682</v>
          </cell>
          <cell r="L453">
            <v>900</v>
          </cell>
          <cell r="M453">
            <v>4070</v>
          </cell>
          <cell r="N453">
            <v>20.125000000000004</v>
          </cell>
          <cell r="O453">
            <v>43.512396112108817</v>
          </cell>
          <cell r="P453">
            <v>8223.8466607113096</v>
          </cell>
        </row>
        <row r="454">
          <cell r="A454">
            <v>46844</v>
          </cell>
          <cell r="D454">
            <v>1.2</v>
          </cell>
          <cell r="J454">
            <v>1.396182234665309</v>
          </cell>
          <cell r="K454">
            <v>1872.4703306207505</v>
          </cell>
          <cell r="L454">
            <v>900</v>
          </cell>
          <cell r="M454">
            <v>4060</v>
          </cell>
          <cell r="N454">
            <v>20.166666666666671</v>
          </cell>
          <cell r="O454">
            <v>43.58281286277947</v>
          </cell>
          <cell r="P454">
            <v>8230.5090416499334</v>
          </cell>
        </row>
        <row r="455">
          <cell r="A455">
            <v>46874</v>
          </cell>
          <cell r="D455">
            <v>1.2</v>
          </cell>
          <cell r="J455">
            <v>1.396182234665309</v>
          </cell>
          <cell r="K455">
            <v>1883.5381693728327</v>
          </cell>
          <cell r="L455">
            <v>900</v>
          </cell>
          <cell r="M455">
            <v>4050</v>
          </cell>
          <cell r="N455">
            <v>20.208333333333339</v>
          </cell>
          <cell r="O455">
            <v>43.653229613450122</v>
          </cell>
          <cell r="P455">
            <v>8237.1714225885571</v>
          </cell>
        </row>
        <row r="456">
          <cell r="A456">
            <v>46905</v>
          </cell>
          <cell r="D456">
            <v>1.2</v>
          </cell>
          <cell r="J456">
            <v>1.396182234665309</v>
          </cell>
          <cell r="K456">
            <v>1894.606008124915</v>
          </cell>
          <cell r="L456">
            <v>900</v>
          </cell>
          <cell r="M456">
            <v>4040</v>
          </cell>
          <cell r="N456">
            <v>20.250000000000007</v>
          </cell>
          <cell r="O456">
            <v>43.723646364120775</v>
          </cell>
          <cell r="P456">
            <v>8243.8338035271809</v>
          </cell>
        </row>
        <row r="457">
          <cell r="A457">
            <v>46935</v>
          </cell>
          <cell r="D457">
            <v>1.2</v>
          </cell>
          <cell r="J457">
            <v>1.396182234665309</v>
          </cell>
          <cell r="K457">
            <v>1905.6738468769972</v>
          </cell>
          <cell r="L457">
            <v>900</v>
          </cell>
          <cell r="M457">
            <v>4030</v>
          </cell>
          <cell r="N457">
            <v>20.291666666666675</v>
          </cell>
          <cell r="O457">
            <v>43.794063114791427</v>
          </cell>
          <cell r="P457">
            <v>8250.4961844658046</v>
          </cell>
        </row>
        <row r="458">
          <cell r="A458">
            <v>46966</v>
          </cell>
          <cell r="D458">
            <v>1.2</v>
          </cell>
          <cell r="J458">
            <v>1.396182234665309</v>
          </cell>
          <cell r="K458">
            <v>1916.7416856290795</v>
          </cell>
          <cell r="L458">
            <v>900</v>
          </cell>
          <cell r="M458">
            <v>4020</v>
          </cell>
          <cell r="N458">
            <v>20.333333333333343</v>
          </cell>
          <cell r="O458">
            <v>43.86447986546208</v>
          </cell>
          <cell r="P458">
            <v>8257.1585654044284</v>
          </cell>
        </row>
        <row r="459">
          <cell r="A459">
            <v>46997</v>
          </cell>
          <cell r="D459">
            <v>1.2</v>
          </cell>
          <cell r="J459">
            <v>1.396182234665309</v>
          </cell>
          <cell r="K459">
            <v>1927.8095243811617</v>
          </cell>
          <cell r="L459">
            <v>900</v>
          </cell>
          <cell r="M459">
            <v>4010</v>
          </cell>
          <cell r="N459">
            <v>20.375000000000011</v>
          </cell>
          <cell r="O459">
            <v>43.934896616132733</v>
          </cell>
          <cell r="P459">
            <v>8263.8209463430521</v>
          </cell>
        </row>
        <row r="460">
          <cell r="A460">
            <v>47027</v>
          </cell>
          <cell r="D460">
            <v>1.2</v>
          </cell>
          <cell r="J460">
            <v>1.396182234665309</v>
          </cell>
          <cell r="K460">
            <v>1938.877363133244</v>
          </cell>
          <cell r="L460">
            <v>900</v>
          </cell>
          <cell r="M460">
            <v>4000</v>
          </cell>
          <cell r="N460">
            <v>20.416666666666679</v>
          </cell>
          <cell r="O460">
            <v>44.005313366803385</v>
          </cell>
          <cell r="P460">
            <v>8270.4833272816759</v>
          </cell>
        </row>
        <row r="461">
          <cell r="A461">
            <v>47058</v>
          </cell>
          <cell r="D461">
            <v>1.2</v>
          </cell>
          <cell r="J461">
            <v>1.396182234665309</v>
          </cell>
          <cell r="K461">
            <v>1949.9452018853262</v>
          </cell>
          <cell r="L461">
            <v>900</v>
          </cell>
          <cell r="M461">
            <v>4000</v>
          </cell>
          <cell r="N461">
            <v>20.458333333333346</v>
          </cell>
          <cell r="O461">
            <v>44.075730117474038</v>
          </cell>
          <cell r="P461">
            <v>8277.1457082202996</v>
          </cell>
        </row>
        <row r="462">
          <cell r="A462">
            <v>47088</v>
          </cell>
          <cell r="D462">
            <v>1.2</v>
          </cell>
          <cell r="J462">
            <v>1.396182234665309</v>
          </cell>
          <cell r="K462">
            <v>1961.0130406374096</v>
          </cell>
          <cell r="L462">
            <v>900</v>
          </cell>
          <cell r="M462">
            <v>4000</v>
          </cell>
          <cell r="N462">
            <v>20.5</v>
          </cell>
          <cell r="O462">
            <v>44.146146868144726</v>
          </cell>
          <cell r="P462">
            <v>8283.8080891589198</v>
          </cell>
        </row>
      </sheetData>
      <sheetData sheetId="13">
        <row r="1">
          <cell r="DQ1" t="str">
            <v>MM3M</v>
          </cell>
          <cell r="IF1" t="str">
            <v>Anual</v>
          </cell>
        </row>
        <row r="3">
          <cell r="DQ3" t="str">
            <v>Câmbio nominal médio (R$/US$)</v>
          </cell>
          <cell r="DR3" t="str">
            <v>Câmbio real bilateral (R$/US$) - 11753</v>
          </cell>
          <cell r="DS3" t="str">
            <v>Câmbio real multilateral - 11752</v>
          </cell>
          <cell r="DT3" t="str">
            <v>Câmbio nominal ponta (R$/US$)</v>
          </cell>
          <cell r="DU3" t="str">
            <v>CDS Brasil 5 anos</v>
          </cell>
          <cell r="DV3" t="str">
            <v xml:space="preserve">  Exportações – USD Bil.</v>
          </cell>
          <cell r="DW3" t="str">
            <v xml:space="preserve">  Importações – USD Bil.</v>
          </cell>
          <cell r="DX3" t="str">
            <v>Balança comercial</v>
          </cell>
          <cell r="DY3" t="str">
            <v xml:space="preserve">  Conta corrente – USD Bil.</v>
          </cell>
          <cell r="DZ3" t="str">
            <v xml:space="preserve">  Conta corrente – % PIB, ac.12m</v>
          </cell>
          <cell r="EA3" t="str">
            <v>Câmbio real salários 11775</v>
          </cell>
          <cell r="EB3" t="str">
            <v>Câmbio real produtividade 11776</v>
          </cell>
          <cell r="EC3" t="str">
            <v>Prêmio de Risco Itau</v>
          </cell>
          <cell r="IG3" t="str">
            <v>Câmbio nominal médio (R$/US$)</v>
          </cell>
        </row>
        <row r="5">
          <cell r="DQ5" t="str">
            <v>Automático</v>
          </cell>
          <cell r="DR5" t="str">
            <v>Automático</v>
          </cell>
          <cell r="DS5" t="str">
            <v>Automático</v>
          </cell>
          <cell r="DT5" t="str">
            <v>Automático</v>
          </cell>
          <cell r="DU5" t="str">
            <v>Automático</v>
          </cell>
          <cell r="DV5" t="str">
            <v>Automático</v>
          </cell>
          <cell r="DW5" t="str">
            <v>Automático</v>
          </cell>
          <cell r="DX5" t="str">
            <v>Automático</v>
          </cell>
          <cell r="DY5" t="str">
            <v>Automático</v>
          </cell>
          <cell r="DZ5" t="str">
            <v>Automático</v>
          </cell>
          <cell r="EA5" t="str">
            <v>Automático</v>
          </cell>
          <cell r="EB5" t="str">
            <v>Automático</v>
          </cell>
          <cell r="EC5" t="str">
            <v>Automático</v>
          </cell>
          <cell r="ED5" t="str">
            <v>Automático</v>
          </cell>
          <cell r="EE5" t="str">
            <v>Automático</v>
          </cell>
          <cell r="EF5" t="str">
            <v>Automático</v>
          </cell>
          <cell r="EG5" t="str">
            <v>Automático</v>
          </cell>
          <cell r="EH5" t="str">
            <v>Automático</v>
          </cell>
          <cell r="EI5" t="str">
            <v>Automático</v>
          </cell>
          <cell r="EJ5" t="str">
            <v>Automático</v>
          </cell>
          <cell r="EK5" t="str">
            <v>Automático</v>
          </cell>
          <cell r="EL5" t="str">
            <v>Automático</v>
          </cell>
          <cell r="EM5" t="str">
            <v>Automático</v>
          </cell>
          <cell r="EN5" t="str">
            <v>Automático</v>
          </cell>
          <cell r="EO5" t="str">
            <v>Automático</v>
          </cell>
          <cell r="EP5" t="str">
            <v>Automático</v>
          </cell>
          <cell r="EQ5" t="str">
            <v>Automático</v>
          </cell>
          <cell r="ER5" t="str">
            <v>Automático</v>
          </cell>
          <cell r="ES5" t="str">
            <v>Automático</v>
          </cell>
          <cell r="ET5" t="str">
            <v>Automático</v>
          </cell>
          <cell r="EU5" t="str">
            <v>Automático</v>
          </cell>
          <cell r="EV5" t="str">
            <v>Automático</v>
          </cell>
          <cell r="EW5" t="str">
            <v>Automático</v>
          </cell>
          <cell r="EX5" t="str">
            <v>Automático</v>
          </cell>
          <cell r="EY5" t="str">
            <v>Automático</v>
          </cell>
          <cell r="EZ5" t="str">
            <v>Automático</v>
          </cell>
          <cell r="FA5" t="str">
            <v>Automático</v>
          </cell>
          <cell r="FB5" t="str">
            <v>Automático</v>
          </cell>
          <cell r="FC5" t="str">
            <v>Automático</v>
          </cell>
          <cell r="IG5" t="str">
            <v>Automático</v>
          </cell>
        </row>
        <row r="7">
          <cell r="DP7">
            <v>33239</v>
          </cell>
          <cell r="IF7">
            <v>1991</v>
          </cell>
          <cell r="IH7">
            <v>92.814166666666665</v>
          </cell>
          <cell r="II7">
            <v>91.025833333333338</v>
          </cell>
          <cell r="IK7" t="e">
            <v>#DIV/0!</v>
          </cell>
          <cell r="IL7">
            <v>31.711651109780099</v>
          </cell>
          <cell r="IM7">
            <v>20.953018437107403</v>
          </cell>
          <cell r="IN7">
            <v>10.7586326726727</v>
          </cell>
        </row>
        <row r="8">
          <cell r="BZ8">
            <v>1992</v>
          </cell>
          <cell r="CA8">
            <v>4.4999999999999997E-3</v>
          </cell>
          <cell r="CB8">
            <v>1.6354131375870508E-3</v>
          </cell>
          <cell r="CF8">
            <v>23.754000000000001</v>
          </cell>
          <cell r="DP8">
            <v>33270</v>
          </cell>
          <cell r="IF8">
            <v>1992</v>
          </cell>
          <cell r="IG8">
            <v>1.6354131375870508E-3</v>
          </cell>
          <cell r="IH8">
            <v>103.36750000000001</v>
          </cell>
          <cell r="II8">
            <v>105.43499999999999</v>
          </cell>
          <cell r="IJ8">
            <v>4.4999999999999997E-3</v>
          </cell>
          <cell r="IK8" t="e">
            <v>#DIV/0!</v>
          </cell>
          <cell r="IL8">
            <v>35.59637754639202</v>
          </cell>
          <cell r="IM8">
            <v>20.432009007597941</v>
          </cell>
          <cell r="IN8">
            <v>15.164368538794079</v>
          </cell>
        </row>
        <row r="9">
          <cell r="BZ9">
            <v>1993</v>
          </cell>
          <cell r="CA9">
            <v>0.1167</v>
          </cell>
          <cell r="CB9">
            <v>3.204319185645272E-2</v>
          </cell>
          <cell r="CF9">
            <v>32.210999999999999</v>
          </cell>
          <cell r="DP9">
            <v>33298</v>
          </cell>
          <cell r="DQ9" t="e">
            <v>#DIV/0!</v>
          </cell>
          <cell r="DR9">
            <v>92.410000000000011</v>
          </cell>
          <cell r="DS9">
            <v>92.71</v>
          </cell>
          <cell r="DT9" t="e">
            <v>#DIV/0!</v>
          </cell>
          <cell r="DU9" t="e">
            <v>#DIV/0!</v>
          </cell>
          <cell r="DV9">
            <v>8.6567411793770095</v>
          </cell>
          <cell r="DW9">
            <v>4.8746684826379303</v>
          </cell>
          <cell r="DX9">
            <v>3.7820726967390792</v>
          </cell>
          <cell r="EA9">
            <v>153.11333333333334</v>
          </cell>
          <cell r="EB9">
            <v>103.43666666666667</v>
          </cell>
          <cell r="IF9">
            <v>1993</v>
          </cell>
          <cell r="IG9">
            <v>3.204319185645272E-2</v>
          </cell>
          <cell r="IH9">
            <v>102.0825</v>
          </cell>
          <cell r="II9">
            <v>101.095</v>
          </cell>
          <cell r="IJ9">
            <v>0.1167</v>
          </cell>
          <cell r="IK9" t="e">
            <v>#DIV/0!</v>
          </cell>
          <cell r="IL9">
            <v>38.515651277664134</v>
          </cell>
          <cell r="IM9">
            <v>25.090105760072912</v>
          </cell>
          <cell r="IN9">
            <v>13.425545517591221</v>
          </cell>
        </row>
        <row r="10">
          <cell r="BZ10">
            <v>1994</v>
          </cell>
          <cell r="CA10">
            <v>0.84599999999999997</v>
          </cell>
          <cell r="CB10">
            <v>0.63826744596586982</v>
          </cell>
          <cell r="CF10">
            <v>38.805999999999997</v>
          </cell>
          <cell r="DP10">
            <v>33329</v>
          </cell>
          <cell r="DQ10" t="e">
            <v>#DIV/0!</v>
          </cell>
          <cell r="DR10">
            <v>89.943333333333342</v>
          </cell>
          <cell r="DS10">
            <v>88.873333333333335</v>
          </cell>
          <cell r="DT10" t="e">
            <v>#DIV/0!</v>
          </cell>
          <cell r="DU10" t="e">
            <v>#DIV/0!</v>
          </cell>
          <cell r="DV10">
            <v>8.4751859340620399</v>
          </cell>
          <cell r="DW10">
            <v>4.8219822304523507</v>
          </cell>
          <cell r="DX10">
            <v>3.6532037036096896</v>
          </cell>
          <cell r="EA10">
            <v>143.11333333333332</v>
          </cell>
          <cell r="EB10">
            <v>102.24333333333334</v>
          </cell>
          <cell r="IF10">
            <v>1994</v>
          </cell>
          <cell r="IG10">
            <v>0.63826744596586982</v>
          </cell>
          <cell r="IH10">
            <v>89.998333333333321</v>
          </cell>
          <cell r="II10">
            <v>89.938333333333318</v>
          </cell>
          <cell r="IJ10">
            <v>0.84599999999999997</v>
          </cell>
          <cell r="IK10" t="e">
            <v>#DIV/0!</v>
          </cell>
          <cell r="IL10">
            <v>43.476659631187303</v>
          </cell>
          <cell r="IM10">
            <v>32.874048591711386</v>
          </cell>
          <cell r="IN10">
            <v>10.602611039475914</v>
          </cell>
        </row>
        <row r="11">
          <cell r="BZ11">
            <v>1995</v>
          </cell>
          <cell r="CA11">
            <v>0.97170000000000001</v>
          </cell>
          <cell r="CB11">
            <v>0.91682761857707529</v>
          </cell>
          <cell r="CC11">
            <v>25.005813145015004</v>
          </cell>
          <cell r="CD11">
            <v>4.3834219999999995</v>
          </cell>
          <cell r="CF11">
            <v>51.84</v>
          </cell>
          <cell r="DP11">
            <v>33359</v>
          </cell>
          <cell r="DQ11" t="e">
            <v>#DIV/0!</v>
          </cell>
          <cell r="DR11">
            <v>89.350000000000009</v>
          </cell>
          <cell r="DS11">
            <v>86.75333333333333</v>
          </cell>
          <cell r="DT11" t="e">
            <v>#DIV/0!</v>
          </cell>
          <cell r="DU11" t="e">
            <v>#DIV/0!</v>
          </cell>
          <cell r="DV11">
            <v>8.4436420411543605</v>
          </cell>
          <cell r="DW11">
            <v>4.8009359069628292</v>
          </cell>
          <cell r="DX11">
            <v>3.6427061341915299</v>
          </cell>
          <cell r="EA11">
            <v>136.26</v>
          </cell>
          <cell r="EB11">
            <v>104.46999999999998</v>
          </cell>
          <cell r="IF11">
            <v>1995</v>
          </cell>
          <cell r="IG11">
            <v>0.91682761857707529</v>
          </cell>
          <cell r="IH11">
            <v>71.047499999999999</v>
          </cell>
          <cell r="II11">
            <v>73.896666666666661</v>
          </cell>
          <cell r="IJ11">
            <v>0.97170000000000001</v>
          </cell>
          <cell r="IK11" t="e">
            <v>#DIV/0!</v>
          </cell>
          <cell r="IL11">
            <v>46.467977081106959</v>
          </cell>
          <cell r="IM11">
            <v>50.13055270724972</v>
          </cell>
          <cell r="IN11">
            <v>-3.6625756261427611</v>
          </cell>
          <cell r="IO11">
            <v>-18.712421938015002</v>
          </cell>
          <cell r="IP11">
            <v>0</v>
          </cell>
        </row>
        <row r="12">
          <cell r="BZ12">
            <v>1996</v>
          </cell>
          <cell r="CA12">
            <v>1.0385</v>
          </cell>
          <cell r="CB12">
            <v>1.0046964090438546</v>
          </cell>
          <cell r="CC12">
            <v>23.594003270545002</v>
          </cell>
          <cell r="CD12">
            <v>10.791687</v>
          </cell>
          <cell r="CE12">
            <v>1.2684649635542538E-2</v>
          </cell>
          <cell r="CF12">
            <v>60.11</v>
          </cell>
          <cell r="DP12">
            <v>33390</v>
          </cell>
          <cell r="DQ12" t="e">
            <v>#DIV/0!</v>
          </cell>
          <cell r="DR12">
            <v>90.50333333333333</v>
          </cell>
          <cell r="DS12">
            <v>86.639999999999986</v>
          </cell>
          <cell r="DT12" t="e">
            <v>#DIV/0!</v>
          </cell>
          <cell r="DU12" t="e">
            <v>#DIV/0!</v>
          </cell>
          <cell r="DV12">
            <v>8.6326982132604204</v>
          </cell>
          <cell r="DW12">
            <v>5.0487529908435098</v>
          </cell>
          <cell r="DX12">
            <v>3.5839452224169106</v>
          </cell>
          <cell r="EA12">
            <v>128.13999999999999</v>
          </cell>
          <cell r="EB12">
            <v>104.33666666666666</v>
          </cell>
          <cell r="IF12">
            <v>1996</v>
          </cell>
          <cell r="IG12">
            <v>1.0046964090438546</v>
          </cell>
          <cell r="IH12">
            <v>69.141666666666666</v>
          </cell>
          <cell r="II12">
            <v>69.561666666666667</v>
          </cell>
          <cell r="IJ12">
            <v>1.0385</v>
          </cell>
          <cell r="IK12" t="e">
            <v>#DIV/0!</v>
          </cell>
          <cell r="IL12">
            <v>47.574618040475613</v>
          </cell>
          <cell r="IM12">
            <v>52.860595518286416</v>
          </cell>
          <cell r="IN12">
            <v>-5.2859774778108113</v>
          </cell>
          <cell r="IO12">
            <v>-23.843027897503497</v>
          </cell>
          <cell r="IP12">
            <v>-2.8017033576810266E-2</v>
          </cell>
        </row>
        <row r="13">
          <cell r="BZ13">
            <v>1997</v>
          </cell>
          <cell r="CA13">
            <v>1.1160000000000001</v>
          </cell>
          <cell r="CB13">
            <v>1.0776094635798985</v>
          </cell>
          <cell r="CC13">
            <v>7.7007842771524899</v>
          </cell>
          <cell r="CD13">
            <v>18.992934310646799</v>
          </cell>
          <cell r="CE13">
            <v>2.1496903917915595E-2</v>
          </cell>
          <cell r="CF13">
            <v>52.173000000000002</v>
          </cell>
          <cell r="DP13">
            <v>33420</v>
          </cell>
          <cell r="DQ13" t="e">
            <v>#DIV/0!</v>
          </cell>
          <cell r="DR13">
            <v>89.860000000000014</v>
          </cell>
          <cell r="DS13">
            <v>85.59666666666665</v>
          </cell>
          <cell r="DT13" t="e">
            <v>#DIV/0!</v>
          </cell>
          <cell r="DU13" t="e">
            <v>#DIV/0!</v>
          </cell>
          <cell r="DV13">
            <v>7.9528570983931797</v>
          </cell>
          <cell r="DW13">
            <v>4.9639658828666597</v>
          </cell>
          <cell r="DX13">
            <v>2.9888912155265199</v>
          </cell>
          <cell r="EA13">
            <v>124.59333333333332</v>
          </cell>
          <cell r="EB13">
            <v>105.01666666666667</v>
          </cell>
          <cell r="IF13">
            <v>1997</v>
          </cell>
          <cell r="IG13">
            <v>1.0776094635798985</v>
          </cell>
          <cell r="IH13">
            <v>70.956666666666678</v>
          </cell>
          <cell r="II13">
            <v>67.585000000000008</v>
          </cell>
          <cell r="IJ13">
            <v>1.1160000000000001</v>
          </cell>
          <cell r="IK13" t="e">
            <v>#DIV/0!</v>
          </cell>
          <cell r="IL13">
            <v>52.732780678953851</v>
          </cell>
          <cell r="IM13">
            <v>60.337753629135904</v>
          </cell>
          <cell r="IN13">
            <v>-7.6049729501820602</v>
          </cell>
          <cell r="IO13">
            <v>-32.1333628142919</v>
          </cell>
          <cell r="IP13">
            <v>-3.637950599501847E-2</v>
          </cell>
        </row>
        <row r="14">
          <cell r="BZ14">
            <v>1998</v>
          </cell>
          <cell r="CA14">
            <v>1.2082999999999999</v>
          </cell>
          <cell r="CB14">
            <v>1.1601053030303032</v>
          </cell>
          <cell r="CC14">
            <v>2.192934993919061</v>
          </cell>
          <cell r="CD14">
            <v>28.855609916419997</v>
          </cell>
          <cell r="CE14">
            <v>3.3397029669459732E-2</v>
          </cell>
          <cell r="CF14">
            <v>44.555999999999997</v>
          </cell>
          <cell r="DP14">
            <v>33451</v>
          </cell>
          <cell r="DQ14" t="e">
            <v>#DIV/0!</v>
          </cell>
          <cell r="DR14">
            <v>88.280000000000015</v>
          </cell>
          <cell r="DS14">
            <v>83.943333333333328</v>
          </cell>
          <cell r="DT14" t="e">
            <v>#DIV/0!</v>
          </cell>
          <cell r="DU14" t="e">
            <v>#DIV/0!</v>
          </cell>
          <cell r="DV14">
            <v>7.8823984559889002</v>
          </cell>
          <cell r="DW14">
            <v>5.45192164210623</v>
          </cell>
          <cell r="DX14">
            <v>2.4304768138826702</v>
          </cell>
          <cell r="EA14">
            <v>124.58</v>
          </cell>
          <cell r="EB14">
            <v>107.46666666666665</v>
          </cell>
          <cell r="IF14">
            <v>1998</v>
          </cell>
          <cell r="IG14">
            <v>1.1601053030303032</v>
          </cell>
          <cell r="IH14">
            <v>75.18416666666667</v>
          </cell>
          <cell r="II14">
            <v>70.484166666666667</v>
          </cell>
          <cell r="IJ14">
            <v>1.2082999999999999</v>
          </cell>
          <cell r="IK14" t="e">
            <v>#DIV/0!</v>
          </cell>
          <cell r="IL14">
            <v>51.232810271804681</v>
          </cell>
          <cell r="IM14">
            <v>58.684927491482014</v>
          </cell>
          <cell r="IN14">
            <v>-7.4521172196773282</v>
          </cell>
          <cell r="IO14">
            <v>-34.992880274942692</v>
          </cell>
          <cell r="IP14">
            <v>-4.0507019876720951E-2</v>
          </cell>
        </row>
        <row r="15">
          <cell r="BZ15">
            <v>1999</v>
          </cell>
          <cell r="CA15">
            <v>1.7989999999999999</v>
          </cell>
          <cell r="CB15">
            <v>1.8142070871761089</v>
          </cell>
          <cell r="CC15">
            <v>-10.445374149508416</v>
          </cell>
          <cell r="CD15">
            <v>28.385675614990237</v>
          </cell>
          <cell r="CE15">
            <v>4.7344831370646566E-2</v>
          </cell>
          <cell r="CF15">
            <v>36.341999999999999</v>
          </cell>
          <cell r="DP15">
            <v>33482</v>
          </cell>
          <cell r="DQ15" t="e">
            <v>#DIV/0!</v>
          </cell>
          <cell r="DR15">
            <v>87.276666666666657</v>
          </cell>
          <cell r="DS15">
            <v>83.723333333333343</v>
          </cell>
          <cell r="DT15" t="e">
            <v>#DIV/0!</v>
          </cell>
          <cell r="DU15" t="e">
            <v>#DIV/0!</v>
          </cell>
          <cell r="DV15">
            <v>6.8833661618552</v>
          </cell>
          <cell r="DW15">
            <v>5.3462996815094703</v>
          </cell>
          <cell r="DX15">
            <v>1.5370664803457299</v>
          </cell>
          <cell r="EA15">
            <v>125.42333333333333</v>
          </cell>
          <cell r="EB15">
            <v>107.23666666666668</v>
          </cell>
          <cell r="IF15">
            <v>1999</v>
          </cell>
          <cell r="IG15">
            <v>1.8142070871761089</v>
          </cell>
          <cell r="IH15">
            <v>114.52583333333334</v>
          </cell>
          <cell r="II15">
            <v>105.58583333333334</v>
          </cell>
          <cell r="IJ15">
            <v>1.7989999999999999</v>
          </cell>
          <cell r="IK15" t="e">
            <v>#DIV/0!</v>
          </cell>
          <cell r="IL15">
            <v>47.945909310000005</v>
          </cell>
          <cell r="IM15">
            <v>50.259540356000002</v>
          </cell>
          <cell r="IN15">
            <v>-2.3136310460000007</v>
          </cell>
          <cell r="IO15">
            <v>-26.783642462795356</v>
          </cell>
          <cell r="IP15">
            <v>-4.4692289981136606E-2</v>
          </cell>
        </row>
        <row r="16">
          <cell r="BZ16">
            <v>2000</v>
          </cell>
          <cell r="CA16">
            <v>1.95</v>
          </cell>
          <cell r="CB16">
            <v>1.8298361162086711</v>
          </cell>
          <cell r="CC16">
            <v>-12.739145523623021</v>
          </cell>
          <cell r="CD16">
            <v>32.994718699750003</v>
          </cell>
          <cell r="CE16">
            <v>5.0350496517741455E-2</v>
          </cell>
          <cell r="CF16">
            <v>33.011000000000003</v>
          </cell>
          <cell r="DP16">
            <v>33512</v>
          </cell>
          <cell r="DQ16" t="e">
            <v>#DIV/0!</v>
          </cell>
          <cell r="DR16">
            <v>90.63333333333334</v>
          </cell>
          <cell r="DS16">
            <v>88.036666666666676</v>
          </cell>
          <cell r="DT16" t="e">
            <v>#DIV/0!</v>
          </cell>
          <cell r="DU16" t="e">
            <v>#DIV/0!</v>
          </cell>
          <cell r="DV16">
            <v>7.1091202777361691</v>
          </cell>
          <cell r="DW16">
            <v>5.7686782636983196</v>
          </cell>
          <cell r="DX16">
            <v>1.3404420140378497</v>
          </cell>
          <cell r="EA16">
            <v>133.84</v>
          </cell>
          <cell r="EB16">
            <v>113.44333333333334</v>
          </cell>
          <cell r="IF16">
            <v>2000</v>
          </cell>
          <cell r="IG16">
            <v>1.8298361162086711</v>
          </cell>
          <cell r="IH16">
            <v>111.56833333333334</v>
          </cell>
          <cell r="II16">
            <v>96.98333333333332</v>
          </cell>
          <cell r="IJ16">
            <v>1.95</v>
          </cell>
          <cell r="IK16" t="e">
            <v>#DIV/0!</v>
          </cell>
          <cell r="IL16">
            <v>54.993159647999995</v>
          </cell>
          <cell r="IM16">
            <v>56.976350170000003</v>
          </cell>
          <cell r="IN16">
            <v>-1.983190522000001</v>
          </cell>
          <cell r="IO16">
            <v>-26.530848798824252</v>
          </cell>
          <cell r="IP16">
            <v>-4.0461439025089335E-2</v>
          </cell>
        </row>
        <row r="17">
          <cell r="BZ17">
            <v>2001</v>
          </cell>
          <cell r="CA17">
            <v>2.3105000000000002</v>
          </cell>
          <cell r="CB17">
            <v>2.3507822333584287</v>
          </cell>
          <cell r="CC17">
            <v>5.3096983246656242</v>
          </cell>
          <cell r="CD17">
            <v>23.225846372250995</v>
          </cell>
          <cell r="CE17">
            <v>4.1496224988979688E-2</v>
          </cell>
          <cell r="CF17">
            <v>35.866</v>
          </cell>
          <cell r="DP17">
            <v>33543</v>
          </cell>
          <cell r="DQ17" t="e">
            <v>#DIV/0!</v>
          </cell>
          <cell r="DR17">
            <v>95.123333333333335</v>
          </cell>
          <cell r="DS17">
            <v>93.736666666666679</v>
          </cell>
          <cell r="DT17" t="e">
            <v>#DIV/0!</v>
          </cell>
          <cell r="DU17" t="e">
            <v>#DIV/0!</v>
          </cell>
          <cell r="DV17">
            <v>7.0163635818716603</v>
          </cell>
          <cell r="DW17">
            <v>5.8221977472570101</v>
          </cell>
          <cell r="DX17">
            <v>1.1941658346146502</v>
          </cell>
          <cell r="EA17">
            <v>136.10000000000002</v>
          </cell>
          <cell r="EB17">
            <v>111.66333333333334</v>
          </cell>
          <cell r="IF17">
            <v>2001</v>
          </cell>
          <cell r="IG17">
            <v>2.3507822333584287</v>
          </cell>
          <cell r="IH17">
            <v>137.77250000000001</v>
          </cell>
          <cell r="II17">
            <v>120.05916666666668</v>
          </cell>
          <cell r="IJ17">
            <v>2.3105000000000002</v>
          </cell>
          <cell r="IK17" t="e">
            <v>#DIV/0!</v>
          </cell>
          <cell r="IL17">
            <v>58.032294243000003</v>
          </cell>
          <cell r="IM17">
            <v>56.569020182000003</v>
          </cell>
          <cell r="IN17">
            <v>1.4632740610000017</v>
          </cell>
          <cell r="IO17">
            <v>-24.890077179819077</v>
          </cell>
          <cell r="IP17">
            <v>-4.4481277675291392E-2</v>
          </cell>
        </row>
        <row r="18">
          <cell r="BZ18">
            <v>2002</v>
          </cell>
          <cell r="CA18">
            <v>3.54</v>
          </cell>
          <cell r="CB18">
            <v>2.921697396715603</v>
          </cell>
          <cell r="CC18">
            <v>-7.33490120373017</v>
          </cell>
          <cell r="CD18">
            <v>16.586600193114037</v>
          </cell>
          <cell r="CE18">
            <v>3.2550656375913693E-2</v>
          </cell>
          <cell r="CF18">
            <v>37.823</v>
          </cell>
          <cell r="DP18">
            <v>33573</v>
          </cell>
          <cell r="DQ18" t="e">
            <v>#DIV/0!</v>
          </cell>
          <cell r="DR18">
            <v>101.06666666666666</v>
          </cell>
          <cell r="DS18">
            <v>101.03000000000002</v>
          </cell>
          <cell r="DT18" t="e">
            <v>#DIV/0!</v>
          </cell>
          <cell r="DU18" t="e">
            <v>#DIV/0!</v>
          </cell>
          <cell r="DV18">
            <v>7.5388455552874705</v>
          </cell>
          <cell r="DW18">
            <v>5.6832972821164898</v>
          </cell>
          <cell r="DX18">
            <v>1.8555482731709805</v>
          </cell>
          <cell r="EA18">
            <v>139.18333333333331</v>
          </cell>
          <cell r="EB18">
            <v>107.86000000000001</v>
          </cell>
          <cell r="IF18">
            <v>2002</v>
          </cell>
          <cell r="IG18">
            <v>2.921697396715603</v>
          </cell>
          <cell r="IH18">
            <v>160.00333333333333</v>
          </cell>
          <cell r="II18">
            <v>132.67083333333332</v>
          </cell>
          <cell r="IJ18">
            <v>3.54</v>
          </cell>
          <cell r="IK18">
            <v>1941.521320194182</v>
          </cell>
          <cell r="IL18">
            <v>60.147158103000002</v>
          </cell>
          <cell r="IM18">
            <v>48.274763553</v>
          </cell>
          <cell r="IN18">
            <v>11.872394549999999</v>
          </cell>
          <cell r="IO18">
            <v>-9.4070432570519493</v>
          </cell>
          <cell r="IP18">
            <v>-1.8514120730035864E-2</v>
          </cell>
        </row>
        <row r="19">
          <cell r="A19">
            <v>33604</v>
          </cell>
          <cell r="B19">
            <v>4.5000000000000004E-4</v>
          </cell>
          <cell r="C19">
            <v>104.06</v>
          </cell>
          <cell r="D19">
            <v>106.19</v>
          </cell>
          <cell r="E19">
            <v>5.0000000000000001E-4</v>
          </cell>
          <cell r="BZ19">
            <v>2003</v>
          </cell>
          <cell r="CA19">
            <v>2.8914999999999997</v>
          </cell>
          <cell r="CB19">
            <v>3.0770607382834556</v>
          </cell>
          <cell r="CC19">
            <v>-4.2091136307441808</v>
          </cell>
          <cell r="CD19">
            <v>10.123013670990096</v>
          </cell>
          <cell r="CE19">
            <v>1.81315578384426E-2</v>
          </cell>
          <cell r="CF19">
            <v>49.295999999999999</v>
          </cell>
          <cell r="DP19">
            <v>33604</v>
          </cell>
          <cell r="DQ19">
            <v>4.5000000000000004E-4</v>
          </cell>
          <cell r="DR19">
            <v>102.92666666666666</v>
          </cell>
          <cell r="DS19">
            <v>104.12333333333333</v>
          </cell>
          <cell r="DT19">
            <v>5.0000000000000001E-4</v>
          </cell>
          <cell r="DU19" t="e">
            <v>#DIV/0!</v>
          </cell>
          <cell r="DV19">
            <v>7.7946506077994595</v>
          </cell>
          <cell r="DW19">
            <v>5.4490729454924196</v>
          </cell>
          <cell r="DX19">
            <v>2.3455776623070408</v>
          </cell>
          <cell r="EA19">
            <v>137.97666666666666</v>
          </cell>
          <cell r="EB19">
            <v>99.123333333333335</v>
          </cell>
          <cell r="IF19">
            <v>2003</v>
          </cell>
          <cell r="IG19">
            <v>3.0770607382834556</v>
          </cell>
          <cell r="IH19">
            <v>151.03166666666667</v>
          </cell>
          <cell r="II19">
            <v>137.36416666666662</v>
          </cell>
          <cell r="IJ19">
            <v>2.8914999999999997</v>
          </cell>
          <cell r="IK19">
            <v>1007.7147188371126</v>
          </cell>
          <cell r="IL19">
            <v>72.776746689999996</v>
          </cell>
          <cell r="IM19">
            <v>49.307163152000001</v>
          </cell>
          <cell r="IN19">
            <v>23.469583537999995</v>
          </cell>
          <cell r="IO19">
            <v>2.1931730184213021</v>
          </cell>
          <cell r="IP19">
            <v>3.9201255099448632E-3</v>
          </cell>
        </row>
        <row r="20">
          <cell r="A20">
            <v>33635</v>
          </cell>
          <cell r="B20">
            <v>5.0000000000000023E-4</v>
          </cell>
          <cell r="C20">
            <v>103.74</v>
          </cell>
          <cell r="D20">
            <v>104.1</v>
          </cell>
          <cell r="E20">
            <v>5.0000000000000001E-4</v>
          </cell>
          <cell r="BZ20">
            <v>2004</v>
          </cell>
          <cell r="CA20">
            <v>2.6560000000000001</v>
          </cell>
          <cell r="CB20">
            <v>2.9261243364546079</v>
          </cell>
          <cell r="CC20">
            <v>-23.795593512452907</v>
          </cell>
          <cell r="CD20">
            <v>18.161380459753353</v>
          </cell>
          <cell r="CE20">
            <v>2.7144659607659549E-2</v>
          </cell>
          <cell r="CF20">
            <v>52.935000000000002</v>
          </cell>
          <cell r="DP20">
            <v>33635</v>
          </cell>
          <cell r="DQ20">
            <v>4.7500000000000016E-4</v>
          </cell>
          <cell r="DR20">
            <v>104.16333333333334</v>
          </cell>
          <cell r="DS20">
            <v>105.51333333333332</v>
          </cell>
          <cell r="DT20">
            <v>5.0000000000000001E-4</v>
          </cell>
          <cell r="DU20" t="e">
            <v>#DIV/0!</v>
          </cell>
          <cell r="DV20">
            <v>7.9770233265334296</v>
          </cell>
          <cell r="DW20">
            <v>5.1074242753298202</v>
          </cell>
          <cell r="DX20">
            <v>2.8695990512036103</v>
          </cell>
          <cell r="EA20">
            <v>144.11333333333334</v>
          </cell>
          <cell r="EB20">
            <v>102.75333333333333</v>
          </cell>
          <cell r="IF20">
            <v>2004</v>
          </cell>
          <cell r="IG20">
            <v>2.9261243364546079</v>
          </cell>
          <cell r="IH20">
            <v>138.17249999999999</v>
          </cell>
          <cell r="II20">
            <v>135.04</v>
          </cell>
          <cell r="IJ20">
            <v>2.6560000000000001</v>
          </cell>
          <cell r="IK20">
            <v>545.65202353190284</v>
          </cell>
          <cell r="IL20">
            <v>95.121672368999995</v>
          </cell>
          <cell r="IM20">
            <v>63.813636668000001</v>
          </cell>
          <cell r="IN20">
            <v>31.308035700999998</v>
          </cell>
          <cell r="IO20">
            <v>8.9593133642429716</v>
          </cell>
          <cell r="IP20">
            <v>1.338529501336088E-2</v>
          </cell>
        </row>
        <row r="21">
          <cell r="A21">
            <v>33664</v>
          </cell>
          <cell r="B21">
            <v>6.4090909090909053E-4</v>
          </cell>
          <cell r="C21">
            <v>105.39</v>
          </cell>
          <cell r="D21">
            <v>104.4</v>
          </cell>
          <cell r="E21">
            <v>6.9999999999999999E-4</v>
          </cell>
          <cell r="BZ21">
            <v>2005</v>
          </cell>
          <cell r="CA21">
            <v>2.3355000000000001</v>
          </cell>
          <cell r="CB21">
            <v>2.4351059884559882</v>
          </cell>
          <cell r="CC21">
            <v>-23.913907388513049</v>
          </cell>
          <cell r="CD21">
            <v>15.459981604119619</v>
          </cell>
          <cell r="CE21">
            <v>1.7344039109111233E-2</v>
          </cell>
          <cell r="CF21">
            <v>53.798999999999999</v>
          </cell>
          <cell r="DP21">
            <v>33664</v>
          </cell>
          <cell r="DQ21">
            <v>5.3030303030303025E-4</v>
          </cell>
          <cell r="DR21">
            <v>104.39666666666666</v>
          </cell>
          <cell r="DS21">
            <v>104.89666666666666</v>
          </cell>
          <cell r="DT21">
            <v>5.6666666666666671E-4</v>
          </cell>
          <cell r="DU21" t="e">
            <v>#DIV/0!</v>
          </cell>
          <cell r="DV21">
            <v>8.4937199349079702</v>
          </cell>
          <cell r="DW21">
            <v>5.0803207541933606</v>
          </cell>
          <cell r="DX21">
            <v>3.4133991807146096</v>
          </cell>
          <cell r="EA21">
            <v>145.82000000000002</v>
          </cell>
          <cell r="EB21">
            <v>109.02999999999999</v>
          </cell>
          <cell r="IF21">
            <v>2005</v>
          </cell>
          <cell r="IG21">
            <v>2.4351059884559882</v>
          </cell>
          <cell r="IH21">
            <v>111.21666666666667</v>
          </cell>
          <cell r="II21">
            <v>110.32000000000001</v>
          </cell>
          <cell r="IJ21">
            <v>2.3355000000000001</v>
          </cell>
          <cell r="IK21">
            <v>328.27485239663719</v>
          </cell>
          <cell r="IL21">
            <v>118.59783540699999</v>
          </cell>
          <cell r="IM21">
            <v>74.692215554000001</v>
          </cell>
          <cell r="IN21">
            <v>43.90561985299999</v>
          </cell>
          <cell r="IO21">
            <v>11.679374942117594</v>
          </cell>
          <cell r="IP21">
            <v>1.3092985284308535E-2</v>
          </cell>
        </row>
        <row r="22">
          <cell r="A22">
            <v>33695</v>
          </cell>
          <cell r="B22">
            <v>7.9090909090909114E-4</v>
          </cell>
          <cell r="C22">
            <v>106.55</v>
          </cell>
          <cell r="D22">
            <v>106.33</v>
          </cell>
          <cell r="E22">
            <v>8.9999999999999998E-4</v>
          </cell>
          <cell r="BZ22">
            <v>2006</v>
          </cell>
          <cell r="CA22">
            <v>2.1364000000000001</v>
          </cell>
          <cell r="CB22">
            <v>2.1750479670148692</v>
          </cell>
          <cell r="CC22">
            <v>-1.8659518558446553</v>
          </cell>
          <cell r="CD22">
            <v>19.418085598079365</v>
          </cell>
          <cell r="CE22">
            <v>1.7529007700273189E-2</v>
          </cell>
          <cell r="CF22">
            <v>85.838999999999999</v>
          </cell>
          <cell r="DP22">
            <v>33695</v>
          </cell>
          <cell r="DQ22">
            <v>6.4393939393939407E-4</v>
          </cell>
          <cell r="DR22">
            <v>105.22666666666667</v>
          </cell>
          <cell r="DS22">
            <v>104.94333333333333</v>
          </cell>
          <cell r="DT22">
            <v>7.000000000000001E-4</v>
          </cell>
          <cell r="DU22" t="e">
            <v>#DIV/0!</v>
          </cell>
          <cell r="DV22">
            <v>8.4807790418576392</v>
          </cell>
          <cell r="DW22">
            <v>4.9393209065887405</v>
          </cell>
          <cell r="DX22">
            <v>3.5414581352688996</v>
          </cell>
          <cell r="EA22">
            <v>143.46</v>
          </cell>
          <cell r="EB22">
            <v>111.16666666666667</v>
          </cell>
          <cell r="IF22">
            <v>2006</v>
          </cell>
          <cell r="IG22">
            <v>2.1750479670148692</v>
          </cell>
          <cell r="IH22">
            <v>98.456666666666663</v>
          </cell>
          <cell r="II22">
            <v>98.525000000000006</v>
          </cell>
          <cell r="IJ22">
            <v>2.1364000000000001</v>
          </cell>
          <cell r="IK22">
            <v>141.34812392100969</v>
          </cell>
          <cell r="IL22">
            <v>137.58115120900001</v>
          </cell>
          <cell r="IM22">
            <v>92.531096869999999</v>
          </cell>
          <cell r="IN22">
            <v>45.050054338999999</v>
          </cell>
          <cell r="IO22">
            <v>10.77399992446167</v>
          </cell>
          <cell r="IP22">
            <v>9.731458991268125E-3</v>
          </cell>
        </row>
        <row r="23">
          <cell r="A23">
            <v>33725</v>
          </cell>
          <cell r="B23">
            <v>9.4761904761904805E-4</v>
          </cell>
          <cell r="C23">
            <v>102.25</v>
          </cell>
          <cell r="D23">
            <v>103.07</v>
          </cell>
          <cell r="E23">
            <v>1E-3</v>
          </cell>
          <cell r="BZ23">
            <v>2007</v>
          </cell>
          <cell r="CA23">
            <v>1.78</v>
          </cell>
          <cell r="CB23">
            <v>1.9472187596172577</v>
          </cell>
          <cell r="CC23">
            <v>47.069382697246311</v>
          </cell>
          <cell r="CD23">
            <v>44.579492463633521</v>
          </cell>
          <cell r="CE23">
            <v>3.1910893917023231E-2</v>
          </cell>
          <cell r="CF23">
            <v>180.334</v>
          </cell>
          <cell r="DP23">
            <v>33725</v>
          </cell>
          <cell r="DQ23">
            <v>7.9314574314574317E-4</v>
          </cell>
          <cell r="DR23">
            <v>104.73</v>
          </cell>
          <cell r="DS23">
            <v>104.60000000000001</v>
          </cell>
          <cell r="DT23">
            <v>8.6666666666666663E-4</v>
          </cell>
          <cell r="DU23" t="e">
            <v>#DIV/0!</v>
          </cell>
          <cell r="DV23">
            <v>8.6654121060806695</v>
          </cell>
          <cell r="DW23">
            <v>4.8464763841259799</v>
          </cell>
          <cell r="DX23">
            <v>3.81893572195469</v>
          </cell>
          <cell r="EA23">
            <v>138.17333333333332</v>
          </cell>
          <cell r="EB23">
            <v>108.63666666666666</v>
          </cell>
          <cell r="IF23">
            <v>2007</v>
          </cell>
          <cell r="IG23">
            <v>1.9472187596172577</v>
          </cell>
          <cell r="IH23">
            <v>87.456666666666663</v>
          </cell>
          <cell r="II23">
            <v>91.423333333333332</v>
          </cell>
          <cell r="IJ23">
            <v>1.78</v>
          </cell>
          <cell r="IK23">
            <v>89.595182330414318</v>
          </cell>
          <cell r="IL23">
            <v>159.816383833</v>
          </cell>
          <cell r="IM23">
            <v>122.04194912</v>
          </cell>
          <cell r="IN23">
            <v>37.774434712999998</v>
          </cell>
          <cell r="IO23">
            <v>-2.7536701955186436</v>
          </cell>
          <cell r="IP23">
            <v>-1.9714176043610083E-3</v>
          </cell>
        </row>
        <row r="24">
          <cell r="A24">
            <v>33756</v>
          </cell>
          <cell r="B24">
            <v>1.15E-3</v>
          </cell>
          <cell r="C24">
            <v>102.29</v>
          </cell>
          <cell r="D24">
            <v>104.52</v>
          </cell>
          <cell r="E24">
            <v>1.2999999999999999E-3</v>
          </cell>
          <cell r="BZ24">
            <v>2008</v>
          </cell>
          <cell r="CA24">
            <v>2.3144999999999998</v>
          </cell>
          <cell r="CB24">
            <v>1.8360254648974215</v>
          </cell>
          <cell r="CC24">
            <v>-18.164262523680225</v>
          </cell>
          <cell r="CD24">
            <v>50.716402711478715</v>
          </cell>
          <cell r="CE24">
            <v>2.9942927853072218E-2</v>
          </cell>
          <cell r="CF24">
            <v>193.78299999999999</v>
          </cell>
          <cell r="DP24">
            <v>33756</v>
          </cell>
          <cell r="DQ24">
            <v>9.6284271284271302E-4</v>
          </cell>
          <cell r="DR24">
            <v>103.69666666666667</v>
          </cell>
          <cell r="DS24">
            <v>104.63999999999999</v>
          </cell>
          <cell r="DT24">
            <v>1.0666666666666665E-3</v>
          </cell>
          <cell r="DU24" t="e">
            <v>#DIV/0!</v>
          </cell>
          <cell r="DV24">
            <v>8.5305001788730088</v>
          </cell>
          <cell r="DW24">
            <v>4.7673507687604495</v>
          </cell>
          <cell r="DX24">
            <v>3.7631494101125602</v>
          </cell>
          <cell r="EA24">
            <v>133.77666666666667</v>
          </cell>
          <cell r="EB24">
            <v>108.11666666666666</v>
          </cell>
          <cell r="IF24">
            <v>2008</v>
          </cell>
          <cell r="IG24">
            <v>1.8360254648974215</v>
          </cell>
          <cell r="IH24">
            <v>80.734999999999999</v>
          </cell>
          <cell r="II24">
            <v>88.948333333333323</v>
          </cell>
          <cell r="IJ24">
            <v>2.3144999999999998</v>
          </cell>
          <cell r="IK24">
            <v>187.45205571161932</v>
          </cell>
          <cell r="IL24">
            <v>195.764624177</v>
          </cell>
          <cell r="IM24">
            <v>174.707087626</v>
          </cell>
          <cell r="IN24">
            <v>21.057536551000005</v>
          </cell>
          <cell r="IO24">
            <v>-35.6017276128429</v>
          </cell>
          <cell r="IP24">
            <v>-2.102695608405112E-2</v>
          </cell>
        </row>
        <row r="25">
          <cell r="A25">
            <v>33786</v>
          </cell>
          <cell r="B25">
            <v>1.3956521739130437E-3</v>
          </cell>
          <cell r="C25">
            <v>102.29</v>
          </cell>
          <cell r="D25">
            <v>106.81</v>
          </cell>
          <cell r="E25">
            <v>1.5E-3</v>
          </cell>
          <cell r="BZ25">
            <v>2009</v>
          </cell>
          <cell r="CA25">
            <v>1.7444999999999999</v>
          </cell>
          <cell r="CB25">
            <v>1.9993631764853508</v>
          </cell>
          <cell r="CC25">
            <v>41.448775413883375</v>
          </cell>
          <cell r="CD25">
            <v>31.480931699999999</v>
          </cell>
          <cell r="CE25">
            <v>1.8884212156662545E-2</v>
          </cell>
          <cell r="CF25">
            <v>238.52</v>
          </cell>
          <cell r="DP25">
            <v>33786</v>
          </cell>
          <cell r="DQ25">
            <v>1.1644237405106972E-3</v>
          </cell>
          <cell r="DR25">
            <v>102.27666666666669</v>
          </cell>
          <cell r="DS25">
            <v>104.8</v>
          </cell>
          <cell r="DT25">
            <v>1.2666666666666666E-3</v>
          </cell>
          <cell r="DU25" t="e">
            <v>#DIV/0!</v>
          </cell>
          <cell r="DV25">
            <v>8.8583892287133494</v>
          </cell>
          <cell r="DW25">
            <v>4.8768916685346397</v>
          </cell>
          <cell r="DX25">
            <v>3.9814975601787097</v>
          </cell>
          <cell r="EA25">
            <v>128.47</v>
          </cell>
          <cell r="EB25">
            <v>107.97666666666667</v>
          </cell>
          <cell r="IF25">
            <v>2009</v>
          </cell>
          <cell r="IG25">
            <v>1.9993631764853508</v>
          </cell>
          <cell r="IH25">
            <v>83.75333333333333</v>
          </cell>
          <cell r="II25">
            <v>88.38333333333334</v>
          </cell>
          <cell r="IJ25">
            <v>1.7444999999999999</v>
          </cell>
          <cell r="IK25">
            <v>212.69403938531281</v>
          </cell>
          <cell r="IL25">
            <v>151.79167418600002</v>
          </cell>
          <cell r="IM25">
            <v>129.39761152299999</v>
          </cell>
          <cell r="IN25">
            <v>22.394062662999996</v>
          </cell>
          <cell r="IO25">
            <v>-29.328433093615491</v>
          </cell>
          <cell r="IP25">
            <v>-1.7534374467448169E-2</v>
          </cell>
        </row>
        <row r="26">
          <cell r="A26">
            <v>33817</v>
          </cell>
          <cell r="B26">
            <v>1.6952380952380956E-3</v>
          </cell>
          <cell r="C26">
            <v>102.48</v>
          </cell>
          <cell r="D26">
            <v>108.15</v>
          </cell>
          <cell r="E26">
            <v>1.9E-3</v>
          </cell>
          <cell r="BZ26">
            <v>2010</v>
          </cell>
          <cell r="CA26">
            <v>1.6613</v>
          </cell>
          <cell r="CB26">
            <v>1.7602312912510192</v>
          </cell>
          <cell r="CC26">
            <v>37.126549837229994</v>
          </cell>
          <cell r="CD26">
            <v>82.389932468070015</v>
          </cell>
          <cell r="CE26">
            <v>3.7321422385995937E-2</v>
          </cell>
          <cell r="CF26">
            <v>288.57499999999999</v>
          </cell>
          <cell r="DP26">
            <v>33817</v>
          </cell>
          <cell r="DQ26">
            <v>1.4136300897170464E-3</v>
          </cell>
          <cell r="DR26">
            <v>102.35333333333334</v>
          </cell>
          <cell r="DS26">
            <v>106.49333333333334</v>
          </cell>
          <cell r="DT26">
            <v>1.5666666666666667E-3</v>
          </cell>
          <cell r="DU26" t="e">
            <v>#DIV/0!</v>
          </cell>
          <cell r="DV26">
            <v>8.8706564073627501</v>
          </cell>
          <cell r="DW26">
            <v>4.8639001299962903</v>
          </cell>
          <cell r="DX26">
            <v>4.0067562773664598</v>
          </cell>
          <cell r="EA26">
            <v>124.16666666666667</v>
          </cell>
          <cell r="EB26">
            <v>107.12</v>
          </cell>
          <cell r="IF26">
            <v>2010</v>
          </cell>
          <cell r="IG26">
            <v>1.7602312912510192</v>
          </cell>
          <cell r="IH26">
            <v>71.40583333333332</v>
          </cell>
          <cell r="II26">
            <v>77.05</v>
          </cell>
          <cell r="IJ26">
            <v>1.6613</v>
          </cell>
          <cell r="IK26">
            <v>122.08227366130248</v>
          </cell>
          <cell r="IL26">
            <v>200.43413482599999</v>
          </cell>
          <cell r="IM26">
            <v>183.336964846</v>
          </cell>
          <cell r="IN26">
            <v>17.097169979999997</v>
          </cell>
          <cell r="IO26">
            <v>-86.71777808425</v>
          </cell>
          <cell r="IP26">
            <v>-3.9243235135655564E-2</v>
          </cell>
        </row>
        <row r="27">
          <cell r="A27">
            <v>33848</v>
          </cell>
          <cell r="B27">
            <v>2.0909090909090908E-3</v>
          </cell>
          <cell r="C27">
            <v>101.86</v>
          </cell>
          <cell r="D27">
            <v>107.69</v>
          </cell>
          <cell r="E27">
            <v>2.3E-3</v>
          </cell>
          <cell r="BZ27">
            <v>2011</v>
          </cell>
          <cell r="CA27">
            <v>1.8668</v>
          </cell>
          <cell r="CB27">
            <v>1.6752187327260841</v>
          </cell>
          <cell r="CC27">
            <v>36.971320598834993</v>
          </cell>
          <cell r="CD27">
            <v>102.42722823142002</v>
          </cell>
          <cell r="CE27">
            <v>3.9207731746105527E-2</v>
          </cell>
          <cell r="CF27">
            <v>352.012</v>
          </cell>
          <cell r="DP27">
            <v>33848</v>
          </cell>
          <cell r="DQ27">
            <v>1.7272664533534102E-3</v>
          </cell>
          <cell r="DR27">
            <v>102.21</v>
          </cell>
          <cell r="DS27">
            <v>107.55</v>
          </cell>
          <cell r="DT27">
            <v>1.9E-3</v>
          </cell>
          <cell r="DU27" t="e">
            <v>#DIV/0!</v>
          </cell>
          <cell r="DV27">
            <v>8.76160303485279</v>
          </cell>
          <cell r="DW27">
            <v>4.98470109110455</v>
          </cell>
          <cell r="DX27">
            <v>3.7769019437482392</v>
          </cell>
          <cell r="EA27">
            <v>123.29666666666668</v>
          </cell>
          <cell r="EB27">
            <v>107.42</v>
          </cell>
          <cell r="IF27">
            <v>2011</v>
          </cell>
          <cell r="IG27">
            <v>1.6752187327260841</v>
          </cell>
          <cell r="IH27">
            <v>65.670833333333334</v>
          </cell>
          <cell r="II27">
            <v>74.968333333333334</v>
          </cell>
          <cell r="IJ27">
            <v>1.8668</v>
          </cell>
          <cell r="IK27">
            <v>132.58373746392496</v>
          </cell>
          <cell r="IL27">
            <v>253.66630950700002</v>
          </cell>
          <cell r="IM27">
            <v>227.96975670099999</v>
          </cell>
          <cell r="IN27">
            <v>25.696552806000003</v>
          </cell>
          <cell r="IO27">
            <v>-83.576205984365018</v>
          </cell>
          <cell r="IP27">
            <v>-3.1966640422219403E-2</v>
          </cell>
        </row>
        <row r="28">
          <cell r="A28">
            <v>33878</v>
          </cell>
          <cell r="B28">
            <v>2.6227272727272722E-3</v>
          </cell>
          <cell r="C28">
            <v>102.03</v>
          </cell>
          <cell r="D28">
            <v>106.09</v>
          </cell>
          <cell r="E28">
            <v>2.8999999999999998E-3</v>
          </cell>
          <cell r="BZ28">
            <v>2012</v>
          </cell>
          <cell r="CA28">
            <v>2.0516000000000001</v>
          </cell>
          <cell r="CB28">
            <v>1.9548007777719991</v>
          </cell>
          <cell r="CC28">
            <v>6.4054560063799952</v>
          </cell>
          <cell r="CD28">
            <v>92.568388321339981</v>
          </cell>
          <cell r="CE28">
            <v>3.7582923653028566E-2</v>
          </cell>
          <cell r="CF28">
            <v>378.613</v>
          </cell>
          <cell r="DP28">
            <v>33878</v>
          </cell>
          <cell r="DQ28">
            <v>2.136291486291486E-3</v>
          </cell>
          <cell r="DR28">
            <v>102.12333333333333</v>
          </cell>
          <cell r="DS28">
            <v>107.31</v>
          </cell>
          <cell r="DT28">
            <v>2.3666666666666667E-3</v>
          </cell>
          <cell r="DU28" t="e">
            <v>#DIV/0!</v>
          </cell>
          <cell r="DV28">
            <v>8.8142224701337906</v>
          </cell>
          <cell r="DW28">
            <v>5.0968766676181509</v>
          </cell>
          <cell r="DX28">
            <v>3.7173458025156396</v>
          </cell>
          <cell r="EA28">
            <v>124.58333333333333</v>
          </cell>
          <cell r="EB28">
            <v>108.49000000000001</v>
          </cell>
          <cell r="IF28">
            <v>2012</v>
          </cell>
          <cell r="IG28">
            <v>1.9548007777719991</v>
          </cell>
          <cell r="IH28">
            <v>74.189166666666651</v>
          </cell>
          <cell r="II28">
            <v>84.091666666666669</v>
          </cell>
          <cell r="IJ28">
            <v>2.0516000000000001</v>
          </cell>
          <cell r="IK28">
            <v>129.98648036655374</v>
          </cell>
          <cell r="IL28">
            <v>239.95253815799998</v>
          </cell>
          <cell r="IM28">
            <v>225.16642606900001</v>
          </cell>
          <cell r="IN28">
            <v>14.786112088999998</v>
          </cell>
          <cell r="IO28">
            <v>-92.678171336369999</v>
          </cell>
          <cell r="IP28">
            <v>-3.7619779974488017E-2</v>
          </cell>
        </row>
        <row r="29">
          <cell r="A29">
            <v>33909</v>
          </cell>
          <cell r="B29">
            <v>3.2714285714285727E-3</v>
          </cell>
          <cell r="C29">
            <v>104.6</v>
          </cell>
          <cell r="D29">
            <v>104.66</v>
          </cell>
          <cell r="E29">
            <v>3.5999999999999999E-3</v>
          </cell>
          <cell r="BZ29">
            <v>2013</v>
          </cell>
          <cell r="CA29">
            <v>2.3620999999999999</v>
          </cell>
          <cell r="CB29">
            <v>2.1599811758893281</v>
          </cell>
          <cell r="CC29">
            <v>-1.7078055532399936</v>
          </cell>
          <cell r="CD29">
            <v>75.211029129400004</v>
          </cell>
          <cell r="CE29">
            <v>3.0469995537709637E-2</v>
          </cell>
          <cell r="CF29">
            <v>375.81299999999999</v>
          </cell>
          <cell r="DP29">
            <v>33909</v>
          </cell>
          <cell r="DQ29">
            <v>2.6616883116883116E-3</v>
          </cell>
          <cell r="DR29">
            <v>102.83</v>
          </cell>
          <cell r="DS29">
            <v>106.14666666666666</v>
          </cell>
          <cell r="DT29">
            <v>2.9333333333333329E-3</v>
          </cell>
          <cell r="DU29" t="e">
            <v>#DIV/0!</v>
          </cell>
          <cell r="DV29">
            <v>9.2821654352471406</v>
          </cell>
          <cell r="DW29">
            <v>5.3233590681387097</v>
          </cell>
          <cell r="DX29">
            <v>3.9588063671084299</v>
          </cell>
          <cell r="EA29">
            <v>120.93666666666667</v>
          </cell>
          <cell r="EB29">
            <v>105.40666666666668</v>
          </cell>
          <cell r="IF29">
            <v>2013</v>
          </cell>
          <cell r="IG29">
            <v>2.1599811758893281</v>
          </cell>
          <cell r="IH29">
            <v>78.291666666666671</v>
          </cell>
          <cell r="II29">
            <v>89.892499999999998</v>
          </cell>
          <cell r="IJ29">
            <v>2.3620999999999999</v>
          </cell>
          <cell r="IK29">
            <v>157.26339410408431</v>
          </cell>
          <cell r="IL29">
            <v>232.54425560600001</v>
          </cell>
          <cell r="IM29">
            <v>241.50088645899999</v>
          </cell>
          <cell r="IN29">
            <v>-8.9566308530000107</v>
          </cell>
          <cell r="IO29">
            <v>-88.384030093090018</v>
          </cell>
          <cell r="IP29">
            <v>-3.5805390127711431E-2</v>
          </cell>
        </row>
        <row r="30">
          <cell r="A30">
            <v>33939</v>
          </cell>
          <cell r="B30">
            <v>4.0695652173913044E-3</v>
          </cell>
          <cell r="C30">
            <v>102.87</v>
          </cell>
          <cell r="D30">
            <v>103.21</v>
          </cell>
          <cell r="E30">
            <v>4.4999999999999997E-3</v>
          </cell>
          <cell r="BZ30">
            <v>2014</v>
          </cell>
          <cell r="CA30">
            <v>2.6576</v>
          </cell>
          <cell r="CB30">
            <v>2.3541833333333329</v>
          </cell>
          <cell r="CC30">
            <v>17.619425018544952</v>
          </cell>
          <cell r="CD30">
            <v>87.713983217239999</v>
          </cell>
          <cell r="CE30">
            <v>3.5732216093521806E-2</v>
          </cell>
          <cell r="CF30">
            <v>374.1</v>
          </cell>
          <cell r="DP30">
            <v>33939</v>
          </cell>
          <cell r="DQ30">
            <v>3.3212403538490499E-3</v>
          </cell>
          <cell r="DR30">
            <v>103.16666666666667</v>
          </cell>
          <cell r="DS30">
            <v>104.65333333333332</v>
          </cell>
          <cell r="DT30">
            <v>3.6666666666666666E-3</v>
          </cell>
          <cell r="DU30" t="e">
            <v>#DIV/0!</v>
          </cell>
          <cell r="DV30">
            <v>9.8105543977582492</v>
          </cell>
          <cell r="DW30">
            <v>5.5996363935395799</v>
          </cell>
          <cell r="DX30">
            <v>4.2109180042186702</v>
          </cell>
          <cell r="EA30">
            <v>116.50333333333333</v>
          </cell>
          <cell r="EB30">
            <v>98.453333333333333</v>
          </cell>
          <cell r="IF30">
            <v>2014</v>
          </cell>
          <cell r="IG30">
            <v>2.3541833333333329</v>
          </cell>
          <cell r="IH30">
            <v>81.619166666666672</v>
          </cell>
          <cell r="II30">
            <v>91.159166666666664</v>
          </cell>
          <cell r="IJ30">
            <v>2.6576</v>
          </cell>
          <cell r="IK30">
            <v>163.35159004485851</v>
          </cell>
          <cell r="IL30">
            <v>220.92323683800001</v>
          </cell>
          <cell r="IM30">
            <v>230.82301879599999</v>
          </cell>
          <cell r="IN30">
            <v>-9.8997819579999895</v>
          </cell>
          <cell r="IO30">
            <v>-110.49324134985497</v>
          </cell>
          <cell r="IP30">
            <v>-4.5010253738871998E-2</v>
          </cell>
        </row>
        <row r="31">
          <cell r="A31">
            <v>33970</v>
          </cell>
          <cell r="B31">
            <v>5.0761904761904755E-3</v>
          </cell>
          <cell r="C31">
            <v>99.99</v>
          </cell>
          <cell r="D31">
            <v>99.28</v>
          </cell>
          <cell r="E31">
            <v>5.7000000000000002E-3</v>
          </cell>
          <cell r="BZ31">
            <v>2015</v>
          </cell>
          <cell r="CA31">
            <v>3.9578000000000002</v>
          </cell>
          <cell r="CB31">
            <v>3.3308666666666666</v>
          </cell>
          <cell r="CC31">
            <v>-10.643547620439996</v>
          </cell>
          <cell r="CD31">
            <v>64.738153494439999</v>
          </cell>
          <cell r="CE31">
            <v>3.5964279174056778E-2</v>
          </cell>
          <cell r="CF31">
            <v>369</v>
          </cell>
          <cell r="DP31">
            <v>33970</v>
          </cell>
          <cell r="DQ31">
            <v>4.1390614216701175E-3</v>
          </cell>
          <cell r="DR31">
            <v>102.48666666666666</v>
          </cell>
          <cell r="DS31">
            <v>102.38333333333333</v>
          </cell>
          <cell r="DT31">
            <v>4.5999999999999999E-3</v>
          </cell>
          <cell r="DU31" t="e">
            <v>#DIV/0!</v>
          </cell>
          <cell r="DV31">
            <v>9.9919697536428806</v>
          </cell>
          <cell r="DW31">
            <v>5.8694385474305104</v>
          </cell>
          <cell r="DX31">
            <v>4.1225312062123702</v>
          </cell>
          <cell r="EA31">
            <v>114.12</v>
          </cell>
          <cell r="EB31">
            <v>92.75333333333333</v>
          </cell>
          <cell r="IF31">
            <v>2015</v>
          </cell>
          <cell r="IG31">
            <v>3.3308666666666666</v>
          </cell>
          <cell r="IH31">
            <v>105.91166666666668</v>
          </cell>
          <cell r="II31">
            <v>111.495</v>
          </cell>
          <cell r="IJ31">
            <v>3.9578000000000002</v>
          </cell>
          <cell r="IK31">
            <v>316.56324999999998</v>
          </cell>
          <cell r="IL31">
            <v>186.78235506299998</v>
          </cell>
          <cell r="IM31">
            <v>173.10425907699999</v>
          </cell>
          <cell r="IN31">
            <v>13.678095986000001</v>
          </cell>
          <cell r="IO31">
            <v>-63.408884124214993</v>
          </cell>
          <cell r="IP31">
            <v>-3.5302312547721031E-2</v>
          </cell>
        </row>
        <row r="32">
          <cell r="A32">
            <v>34001</v>
          </cell>
          <cell r="B32">
            <v>6.5300000000000011E-3</v>
          </cell>
          <cell r="C32">
            <v>102.04</v>
          </cell>
          <cell r="D32">
            <v>100.47</v>
          </cell>
          <cell r="E32">
            <v>7.1000000000000004E-3</v>
          </cell>
          <cell r="BZ32">
            <v>2016</v>
          </cell>
          <cell r="CA32">
            <v>3.2551999999999999</v>
          </cell>
          <cell r="CB32">
            <v>3.4866583333333332</v>
          </cell>
          <cell r="CC32">
            <v>-54.260140070850007</v>
          </cell>
          <cell r="CD32">
            <v>74.294627801190018</v>
          </cell>
          <cell r="CE32">
            <v>4.1318626886891925E-2</v>
          </cell>
          <cell r="CF32">
            <v>372.221</v>
          </cell>
          <cell r="DP32">
            <v>34001</v>
          </cell>
          <cell r="DQ32">
            <v>5.2252518978605942E-3</v>
          </cell>
          <cell r="DR32">
            <v>101.63333333333334</v>
          </cell>
          <cell r="DS32">
            <v>100.98666666666668</v>
          </cell>
          <cell r="DT32">
            <v>5.7666666666666673E-3</v>
          </cell>
          <cell r="DU32" t="e">
            <v>#DIV/0!</v>
          </cell>
          <cell r="DV32">
            <v>10.106477225506332</v>
          </cell>
          <cell r="DW32">
            <v>5.7598985738452093</v>
          </cell>
          <cell r="DX32">
            <v>4.3465786516611207</v>
          </cell>
          <cell r="EA32">
            <v>117.55333333333333</v>
          </cell>
          <cell r="EB32">
            <v>93.016666666666666</v>
          </cell>
          <cell r="IF32">
            <v>2016</v>
          </cell>
          <cell r="IG32">
            <v>3.4866583333333332</v>
          </cell>
          <cell r="IH32">
            <v>103.56583333333333</v>
          </cell>
          <cell r="II32">
            <v>105.6925</v>
          </cell>
          <cell r="IJ32">
            <v>3.2551999999999999</v>
          </cell>
          <cell r="IK32">
            <v>338.55933333333337</v>
          </cell>
          <cell r="IL32">
            <v>179.52612921399998</v>
          </cell>
          <cell r="IM32">
            <v>139.32135765300001</v>
          </cell>
          <cell r="IN32">
            <v>40.204771560999987</v>
          </cell>
          <cell r="IO32">
            <v>-30.528825466819999</v>
          </cell>
          <cell r="IP32">
            <v>-1.6959196074747773E-2</v>
          </cell>
        </row>
        <row r="33">
          <cell r="A33">
            <v>34029</v>
          </cell>
          <cell r="B33">
            <v>8.1608695652173897E-3</v>
          </cell>
          <cell r="C33">
            <v>101.18</v>
          </cell>
          <cell r="D33">
            <v>99.5</v>
          </cell>
          <cell r="E33">
            <v>9.1000000000000004E-3</v>
          </cell>
          <cell r="BZ33">
            <v>2017</v>
          </cell>
          <cell r="CA33">
            <v>3.3125</v>
          </cell>
          <cell r="CB33">
            <v>3.1917583333333339</v>
          </cell>
          <cell r="CC33">
            <v>-58.219253327909996</v>
          </cell>
          <cell r="CD33">
            <v>68.885491315229999</v>
          </cell>
          <cell r="CE33">
            <v>3.3386461478526669E-2</v>
          </cell>
          <cell r="CF33">
            <v>381.62400000000002</v>
          </cell>
          <cell r="DP33">
            <v>34029</v>
          </cell>
          <cell r="DQ33">
            <v>6.5890200138026224E-3</v>
          </cell>
          <cell r="DR33">
            <v>101.07000000000001</v>
          </cell>
          <cell r="DS33">
            <v>99.75</v>
          </cell>
          <cell r="DT33">
            <v>7.3000000000000009E-3</v>
          </cell>
          <cell r="DU33" t="e">
            <v>#DIV/0!</v>
          </cell>
          <cell r="DV33">
            <v>10.1628117044347</v>
          </cell>
          <cell r="DW33">
            <v>5.7899764221895902</v>
          </cell>
          <cell r="DX33">
            <v>4.3728352822451102</v>
          </cell>
          <cell r="EA33">
            <v>117.59666666666668</v>
          </cell>
          <cell r="EB33">
            <v>97.3</v>
          </cell>
          <cell r="IF33">
            <v>2017</v>
          </cell>
          <cell r="IG33">
            <v>3.1917583333333339</v>
          </cell>
          <cell r="IH33">
            <v>93.475833333333341</v>
          </cell>
          <cell r="II33">
            <v>96.326666666666668</v>
          </cell>
          <cell r="IJ33">
            <v>3.3125</v>
          </cell>
          <cell r="IK33">
            <v>210.54316666666665</v>
          </cell>
          <cell r="IL33">
            <v>214.98810835299997</v>
          </cell>
          <cell r="IM33">
            <v>158.95144400300001</v>
          </cell>
          <cell r="IN33">
            <v>56.036664350000002</v>
          </cell>
          <cell r="IO33">
            <v>-25.263598550209998</v>
          </cell>
          <cell r="IP33">
            <v>-1.2244950671030468E-2</v>
          </cell>
        </row>
        <row r="34">
          <cell r="A34">
            <v>34060</v>
          </cell>
          <cell r="B34">
            <v>1.0372727272727271E-2</v>
          </cell>
          <cell r="C34">
            <v>101.55</v>
          </cell>
          <cell r="D34">
            <v>101.73</v>
          </cell>
          <cell r="E34">
            <v>1.17E-2</v>
          </cell>
          <cell r="BZ34">
            <v>2018</v>
          </cell>
          <cell r="CA34">
            <v>3.8763999999999998</v>
          </cell>
          <cell r="CB34">
            <v>3.6558666666666664</v>
          </cell>
          <cell r="CC34">
            <v>-48</v>
          </cell>
          <cell r="CD34">
            <v>78.162724370350006</v>
          </cell>
          <cell r="CE34">
            <v>4.0797650789927975E-2</v>
          </cell>
          <cell r="CF34">
            <v>386.96499999999997</v>
          </cell>
          <cell r="DP34">
            <v>34060</v>
          </cell>
          <cell r="DQ34">
            <v>8.3545322793148868E-3</v>
          </cell>
          <cell r="DR34">
            <v>101.59000000000002</v>
          </cell>
          <cell r="DS34">
            <v>100.56666666666666</v>
          </cell>
          <cell r="DT34">
            <v>9.300000000000001E-3</v>
          </cell>
          <cell r="DU34" t="e">
            <v>#DIV/0!</v>
          </cell>
          <cell r="DV34">
            <v>9.9498417440469211</v>
          </cell>
          <cell r="DW34">
            <v>5.9173565289737402</v>
          </cell>
          <cell r="DX34">
            <v>4.03248521507318</v>
          </cell>
          <cell r="EA34">
            <v>116.30666666666667</v>
          </cell>
          <cell r="EB34">
            <v>98.903333333333322</v>
          </cell>
          <cell r="IF34">
            <v>2018</v>
          </cell>
          <cell r="IG34">
            <v>3.6558666666666664</v>
          </cell>
          <cell r="IH34">
            <v>105.77083333333334</v>
          </cell>
          <cell r="II34">
            <v>108</v>
          </cell>
          <cell r="IJ34">
            <v>3.8763999999999998</v>
          </cell>
          <cell r="IK34">
            <v>208.02183333333332</v>
          </cell>
          <cell r="IL34">
            <v>231.88952339899998</v>
          </cell>
          <cell r="IM34">
            <v>185.32198350199997</v>
          </cell>
          <cell r="IN34">
            <v>46.567539897000003</v>
          </cell>
          <cell r="IO34">
            <v>-53.818304220984999</v>
          </cell>
          <cell r="IP34">
            <v>-2.808576302372701E-2</v>
          </cell>
        </row>
        <row r="35">
          <cell r="A35">
            <v>34090</v>
          </cell>
          <cell r="B35">
            <v>1.3476190476190475E-2</v>
          </cell>
          <cell r="C35">
            <v>102.67</v>
          </cell>
          <cell r="D35">
            <v>102.95</v>
          </cell>
          <cell r="E35">
            <v>1.52E-2</v>
          </cell>
          <cell r="BZ35">
            <v>2019</v>
          </cell>
          <cell r="CA35">
            <v>4.0309999999999997</v>
          </cell>
          <cell r="CB35">
            <v>3.9461500000000007</v>
          </cell>
          <cell r="CC35">
            <v>-37</v>
          </cell>
          <cell r="CD35">
            <v>69.174411753429993</v>
          </cell>
          <cell r="CE35">
            <v>3.6942450328840803E-2</v>
          </cell>
          <cell r="CF35">
            <v>366.88400000000001</v>
          </cell>
          <cell r="DP35">
            <v>34090</v>
          </cell>
          <cell r="DQ35">
            <v>1.0669929104711711E-2</v>
          </cell>
          <cell r="DR35">
            <v>101.80000000000001</v>
          </cell>
          <cell r="DS35">
            <v>101.39333333333333</v>
          </cell>
          <cell r="DT35">
            <v>1.1999999999999999E-2</v>
          </cell>
          <cell r="DU35" t="e">
            <v>#DIV/0!</v>
          </cell>
          <cell r="DV35">
            <v>9.3137108927889205</v>
          </cell>
          <cell r="DW35">
            <v>5.8348202910305602</v>
          </cell>
          <cell r="DX35">
            <v>3.4788906017583603</v>
          </cell>
          <cell r="EA35">
            <v>114.11666666666666</v>
          </cell>
          <cell r="EB35">
            <v>101.10333333333334</v>
          </cell>
          <cell r="IF35">
            <v>2019</v>
          </cell>
          <cell r="IG35">
            <v>3.9461500000000007</v>
          </cell>
          <cell r="IH35">
            <v>112.04916666666666</v>
          </cell>
          <cell r="II35">
            <v>109.54583333333333</v>
          </cell>
          <cell r="IJ35">
            <v>4.0309999999999997</v>
          </cell>
          <cell r="IK35">
            <v>148.31774999999999</v>
          </cell>
          <cell r="IL35">
            <v>221.12680764700002</v>
          </cell>
          <cell r="IM35">
            <v>185.92796758</v>
          </cell>
          <cell r="IN35">
            <v>35.198840067000006</v>
          </cell>
          <cell r="IO35">
            <v>-65.001149018104996</v>
          </cell>
          <cell r="IP35">
            <v>-3.470800353380233E-2</v>
          </cell>
        </row>
        <row r="36">
          <cell r="A36">
            <v>34121</v>
          </cell>
          <cell r="B36">
            <v>1.7436363636363635E-2</v>
          </cell>
          <cell r="C36">
            <v>102.66</v>
          </cell>
          <cell r="D36">
            <v>102.43</v>
          </cell>
          <cell r="E36">
            <v>1.9800000000000002E-2</v>
          </cell>
          <cell r="BZ36">
            <v>2020</v>
          </cell>
          <cell r="CA36">
            <v>5.1925999999999997</v>
          </cell>
          <cell r="CB36">
            <v>5.1604750000000008</v>
          </cell>
          <cell r="CC36">
            <v>-45</v>
          </cell>
          <cell r="CD36">
            <v>44.661477453370011</v>
          </cell>
          <cell r="CE36">
            <v>3.0287338194280145E-2</v>
          </cell>
          <cell r="CF36">
            <v>355.62</v>
          </cell>
          <cell r="DP36">
            <v>34121</v>
          </cell>
          <cell r="DQ36">
            <v>1.3761760461760461E-2</v>
          </cell>
          <cell r="DR36">
            <v>102.29333333333334</v>
          </cell>
          <cell r="DS36">
            <v>102.37</v>
          </cell>
          <cell r="DT36">
            <v>1.5566666666666668E-2</v>
          </cell>
          <cell r="DU36" t="e">
            <v>#DIV/0!</v>
          </cell>
          <cell r="DV36">
            <v>9.0891741712302512</v>
          </cell>
          <cell r="DW36">
            <v>6.0059864000271004</v>
          </cell>
          <cell r="DX36">
            <v>3.0831877712031495</v>
          </cell>
          <cell r="EA36">
            <v>115.44333333333333</v>
          </cell>
          <cell r="EB36">
            <v>102.73666666666666</v>
          </cell>
          <cell r="IF36">
            <v>2020</v>
          </cell>
          <cell r="IG36">
            <v>5.1604750000000008</v>
          </cell>
          <cell r="IH36">
            <v>143.56583333333333</v>
          </cell>
          <cell r="II36">
            <v>140.07416666666668</v>
          </cell>
          <cell r="IJ36">
            <v>5.1925999999999997</v>
          </cell>
          <cell r="IK36">
            <v>212.28225</v>
          </cell>
          <cell r="IL36">
            <v>209.180241655</v>
          </cell>
          <cell r="IM36">
            <v>158.78682487899999</v>
          </cell>
          <cell r="IN36">
            <v>50.393416776000009</v>
          </cell>
          <cell r="IO36">
            <v>-24.913561503084999</v>
          </cell>
          <cell r="IP36">
            <v>-1.68844946477399E-2</v>
          </cell>
        </row>
        <row r="37">
          <cell r="A37">
            <v>34151</v>
          </cell>
          <cell r="B37">
            <v>2.2804545454545456E-2</v>
          </cell>
          <cell r="C37">
            <v>102.48</v>
          </cell>
          <cell r="D37">
            <v>101</v>
          </cell>
          <cell r="E37">
            <v>2.5899999999999999E-2</v>
          </cell>
          <cell r="BZ37">
            <v>2021</v>
          </cell>
          <cell r="CA37">
            <v>5.5698999999999996</v>
          </cell>
          <cell r="CB37">
            <v>5.395908333333332</v>
          </cell>
          <cell r="CC37">
            <v>-49.655212523452263</v>
          </cell>
          <cell r="CD37">
            <v>46.4</v>
          </cell>
          <cell r="CE37">
            <v>2.7781424956094421E-2</v>
          </cell>
          <cell r="CF37">
            <v>362.20400000000001</v>
          </cell>
          <cell r="DP37">
            <v>34151</v>
          </cell>
          <cell r="DQ37">
            <v>1.7905699855699855E-2</v>
          </cell>
          <cell r="DR37">
            <v>102.60333333333334</v>
          </cell>
          <cell r="DS37">
            <v>102.12666666666667</v>
          </cell>
          <cell r="DT37">
            <v>2.0300000000000002E-2</v>
          </cell>
          <cell r="DU37" t="e">
            <v>#DIV/0!</v>
          </cell>
          <cell r="DV37">
            <v>9.1972812981981189</v>
          </cell>
          <cell r="DW37">
            <v>6.3157584930279498</v>
          </cell>
          <cell r="DX37">
            <v>2.8815228051701696</v>
          </cell>
          <cell r="EA37">
            <v>115.28333333333335</v>
          </cell>
          <cell r="EB37">
            <v>106.35000000000001</v>
          </cell>
          <cell r="IF37">
            <v>2021</v>
          </cell>
          <cell r="IG37">
            <v>5.395908333333332</v>
          </cell>
          <cell r="IH37">
            <v>145.29083333333332</v>
          </cell>
          <cell r="II37">
            <v>144.6</v>
          </cell>
          <cell r="IJ37">
            <v>5.5698999999999996</v>
          </cell>
          <cell r="IK37">
            <v>192.26841666666664</v>
          </cell>
          <cell r="IL37">
            <v>280.81457746000001</v>
          </cell>
          <cell r="IM37">
            <v>219.40804918000001</v>
          </cell>
          <cell r="IN37">
            <v>61.406528280000003</v>
          </cell>
          <cell r="IO37">
            <v>-40.409045956509999</v>
          </cell>
          <cell r="IP37">
            <v>-2.4189892418890708E-2</v>
          </cell>
        </row>
        <row r="38">
          <cell r="A38">
            <v>34182</v>
          </cell>
          <cell r="B38">
            <v>3.0063636363636362E-2</v>
          </cell>
          <cell r="C38">
            <v>101.88</v>
          </cell>
          <cell r="D38">
            <v>100.79</v>
          </cell>
          <cell r="E38">
            <v>3.44E-2</v>
          </cell>
          <cell r="BZ38">
            <v>2022</v>
          </cell>
          <cell r="CA38">
            <v>5.2804000000000002</v>
          </cell>
          <cell r="CB38">
            <v>5.1652166666666668</v>
          </cell>
          <cell r="CC38">
            <v>-92.246582171289205</v>
          </cell>
          <cell r="CD38">
            <v>90.572000000000003</v>
          </cell>
          <cell r="CE38">
            <v>4.7412603335001378E-2</v>
          </cell>
          <cell r="CF38">
            <v>324.70299999999997</v>
          </cell>
          <cell r="DP38">
            <v>34182</v>
          </cell>
          <cell r="DQ38">
            <v>2.3434848484848485E-2</v>
          </cell>
          <cell r="DR38">
            <v>102.33999999999999</v>
          </cell>
          <cell r="DS38">
            <v>101.40666666666668</v>
          </cell>
          <cell r="DT38">
            <v>2.6700000000000002E-2</v>
          </cell>
          <cell r="DU38" t="e">
            <v>#DIV/0!</v>
          </cell>
          <cell r="DV38">
            <v>9.5647503102769207</v>
          </cell>
          <cell r="DW38">
            <v>6.9104365658674904</v>
          </cell>
          <cell r="DX38">
            <v>2.6543137444094298</v>
          </cell>
          <cell r="EA38">
            <v>115.93</v>
          </cell>
          <cell r="EB38">
            <v>109.16000000000001</v>
          </cell>
          <cell r="IF38">
            <v>2022</v>
          </cell>
          <cell r="IG38">
            <v>5.1652166666666668</v>
          </cell>
          <cell r="IH38">
            <v>137.47666666666666</v>
          </cell>
          <cell r="II38">
            <v>128.5925</v>
          </cell>
          <cell r="IJ38">
            <v>5.2804000000000002</v>
          </cell>
          <cell r="IK38">
            <v>251.61125000000004</v>
          </cell>
          <cell r="IL38">
            <v>334.13603821999999</v>
          </cell>
          <cell r="IM38">
            <v>272.61068694599999</v>
          </cell>
          <cell r="IN38">
            <v>61.525351274000002</v>
          </cell>
          <cell r="IO38">
            <v>-42.156805881370005</v>
          </cell>
          <cell r="IP38">
            <v>-2.1601460710324809E-2</v>
          </cell>
        </row>
        <row r="39">
          <cell r="A39">
            <v>34213</v>
          </cell>
          <cell r="B39">
            <v>4.0222727272727278E-2</v>
          </cell>
          <cell r="C39">
            <v>101.1</v>
          </cell>
          <cell r="D39">
            <v>101.1</v>
          </cell>
          <cell r="E39">
            <v>4.6600000000000003E-2</v>
          </cell>
          <cell r="BZ39">
            <v>2023</v>
          </cell>
          <cell r="CA39">
            <v>4.8571999999999997</v>
          </cell>
          <cell r="CB39">
            <v>4.9918333333333322</v>
          </cell>
          <cell r="CC39">
            <v>-53.831739900096146</v>
          </cell>
          <cell r="CD39">
            <v>62</v>
          </cell>
          <cell r="CE39">
            <v>2.8281452786887321E-2</v>
          </cell>
          <cell r="CF39">
            <v>355</v>
          </cell>
          <cell r="DP39">
            <v>34213</v>
          </cell>
          <cell r="DQ39">
            <v>3.103030303030303E-2</v>
          </cell>
          <cell r="DR39">
            <v>101.82000000000001</v>
          </cell>
          <cell r="DS39">
            <v>100.96333333333332</v>
          </cell>
          <cell r="DT39">
            <v>3.5633333333333329E-2</v>
          </cell>
          <cell r="DU39" t="e">
            <v>#DIV/0!</v>
          </cell>
          <cell r="DV39">
            <v>9.6065101418663996</v>
          </cell>
          <cell r="DW39">
            <v>7.0228215407665591</v>
          </cell>
          <cell r="DX39">
            <v>2.5836886010998406</v>
          </cell>
          <cell r="EA39">
            <v>116.98666666666666</v>
          </cell>
          <cell r="EB39">
            <v>111.08999999999999</v>
          </cell>
          <cell r="IF39">
            <v>2023</v>
          </cell>
          <cell r="IG39">
            <v>4.9918333333333322</v>
          </cell>
          <cell r="IH39">
            <v>132.38666666666666</v>
          </cell>
          <cell r="II39">
            <v>121.72499999999999</v>
          </cell>
          <cell r="IJ39">
            <v>4.8571999999999997</v>
          </cell>
          <cell r="IK39">
            <v>200.51416666666668</v>
          </cell>
          <cell r="IL39">
            <v>339.67277781899998</v>
          </cell>
          <cell r="IM39">
            <v>240.83462422800002</v>
          </cell>
          <cell r="IN39">
            <v>98.838153590999994</v>
          </cell>
          <cell r="IO39">
            <v>-27.932782286754978</v>
          </cell>
          <cell r="IP39">
            <v>-1.2748926073523339E-2</v>
          </cell>
        </row>
        <row r="40">
          <cell r="A40">
            <v>34243</v>
          </cell>
          <cell r="B40">
            <v>5.4838095238095234E-2</v>
          </cell>
          <cell r="C40">
            <v>103.1</v>
          </cell>
          <cell r="D40">
            <v>102.38</v>
          </cell>
          <cell r="E40">
            <v>6.3299999999999995E-2</v>
          </cell>
          <cell r="BZ40">
            <v>2024</v>
          </cell>
          <cell r="CA40">
            <v>6.1773999999999996</v>
          </cell>
          <cell r="CB40">
            <v>5.3895460944026725</v>
          </cell>
          <cell r="CC40">
            <v>-30.594512847441983</v>
          </cell>
          <cell r="CD40">
            <v>70</v>
          </cell>
          <cell r="CE40">
            <v>3.2122398827266571E-2</v>
          </cell>
          <cell r="CF40">
            <v>329.73</v>
          </cell>
          <cell r="DP40">
            <v>34243</v>
          </cell>
          <cell r="DQ40">
            <v>4.1708152958152965E-2</v>
          </cell>
          <cell r="DR40">
            <v>102.02666666666666</v>
          </cell>
          <cell r="DS40">
            <v>101.42333333333333</v>
          </cell>
          <cell r="DT40">
            <v>4.8099999999999997E-2</v>
          </cell>
          <cell r="DU40" t="e">
            <v>#DIV/0!</v>
          </cell>
          <cell r="DV40">
            <v>9.6227028807096406</v>
          </cell>
          <cell r="DW40">
            <v>6.5196673546933495</v>
          </cell>
          <cell r="DX40">
            <v>3.1030355260162907</v>
          </cell>
          <cell r="EA40">
            <v>118.55333333333333</v>
          </cell>
          <cell r="EB40">
            <v>111.92333333333333</v>
          </cell>
          <cell r="IF40">
            <v>2024</v>
          </cell>
          <cell r="IG40">
            <v>5.3895460944026725</v>
          </cell>
          <cell r="IH40">
            <v>140.79333333333332</v>
          </cell>
          <cell r="II40">
            <v>126.97333333333333</v>
          </cell>
          <cell r="IJ40">
            <v>6.1773999999999996</v>
          </cell>
          <cell r="IK40">
            <v>152.07830913978495</v>
          </cell>
          <cell r="IL40">
            <v>337.03627542200002</v>
          </cell>
          <cell r="IM40">
            <v>262.48414630800005</v>
          </cell>
          <cell r="IN40">
            <v>74.552129113999996</v>
          </cell>
          <cell r="IO40">
            <v>-61.194266837400008</v>
          </cell>
          <cell r="IP40">
            <v>-2.7948911821002728E-2</v>
          </cell>
        </row>
        <row r="41">
          <cell r="A41">
            <v>34274</v>
          </cell>
          <cell r="B41">
            <v>7.4150000000000008E-2</v>
          </cell>
          <cell r="C41">
            <v>103.58</v>
          </cell>
          <cell r="D41">
            <v>101.19</v>
          </cell>
          <cell r="E41">
            <v>8.5800000000000001E-2</v>
          </cell>
          <cell r="BZ41">
            <v>2025</v>
          </cell>
          <cell r="CA41">
            <v>5.65</v>
          </cell>
          <cell r="CB41">
            <v>5.6835301056649454</v>
          </cell>
          <cell r="CC41">
            <v>-36.13040294121015</v>
          </cell>
          <cell r="CD41">
            <v>85</v>
          </cell>
          <cell r="CE41">
            <v>3.8308627495677504E-2</v>
          </cell>
          <cell r="CF41">
            <v>329.73</v>
          </cell>
          <cell r="DP41">
            <v>34274</v>
          </cell>
          <cell r="DQ41">
            <v>5.6403607503607511E-2</v>
          </cell>
          <cell r="DR41">
            <v>102.59333333333332</v>
          </cell>
          <cell r="DS41">
            <v>101.55666666666666</v>
          </cell>
          <cell r="DT41">
            <v>6.5233333333333324E-2</v>
          </cell>
          <cell r="DU41" t="e">
            <v>#DIV/0!</v>
          </cell>
          <cell r="DV41">
            <v>9.55487445454472</v>
          </cell>
          <cell r="DW41">
            <v>6.292487158191669</v>
          </cell>
          <cell r="DX41">
            <v>3.2623872963530509</v>
          </cell>
          <cell r="EA41">
            <v>115.76333333333332</v>
          </cell>
          <cell r="EB41">
            <v>108.56333333333333</v>
          </cell>
          <cell r="IF41">
            <v>2025</v>
          </cell>
          <cell r="IG41">
            <v>5.6835301056649454</v>
          </cell>
          <cell r="IH41">
            <v>145.42851030808717</v>
          </cell>
          <cell r="II41">
            <v>142.57069156356408</v>
          </cell>
          <cell r="IJ41">
            <v>5.65</v>
          </cell>
          <cell r="IK41">
            <v>175.20414184448674</v>
          </cell>
          <cell r="IL41">
            <v>334.63422265099973</v>
          </cell>
          <cell r="IM41">
            <v>263.24231696499993</v>
          </cell>
          <cell r="IN41">
            <v>71.391905685999788</v>
          </cell>
          <cell r="IO41">
            <v>-56.7</v>
          </cell>
          <cell r="IP41">
            <v>-2.5999999999999999E-2</v>
          </cell>
        </row>
        <row r="42">
          <cell r="A42">
            <v>34304</v>
          </cell>
          <cell r="B42">
            <v>0.1013869565217391</v>
          </cell>
          <cell r="C42">
            <v>102.76</v>
          </cell>
          <cell r="D42">
            <v>100.32</v>
          </cell>
          <cell r="E42">
            <v>0.1167</v>
          </cell>
          <cell r="BZ42">
            <v>2026</v>
          </cell>
          <cell r="CA42">
            <v>5.65</v>
          </cell>
          <cell r="CB42">
            <v>5.6499999999999995</v>
          </cell>
          <cell r="CC42">
            <v>-19.862803951413262</v>
          </cell>
          <cell r="CD42">
            <v>91.57771937119162</v>
          </cell>
          <cell r="CE42">
            <v>3.8868856877798119E-2</v>
          </cell>
          <cell r="CF42">
            <v>329.73</v>
          </cell>
          <cell r="DP42">
            <v>34304</v>
          </cell>
          <cell r="DQ42">
            <v>7.6791683919944773E-2</v>
          </cell>
          <cell r="DR42">
            <v>103.14666666666666</v>
          </cell>
          <cell r="DS42">
            <v>101.29666666666667</v>
          </cell>
          <cell r="DT42">
            <v>8.8600000000000012E-2</v>
          </cell>
          <cell r="DU42" t="e">
            <v>#DIV/0!</v>
          </cell>
          <cell r="DV42">
            <v>9.6571552601327806</v>
          </cell>
          <cell r="DW42">
            <v>6.2713213970896602</v>
          </cell>
          <cell r="DX42">
            <v>3.3858338630431204</v>
          </cell>
          <cell r="EA42">
            <v>112.24666666666667</v>
          </cell>
          <cell r="EB42">
            <v>102.34333333333332</v>
          </cell>
          <cell r="IF42">
            <v>2026</v>
          </cell>
          <cell r="IG42">
            <v>5.6499999999999995</v>
          </cell>
          <cell r="IH42">
            <v>143.58281935362464</v>
          </cell>
          <cell r="II42">
            <v>159.67418286753053</v>
          </cell>
          <cell r="IJ42">
            <v>5.65</v>
          </cell>
          <cell r="IK42">
            <v>200</v>
          </cell>
          <cell r="IL42">
            <v>341.82537378276186</v>
          </cell>
          <cell r="IM42">
            <v>267.538355415046</v>
          </cell>
          <cell r="IN42">
            <v>74.287018367715845</v>
          </cell>
          <cell r="IO42">
            <v>-55.899999999999977</v>
          </cell>
          <cell r="IP42">
            <v>-2.4E-2</v>
          </cell>
        </row>
        <row r="43">
          <cell r="A43">
            <v>34335</v>
          </cell>
          <cell r="B43">
            <v>0.14201428571428568</v>
          </cell>
          <cell r="C43">
            <v>102.01</v>
          </cell>
          <cell r="D43">
            <v>98.91</v>
          </cell>
          <cell r="E43">
            <v>0.1668</v>
          </cell>
          <cell r="BZ43">
            <v>2027</v>
          </cell>
          <cell r="CA43">
            <v>5.7</v>
          </cell>
          <cell r="CB43">
            <v>5.6770833333333321</v>
          </cell>
          <cell r="CC43">
            <v>-29.466742027642603</v>
          </cell>
          <cell r="CD43">
            <v>103.7611495389596</v>
          </cell>
          <cell r="CE43">
            <v>4.1375640063967108E-2</v>
          </cell>
          <cell r="CF43">
            <v>329.73</v>
          </cell>
          <cell r="DP43">
            <v>34335</v>
          </cell>
          <cell r="DQ43">
            <v>0.10585041407867495</v>
          </cell>
          <cell r="DR43">
            <v>102.78333333333335</v>
          </cell>
          <cell r="DS43">
            <v>100.13999999999999</v>
          </cell>
          <cell r="DT43">
            <v>0.1231</v>
          </cell>
          <cell r="DU43" t="e">
            <v>#DIV/0!</v>
          </cell>
          <cell r="DV43">
            <v>9.7529689949864693</v>
          </cell>
          <cell r="DW43">
            <v>6.3462167120888999</v>
          </cell>
          <cell r="DX43">
            <v>3.4067522828975703</v>
          </cell>
          <cell r="EA43">
            <v>111.61666666666667</v>
          </cell>
          <cell r="EB43">
            <v>98.893333333333331</v>
          </cell>
          <cell r="IF43">
            <v>2027</v>
          </cell>
          <cell r="IG43">
            <v>5.6770833333333321</v>
          </cell>
          <cell r="IH43">
            <v>141.94477831207013</v>
          </cell>
          <cell r="II43">
            <v>178.82949430070244</v>
          </cell>
          <cell r="IJ43">
            <v>5.7</v>
          </cell>
          <cell r="IK43">
            <v>200</v>
          </cell>
          <cell r="IL43">
            <v>376.34261630738314</v>
          </cell>
          <cell r="IM43">
            <v>288.5859374664438</v>
          </cell>
          <cell r="IN43">
            <v>87.756678840939287</v>
          </cell>
          <cell r="IO43">
            <v>-55.585198583882807</v>
          </cell>
          <cell r="IP43">
            <v>-2.2165070257122853E-2</v>
          </cell>
        </row>
        <row r="44">
          <cell r="A44">
            <v>34366</v>
          </cell>
          <cell r="B44">
            <v>0.19999500000000003</v>
          </cell>
          <cell r="C44">
            <v>102.83</v>
          </cell>
          <cell r="D44">
            <v>100.37</v>
          </cell>
          <cell r="E44">
            <v>0.23169999999999999</v>
          </cell>
          <cell r="BZ44">
            <v>2028</v>
          </cell>
          <cell r="CA44">
            <v>5.75</v>
          </cell>
          <cell r="CB44">
            <v>5.7270833333333329</v>
          </cell>
          <cell r="CC44">
            <v>-34.071907995757449</v>
          </cell>
          <cell r="CD44">
            <v>105.1923791062721</v>
          </cell>
          <cell r="CE44">
            <v>4.0017724904996034E-2</v>
          </cell>
          <cell r="CF44">
            <v>329.73</v>
          </cell>
          <cell r="DP44">
            <v>34366</v>
          </cell>
          <cell r="DQ44">
            <v>0.14779874741200827</v>
          </cell>
          <cell r="DR44">
            <v>102.53333333333335</v>
          </cell>
          <cell r="DS44">
            <v>99.866666666666674</v>
          </cell>
          <cell r="DT44">
            <v>0.17173333333333332</v>
          </cell>
          <cell r="DU44" t="e">
            <v>#DIV/0!</v>
          </cell>
          <cell r="DV44">
            <v>9.9753005008852789</v>
          </cell>
          <cell r="DW44">
            <v>6.7567650830619606</v>
          </cell>
          <cell r="DX44">
            <v>3.2185354178233201</v>
          </cell>
          <cell r="EA44">
            <v>114.79333333333334</v>
          </cell>
          <cell r="EB44">
            <v>98.076666666666668</v>
          </cell>
          <cell r="IF44">
            <v>2028</v>
          </cell>
          <cell r="IG44">
            <v>5.7270833333333329</v>
          </cell>
          <cell r="IH44">
            <v>141.56691678069313</v>
          </cell>
          <cell r="II44">
            <v>200.28277244027802</v>
          </cell>
          <cell r="IJ44">
            <v>5.75</v>
          </cell>
          <cell r="IK44">
            <v>200</v>
          </cell>
          <cell r="IL44">
            <v>384.46800507367919</v>
          </cell>
          <cell r="IM44">
            <v>290.76552978768211</v>
          </cell>
          <cell r="IN44">
            <v>103.05602181531552</v>
          </cell>
          <cell r="IO44">
            <v>-51.6165885338877</v>
          </cell>
          <cell r="IP44">
            <v>-2.1475377969229031E-2</v>
          </cell>
        </row>
        <row r="45">
          <cell r="A45">
            <v>34394</v>
          </cell>
          <cell r="B45">
            <v>0.28160869565217383</v>
          </cell>
          <cell r="C45">
            <v>100.8</v>
          </cell>
          <cell r="D45">
            <v>99.07</v>
          </cell>
          <cell r="E45">
            <v>0.33210000000000001</v>
          </cell>
          <cell r="DP45">
            <v>34394</v>
          </cell>
          <cell r="DQ45">
            <v>0.2078726604554865</v>
          </cell>
          <cell r="DR45">
            <v>101.88</v>
          </cell>
          <cell r="DS45">
            <v>99.45</v>
          </cell>
          <cell r="DT45">
            <v>0.2435333333333333</v>
          </cell>
          <cell r="DU45" t="e">
            <v>#DIV/0!</v>
          </cell>
          <cell r="DV45">
            <v>10.06934192941525</v>
          </cell>
          <cell r="DW45">
            <v>6.7096603431363597</v>
          </cell>
          <cell r="DX45">
            <v>3.3596815862788905</v>
          </cell>
          <cell r="EA45">
            <v>114.48</v>
          </cell>
          <cell r="EB45">
            <v>102.23</v>
          </cell>
        </row>
        <row r="46">
          <cell r="A46">
            <v>34425</v>
          </cell>
          <cell r="B46">
            <v>0.40111428571428576</v>
          </cell>
          <cell r="C46">
            <v>102.19</v>
          </cell>
          <cell r="D46">
            <v>100.39</v>
          </cell>
          <cell r="E46">
            <v>0.47349999999999998</v>
          </cell>
          <cell r="DP46">
            <v>34425</v>
          </cell>
          <cell r="DQ46">
            <v>0.29423932712215323</v>
          </cell>
          <cell r="DR46">
            <v>101.94</v>
          </cell>
          <cell r="DS46">
            <v>99.943333333333328</v>
          </cell>
          <cell r="DT46">
            <v>0.34576666666666661</v>
          </cell>
          <cell r="DU46" t="e">
            <v>#DIV/0!</v>
          </cell>
          <cell r="DV46">
            <v>10.458945133037281</v>
          </cell>
          <cell r="DW46">
            <v>6.93074024742553</v>
          </cell>
          <cell r="DX46">
            <v>3.5282048856117507</v>
          </cell>
          <cell r="EA46">
            <v>109.57666666666667</v>
          </cell>
          <cell r="EB46">
            <v>99.276666666666657</v>
          </cell>
        </row>
        <row r="47">
          <cell r="A47">
            <v>34455</v>
          </cell>
          <cell r="B47">
            <v>0.57652272727272724</v>
          </cell>
          <cell r="C47">
            <v>101.45</v>
          </cell>
          <cell r="D47">
            <v>100.94</v>
          </cell>
          <cell r="E47">
            <v>0.68189999999999995</v>
          </cell>
          <cell r="DP47">
            <v>34455</v>
          </cell>
          <cell r="DQ47">
            <v>0.41974856954639561</v>
          </cell>
          <cell r="DR47">
            <v>101.48</v>
          </cell>
          <cell r="DS47">
            <v>100.13333333333333</v>
          </cell>
          <cell r="DT47">
            <v>0.49583333333333329</v>
          </cell>
          <cell r="DU47" t="e">
            <v>#DIV/0!</v>
          </cell>
          <cell r="DV47">
            <v>10.74207127215908</v>
          </cell>
          <cell r="DW47">
            <v>7.0775064855600895</v>
          </cell>
          <cell r="DX47">
            <v>3.6645647865989912</v>
          </cell>
          <cell r="EA47">
            <v>103.84666666666668</v>
          </cell>
          <cell r="EB47">
            <v>99.259999999999991</v>
          </cell>
        </row>
        <row r="48">
          <cell r="A48">
            <v>34486</v>
          </cell>
          <cell r="B48">
            <v>0.82859090909090904</v>
          </cell>
          <cell r="C48">
            <v>100</v>
          </cell>
          <cell r="D48">
            <v>100</v>
          </cell>
          <cell r="E48">
            <v>1</v>
          </cell>
          <cell r="DP48">
            <v>34486</v>
          </cell>
          <cell r="DQ48">
            <v>0.60207597402597401</v>
          </cell>
          <cell r="DR48">
            <v>101.21333333333332</v>
          </cell>
          <cell r="DS48">
            <v>100.44333333333333</v>
          </cell>
          <cell r="DT48">
            <v>0.7184666666666667</v>
          </cell>
          <cell r="DU48" t="e">
            <v>#DIV/0!</v>
          </cell>
          <cell r="DV48">
            <v>10.95815850232437</v>
          </cell>
          <cell r="DW48">
            <v>7.2372225133892396</v>
          </cell>
          <cell r="DX48">
            <v>3.720935988935131</v>
          </cell>
          <cell r="EA48">
            <v>100.94</v>
          </cell>
          <cell r="EB48">
            <v>97.149999999999991</v>
          </cell>
        </row>
        <row r="49">
          <cell r="A49">
            <v>34516</v>
          </cell>
          <cell r="B49">
            <v>0.93314285714285716</v>
          </cell>
          <cell r="C49">
            <v>87.56</v>
          </cell>
          <cell r="D49">
            <v>88.96</v>
          </cell>
          <cell r="E49">
            <v>0.93799999999999994</v>
          </cell>
          <cell r="DP49">
            <v>34516</v>
          </cell>
          <cell r="DQ49">
            <v>0.77941883116883115</v>
          </cell>
          <cell r="DR49">
            <v>96.336666666666659</v>
          </cell>
          <cell r="DS49">
            <v>96.633333333333326</v>
          </cell>
          <cell r="DT49">
            <v>0.87329999999999997</v>
          </cell>
          <cell r="DU49" t="e">
            <v>#DIV/0!</v>
          </cell>
          <cell r="DV49">
            <v>10.852955848937409</v>
          </cell>
          <cell r="DW49">
            <v>7.3705767181853394</v>
          </cell>
          <cell r="DX49">
            <v>3.4823791307520708</v>
          </cell>
          <cell r="EA49">
            <v>98.013333333333335</v>
          </cell>
          <cell r="EB49">
            <v>98.233333333333334</v>
          </cell>
        </row>
        <row r="50">
          <cell r="A50">
            <v>34547</v>
          </cell>
          <cell r="B50">
            <v>0.8974565217391306</v>
          </cell>
          <cell r="C50">
            <v>83.17</v>
          </cell>
          <cell r="D50">
            <v>84.38</v>
          </cell>
          <cell r="E50">
            <v>0.88800000000000001</v>
          </cell>
          <cell r="DP50">
            <v>34547</v>
          </cell>
          <cell r="DQ50">
            <v>0.88639676265763223</v>
          </cell>
          <cell r="DR50">
            <v>90.243333333333339</v>
          </cell>
          <cell r="DS50">
            <v>91.11333333333333</v>
          </cell>
          <cell r="DT50">
            <v>0.94200000000000006</v>
          </cell>
          <cell r="DU50" t="e">
            <v>#DIV/0!</v>
          </cell>
          <cell r="DV50">
            <v>10.92235824204093</v>
          </cell>
          <cell r="DW50">
            <v>7.3598657233709295</v>
          </cell>
          <cell r="DX50">
            <v>3.5624925186700001</v>
          </cell>
          <cell r="EA50">
            <v>92.916666666666671</v>
          </cell>
          <cell r="EB50">
            <v>96.33</v>
          </cell>
        </row>
        <row r="51">
          <cell r="A51">
            <v>34578</v>
          </cell>
          <cell r="B51">
            <v>0.86470454545454534</v>
          </cell>
          <cell r="C51">
            <v>79.03</v>
          </cell>
          <cell r="D51">
            <v>80.459999999999994</v>
          </cell>
          <cell r="E51">
            <v>0.85199999999999998</v>
          </cell>
          <cell r="DP51">
            <v>34578</v>
          </cell>
          <cell r="DQ51">
            <v>0.898434641445511</v>
          </cell>
          <cell r="DR51">
            <v>83.253333333333345</v>
          </cell>
          <cell r="DS51">
            <v>84.59999999999998</v>
          </cell>
          <cell r="DT51">
            <v>0.89266666666666661</v>
          </cell>
          <cell r="DU51" t="e">
            <v>#DIV/0!</v>
          </cell>
          <cell r="DV51">
            <v>11.17094706951389</v>
          </cell>
          <cell r="DW51">
            <v>7.6417168342764601</v>
          </cell>
          <cell r="DX51">
            <v>3.5292302352374296</v>
          </cell>
          <cell r="EA51">
            <v>86.339999999999989</v>
          </cell>
          <cell r="EB51">
            <v>91.856666666666669</v>
          </cell>
        </row>
        <row r="52">
          <cell r="A52">
            <v>34608</v>
          </cell>
          <cell r="B52">
            <v>0.84480952380952379</v>
          </cell>
          <cell r="C52">
            <v>75.37</v>
          </cell>
          <cell r="D52">
            <v>77.62</v>
          </cell>
          <cell r="E52">
            <v>0.84499999999999997</v>
          </cell>
          <cell r="DP52">
            <v>34608</v>
          </cell>
          <cell r="DQ52">
            <v>0.86899019700106661</v>
          </cell>
          <cell r="DR52">
            <v>79.19</v>
          </cell>
          <cell r="DS52">
            <v>80.819999999999993</v>
          </cell>
          <cell r="DT52">
            <v>0.86166666666666669</v>
          </cell>
          <cell r="DU52" t="e">
            <v>#DIV/0!</v>
          </cell>
          <cell r="DV52">
            <v>11.38396001954281</v>
          </cell>
          <cell r="DW52">
            <v>8.3221205440039494</v>
          </cell>
          <cell r="DX52">
            <v>3.0618394755388598</v>
          </cell>
          <cell r="EA52">
            <v>80.64</v>
          </cell>
          <cell r="EB52">
            <v>86.956666666666663</v>
          </cell>
        </row>
        <row r="53">
          <cell r="A53">
            <v>34639</v>
          </cell>
          <cell r="B53">
            <v>0.84061363636363662</v>
          </cell>
          <cell r="C53">
            <v>73.06</v>
          </cell>
          <cell r="D53">
            <v>74.849999999999994</v>
          </cell>
          <cell r="E53">
            <v>0.84599999999999997</v>
          </cell>
          <cell r="DP53">
            <v>34639</v>
          </cell>
          <cell r="DQ53">
            <v>0.85004256854256866</v>
          </cell>
          <cell r="DR53">
            <v>75.820000000000007</v>
          </cell>
          <cell r="DS53">
            <v>77.643333333333331</v>
          </cell>
          <cell r="DT53">
            <v>0.84766666666666668</v>
          </cell>
          <cell r="DU53" t="e">
            <v>#DIV/0!</v>
          </cell>
          <cell r="DV53">
            <v>11.355080623159399</v>
          </cell>
          <cell r="DW53">
            <v>9.7990411490315203</v>
          </cell>
          <cell r="DX53">
            <v>1.5560394741278798</v>
          </cell>
          <cell r="EA53">
            <v>74.966666666666669</v>
          </cell>
          <cell r="EB53">
            <v>79.896666666666661</v>
          </cell>
        </row>
        <row r="54">
          <cell r="A54">
            <v>34669</v>
          </cell>
          <cell r="B54">
            <v>0.84863636363636374</v>
          </cell>
          <cell r="C54">
            <v>72.510000000000005</v>
          </cell>
          <cell r="D54">
            <v>73.31</v>
          </cell>
          <cell r="E54">
            <v>0.84599999999999997</v>
          </cell>
          <cell r="DP54">
            <v>34669</v>
          </cell>
          <cell r="DQ54">
            <v>0.84468650793650812</v>
          </cell>
          <cell r="DR54">
            <v>73.646666666666661</v>
          </cell>
          <cell r="DS54">
            <v>75.260000000000005</v>
          </cell>
          <cell r="DT54">
            <v>0.84566666666666668</v>
          </cell>
          <cell r="DU54" t="e">
            <v>#DIV/0!</v>
          </cell>
          <cell r="DV54">
            <v>11.278212129933792</v>
          </cell>
          <cell r="DW54">
            <v>11.28544890090933</v>
          </cell>
          <cell r="DX54">
            <v>-7.2367709755392085E-3</v>
          </cell>
          <cell r="EA54">
            <v>70.143333333333331</v>
          </cell>
          <cell r="EB54">
            <v>73.283333333333346</v>
          </cell>
        </row>
        <row r="55">
          <cell r="A55">
            <v>34700</v>
          </cell>
          <cell r="B55">
            <v>0.84609090909090912</v>
          </cell>
          <cell r="C55">
            <v>71.33</v>
          </cell>
          <cell r="D55">
            <v>72.099999999999994</v>
          </cell>
          <cell r="E55">
            <v>0.84099999999999997</v>
          </cell>
          <cell r="DP55">
            <v>34700</v>
          </cell>
          <cell r="DQ55">
            <v>0.84511363636363646</v>
          </cell>
          <cell r="DR55">
            <v>72.3</v>
          </cell>
          <cell r="DS55">
            <v>73.42</v>
          </cell>
          <cell r="DT55">
            <v>0.84433333333333327</v>
          </cell>
          <cell r="DU55" t="e">
            <v>#DIV/0!</v>
          </cell>
          <cell r="DV55">
            <v>10.986663710749941</v>
          </cell>
          <cell r="DW55">
            <v>11.891854861674</v>
          </cell>
          <cell r="DX55">
            <v>-0.90519115092405933</v>
          </cell>
          <cell r="EA55">
            <v>67.070000000000007</v>
          </cell>
          <cell r="EB55">
            <v>68.806666666666672</v>
          </cell>
        </row>
        <row r="56">
          <cell r="A56">
            <v>34731</v>
          </cell>
          <cell r="B56">
            <v>0.84069999999999978</v>
          </cell>
          <cell r="C56">
            <v>70.39</v>
          </cell>
          <cell r="D56">
            <v>71.63</v>
          </cell>
          <cell r="E56">
            <v>0.85</v>
          </cell>
          <cell r="DP56">
            <v>34731</v>
          </cell>
          <cell r="DQ56">
            <v>0.84514242424242425</v>
          </cell>
          <cell r="DR56">
            <v>71.410000000000011</v>
          </cell>
          <cell r="DS56">
            <v>72.346666666666664</v>
          </cell>
          <cell r="DT56">
            <v>0.84566666666666668</v>
          </cell>
          <cell r="DU56" t="e">
            <v>#DIV/0!</v>
          </cell>
          <cell r="DV56">
            <v>10.899149731485821</v>
          </cell>
          <cell r="DW56">
            <v>12.619623340829659</v>
          </cell>
          <cell r="DX56">
            <v>-1.7204736093438386</v>
          </cell>
          <cell r="EA56">
            <v>67.066666666666663</v>
          </cell>
          <cell r="EB56">
            <v>66.86</v>
          </cell>
        </row>
        <row r="57">
          <cell r="A57">
            <v>34759</v>
          </cell>
          <cell r="B57">
            <v>0.88819565217391305</v>
          </cell>
          <cell r="C57">
            <v>73.52</v>
          </cell>
          <cell r="D57">
            <v>76.62</v>
          </cell>
          <cell r="E57">
            <v>0.89500000000000002</v>
          </cell>
          <cell r="DP57">
            <v>34759</v>
          </cell>
          <cell r="DQ57">
            <v>0.85832885375494072</v>
          </cell>
          <cell r="DR57">
            <v>71.74666666666667</v>
          </cell>
          <cell r="DS57">
            <v>73.45</v>
          </cell>
          <cell r="DT57">
            <v>0.86199999999999999</v>
          </cell>
          <cell r="DU57" t="e">
            <v>#DIV/0!</v>
          </cell>
          <cell r="DV57">
            <v>10.85918872517696</v>
          </cell>
          <cell r="DW57">
            <v>13.07244277207454</v>
          </cell>
          <cell r="DX57">
            <v>-2.2132540468975797</v>
          </cell>
          <cell r="DY57">
            <v>-5.7110185783599992</v>
          </cell>
          <cell r="EA57">
            <v>67.846666666666678</v>
          </cell>
          <cell r="EB57">
            <v>69.209999999999994</v>
          </cell>
        </row>
        <row r="58">
          <cell r="A58">
            <v>34790</v>
          </cell>
          <cell r="B58">
            <v>0.90689999999999993</v>
          </cell>
          <cell r="C58">
            <v>73.55</v>
          </cell>
          <cell r="D58">
            <v>77.91</v>
          </cell>
          <cell r="E58">
            <v>0.91200000000000003</v>
          </cell>
          <cell r="DP58">
            <v>34790</v>
          </cell>
          <cell r="DQ58">
            <v>0.87859855072463755</v>
          </cell>
          <cell r="DR58">
            <v>72.486666666666665</v>
          </cell>
          <cell r="DS58">
            <v>75.38666666666667</v>
          </cell>
          <cell r="DT58">
            <v>0.88566666666666671</v>
          </cell>
          <cell r="DU58" t="e">
            <v>#DIV/0!</v>
          </cell>
          <cell r="DV58">
            <v>11.039910435187599</v>
          </cell>
          <cell r="DW58">
            <v>13.691484969358191</v>
          </cell>
          <cell r="DX58">
            <v>-2.6515745341705905</v>
          </cell>
          <cell r="DY58">
            <v>-7.1782553217850014</v>
          </cell>
          <cell r="EA58">
            <v>67.586666666666659</v>
          </cell>
          <cell r="EB58">
            <v>68.719999999999985</v>
          </cell>
        </row>
        <row r="59">
          <cell r="A59">
            <v>34820</v>
          </cell>
          <cell r="B59">
            <v>0.89715652173913052</v>
          </cell>
          <cell r="C59">
            <v>70.91</v>
          </cell>
          <cell r="D59">
            <v>74.72</v>
          </cell>
          <cell r="E59">
            <v>0.90749999999999997</v>
          </cell>
          <cell r="DP59">
            <v>34820</v>
          </cell>
          <cell r="DQ59">
            <v>0.89741739130434783</v>
          </cell>
          <cell r="DR59">
            <v>72.66</v>
          </cell>
          <cell r="DS59">
            <v>76.416666666666671</v>
          </cell>
          <cell r="DT59">
            <v>0.90483333333333338</v>
          </cell>
          <cell r="DU59" t="e">
            <v>#DIV/0!</v>
          </cell>
          <cell r="DV59">
            <v>11.22253647532793</v>
          </cell>
          <cell r="DW59">
            <v>13.50077599533423</v>
          </cell>
          <cell r="DX59">
            <v>-2.2782395200063008</v>
          </cell>
          <cell r="DY59">
            <v>-6.575768900009999</v>
          </cell>
          <cell r="EA59">
            <v>66.24666666666667</v>
          </cell>
          <cell r="EB59">
            <v>67.013333333333335</v>
          </cell>
        </row>
        <row r="60">
          <cell r="A60">
            <v>34851</v>
          </cell>
          <cell r="B60">
            <v>0.91281818181818197</v>
          </cell>
          <cell r="C60">
            <v>70.8</v>
          </cell>
          <cell r="D60">
            <v>74.8</v>
          </cell>
          <cell r="E60">
            <v>0.92100000000000004</v>
          </cell>
          <cell r="DP60">
            <v>34851</v>
          </cell>
          <cell r="DQ60">
            <v>0.90562490118577088</v>
          </cell>
          <cell r="DR60">
            <v>71.75333333333333</v>
          </cell>
          <cell r="DS60">
            <v>75.81</v>
          </cell>
          <cell r="DT60">
            <v>0.91349999999999998</v>
          </cell>
          <cell r="DU60" t="e">
            <v>#DIV/0!</v>
          </cell>
          <cell r="DV60">
            <v>11.40599128270339</v>
          </cell>
          <cell r="DW60">
            <v>13.52677273363917</v>
          </cell>
          <cell r="DX60">
            <v>-2.1207814509357807</v>
          </cell>
          <cell r="DY60">
            <v>-6.6566474631500014</v>
          </cell>
          <cell r="EA60">
            <v>65.123333333333335</v>
          </cell>
          <cell r="EB60">
            <v>64.673333333333332</v>
          </cell>
        </row>
        <row r="61">
          <cell r="A61">
            <v>34881</v>
          </cell>
          <cell r="B61">
            <v>0.92781904761904765</v>
          </cell>
          <cell r="C61">
            <v>70.3</v>
          </cell>
          <cell r="D61">
            <v>74.47</v>
          </cell>
          <cell r="E61">
            <v>0.93500000000000005</v>
          </cell>
          <cell r="DP61">
            <v>34881</v>
          </cell>
          <cell r="DQ61">
            <v>0.91259791705878668</v>
          </cell>
          <cell r="DR61">
            <v>70.67</v>
          </cell>
          <cell r="DS61">
            <v>74.663333333333327</v>
          </cell>
          <cell r="DT61">
            <v>0.92116666666666669</v>
          </cell>
          <cell r="DU61" t="e">
            <v>#DIV/0!</v>
          </cell>
          <cell r="DV61">
            <v>11.56351598113784</v>
          </cell>
          <cell r="DW61">
            <v>13.157760394218879</v>
          </cell>
          <cell r="DX61">
            <v>-1.5942444130810398</v>
          </cell>
          <cell r="DY61">
            <v>-4.9240251236599999</v>
          </cell>
          <cell r="EA61">
            <v>64.623333333333335</v>
          </cell>
          <cell r="EB61">
            <v>65.283333333333331</v>
          </cell>
        </row>
        <row r="62">
          <cell r="A62">
            <v>34912</v>
          </cell>
          <cell r="B62">
            <v>0.94095652173913058</v>
          </cell>
          <cell r="C62">
            <v>70.77</v>
          </cell>
          <cell r="D62">
            <v>73.27</v>
          </cell>
          <cell r="E62">
            <v>0.95</v>
          </cell>
          <cell r="DP62">
            <v>34912</v>
          </cell>
          <cell r="DQ62">
            <v>0.92719791705878674</v>
          </cell>
          <cell r="DR62">
            <v>70.623333333333335</v>
          </cell>
          <cell r="DS62">
            <v>74.179999999999993</v>
          </cell>
          <cell r="DT62">
            <v>0.93533333333333335</v>
          </cell>
          <cell r="DU62" t="e">
            <v>#DIV/0!</v>
          </cell>
          <cell r="DV62">
            <v>11.737677175120091</v>
          </cell>
          <cell r="DW62">
            <v>12.696016195826939</v>
          </cell>
          <cell r="DX62">
            <v>-0.95833902070685006</v>
          </cell>
          <cell r="DY62">
            <v>-4.1743625101650004</v>
          </cell>
          <cell r="EA62">
            <v>64.783333333333331</v>
          </cell>
          <cell r="EB62">
            <v>68.00333333333333</v>
          </cell>
        </row>
        <row r="63">
          <cell r="A63">
            <v>34943</v>
          </cell>
          <cell r="B63">
            <v>0.95157619047619013</v>
          </cell>
          <cell r="C63">
            <v>71.03</v>
          </cell>
          <cell r="D63">
            <v>72.930000000000007</v>
          </cell>
          <cell r="E63">
            <v>0.95299999999999996</v>
          </cell>
          <cell r="DP63">
            <v>34943</v>
          </cell>
          <cell r="DQ63">
            <v>0.94011725327812279</v>
          </cell>
          <cell r="DR63">
            <v>70.7</v>
          </cell>
          <cell r="DS63">
            <v>73.556666666666672</v>
          </cell>
          <cell r="DT63">
            <v>0.94600000000000006</v>
          </cell>
          <cell r="DU63" t="e">
            <v>#DIV/0!</v>
          </cell>
          <cell r="DV63">
            <v>11.801926540224811</v>
          </cell>
          <cell r="DW63">
            <v>11.87920320093629</v>
          </cell>
          <cell r="DX63">
            <v>-7.727666071147965E-2</v>
          </cell>
          <cell r="DY63">
            <v>-2.4214625996049999</v>
          </cell>
          <cell r="EA63">
            <v>65.423333333333332</v>
          </cell>
          <cell r="EB63">
            <v>69.513333333333335</v>
          </cell>
        </row>
        <row r="64">
          <cell r="A64">
            <v>34973</v>
          </cell>
          <cell r="B64">
            <v>0.95905909090909136</v>
          </cell>
          <cell r="C64">
            <v>70.790000000000006</v>
          </cell>
          <cell r="D64">
            <v>73.260000000000005</v>
          </cell>
          <cell r="E64">
            <v>0.96140000000000003</v>
          </cell>
          <cell r="DP64">
            <v>34973</v>
          </cell>
          <cell r="DQ64">
            <v>0.95053060104147058</v>
          </cell>
          <cell r="DR64">
            <v>70.863333333333344</v>
          </cell>
          <cell r="DS64">
            <v>73.153333333333322</v>
          </cell>
          <cell r="DT64">
            <v>0.95479999999999998</v>
          </cell>
          <cell r="DU64" t="e">
            <v>#DIV/0!</v>
          </cell>
          <cell r="DV64">
            <v>12.16514577098763</v>
          </cell>
          <cell r="DW64">
            <v>11.70383235070183</v>
          </cell>
          <cell r="DX64">
            <v>0.46131342028580091</v>
          </cell>
          <cell r="DY64">
            <v>-3.2221531402249992</v>
          </cell>
          <cell r="EA64">
            <v>65.543333333333337</v>
          </cell>
          <cell r="EB64">
            <v>70.993333333333339</v>
          </cell>
        </row>
        <row r="65">
          <cell r="A65">
            <v>35004</v>
          </cell>
          <cell r="B65">
            <v>0.96275454545454575</v>
          </cell>
          <cell r="C65">
            <v>70.010000000000005</v>
          </cell>
          <cell r="D65">
            <v>73.97</v>
          </cell>
          <cell r="E65">
            <v>0.96599999999999997</v>
          </cell>
          <cell r="DP65">
            <v>35004</v>
          </cell>
          <cell r="DQ65">
            <v>0.95779660894660912</v>
          </cell>
          <cell r="DR65">
            <v>70.61</v>
          </cell>
          <cell r="DS65">
            <v>73.38666666666667</v>
          </cell>
          <cell r="DT65">
            <v>0.96013333333333328</v>
          </cell>
          <cell r="DU65" t="e">
            <v>#DIV/0!</v>
          </cell>
          <cell r="DV65">
            <v>12.29530850780634</v>
          </cell>
          <cell r="DW65">
            <v>11.62844378623099</v>
          </cell>
          <cell r="DX65">
            <v>0.66686472157534959</v>
          </cell>
          <cell r="DY65">
            <v>-3.3320322119200005</v>
          </cell>
          <cell r="EA65">
            <v>64.213333333333324</v>
          </cell>
          <cell r="EB65">
            <v>70.106666666666669</v>
          </cell>
        </row>
        <row r="66">
          <cell r="A66">
            <v>35034</v>
          </cell>
          <cell r="B66">
            <v>0.96790476190476171</v>
          </cell>
          <cell r="C66">
            <v>69.17</v>
          </cell>
          <cell r="D66">
            <v>71.08</v>
          </cell>
          <cell r="E66">
            <v>0.97170000000000001</v>
          </cell>
          <cell r="DP66">
            <v>35034</v>
          </cell>
          <cell r="DQ66">
            <v>0.96323946608946631</v>
          </cell>
          <cell r="DR66">
            <v>69.990000000000009</v>
          </cell>
          <cell r="DS66">
            <v>72.77</v>
          </cell>
          <cell r="DT66">
            <v>0.9663666666666666</v>
          </cell>
          <cell r="DU66" t="e">
            <v>#DIV/0!</v>
          </cell>
          <cell r="DV66">
            <v>12.4008705330018</v>
          </cell>
          <cell r="DW66">
            <v>11.65213400059972</v>
          </cell>
          <cell r="DX66">
            <v>0.74873653240207894</v>
          </cell>
          <cell r="DY66">
            <v>-3.9232932968999998</v>
          </cell>
          <cell r="DZ66">
            <v>0</v>
          </cell>
          <cell r="EA66">
            <v>61.536666666666669</v>
          </cell>
          <cell r="EB66">
            <v>65.813333333333333</v>
          </cell>
        </row>
        <row r="67">
          <cell r="A67">
            <v>35065</v>
          </cell>
          <cell r="B67">
            <v>0.97400434782608702</v>
          </cell>
          <cell r="C67">
            <v>69.16</v>
          </cell>
          <cell r="D67">
            <v>70.319999999999993</v>
          </cell>
          <cell r="E67">
            <v>0.97819999999999996</v>
          </cell>
          <cell r="DP67">
            <v>35065</v>
          </cell>
          <cell r="DQ67">
            <v>0.96822121839513153</v>
          </cell>
          <cell r="DR67">
            <v>69.446666666666673</v>
          </cell>
          <cell r="DS67">
            <v>71.790000000000006</v>
          </cell>
          <cell r="DT67">
            <v>0.97196666666666653</v>
          </cell>
          <cell r="DU67" t="e">
            <v>#DIV/0!</v>
          </cell>
          <cell r="DV67">
            <v>12.154719943434669</v>
          </cell>
          <cell r="DW67">
            <v>11.58230534640704</v>
          </cell>
          <cell r="DX67">
            <v>0.57241459702762798</v>
          </cell>
          <cell r="DY67">
            <v>-3.2601871559079623</v>
          </cell>
          <cell r="DZ67">
            <v>0</v>
          </cell>
          <cell r="EA67">
            <v>59.49</v>
          </cell>
          <cell r="EB67">
            <v>62.183333333333337</v>
          </cell>
        </row>
        <row r="68">
          <cell r="A68">
            <v>35096</v>
          </cell>
          <cell r="B68">
            <v>0.98098571428571446</v>
          </cell>
          <cell r="C68">
            <v>69.099999999999994</v>
          </cell>
          <cell r="D68">
            <v>70.3</v>
          </cell>
          <cell r="E68">
            <v>0.98250000000000004</v>
          </cell>
          <cell r="DP68">
            <v>35096</v>
          </cell>
          <cell r="DQ68">
            <v>0.97429827467218777</v>
          </cell>
          <cell r="DR68">
            <v>69.143333333333331</v>
          </cell>
          <cell r="DS68">
            <v>70.566666666666663</v>
          </cell>
          <cell r="DT68">
            <v>0.97746666666666659</v>
          </cell>
          <cell r="DU68" t="e">
            <v>#DIV/0!</v>
          </cell>
          <cell r="DV68">
            <v>12.08183087812796</v>
          </cell>
          <cell r="DW68">
            <v>11.472060556828239</v>
          </cell>
          <cell r="DX68">
            <v>0.60977032129971898</v>
          </cell>
          <cell r="DY68">
            <v>-3.1330158011908846</v>
          </cell>
          <cell r="DZ68">
            <v>0</v>
          </cell>
          <cell r="EA68">
            <v>59.079999999999991</v>
          </cell>
          <cell r="EB68">
            <v>60.393333333333338</v>
          </cell>
        </row>
        <row r="69">
          <cell r="A69">
            <v>35125</v>
          </cell>
          <cell r="B69">
            <v>0.98602380952380964</v>
          </cell>
          <cell r="C69">
            <v>69.569999999999993</v>
          </cell>
          <cell r="D69">
            <v>70.349999999999994</v>
          </cell>
          <cell r="E69">
            <v>0.98719999999999997</v>
          </cell>
          <cell r="DP69">
            <v>35125</v>
          </cell>
          <cell r="DQ69">
            <v>0.98033795721187034</v>
          </cell>
          <cell r="DR69">
            <v>69.276666666666657</v>
          </cell>
          <cell r="DS69">
            <v>70.323333333333338</v>
          </cell>
          <cell r="DT69">
            <v>0.98263333333333336</v>
          </cell>
          <cell r="DU69" t="e">
            <v>#DIV/0!</v>
          </cell>
          <cell r="DV69">
            <v>11.66160278998256</v>
          </cell>
          <cell r="DW69">
            <v>11.707435901158942</v>
          </cell>
          <cell r="DX69">
            <v>-4.5833111176380559E-2</v>
          </cell>
          <cell r="DY69">
            <v>-3.5249064667456098</v>
          </cell>
          <cell r="DZ69">
            <v>-2.1084210009390644E-2</v>
          </cell>
          <cell r="EA69">
            <v>59.176666666666669</v>
          </cell>
          <cell r="EB69">
            <v>62.966666666666661</v>
          </cell>
        </row>
        <row r="70">
          <cell r="A70">
            <v>35156</v>
          </cell>
          <cell r="B70">
            <v>0.98963636363636343</v>
          </cell>
          <cell r="C70">
            <v>69.260000000000005</v>
          </cell>
          <cell r="D70">
            <v>69.62</v>
          </cell>
          <cell r="E70">
            <v>0.99209999999999998</v>
          </cell>
          <cell r="DP70">
            <v>35156</v>
          </cell>
          <cell r="DQ70">
            <v>0.98554862914862917</v>
          </cell>
          <cell r="DR70">
            <v>69.31</v>
          </cell>
          <cell r="DS70">
            <v>70.089999999999989</v>
          </cell>
          <cell r="DT70">
            <v>0.98726666666666674</v>
          </cell>
          <cell r="DU70" t="e">
            <v>#DIV/0!</v>
          </cell>
          <cell r="DV70">
            <v>11.921035201554471</v>
          </cell>
          <cell r="DW70">
            <v>12.159598988641889</v>
          </cell>
          <cell r="DX70">
            <v>-0.23856378708742021</v>
          </cell>
          <cell r="DY70">
            <v>-3.9804571060178082</v>
          </cell>
          <cell r="DZ70">
            <v>-1.9525606828407909E-2</v>
          </cell>
          <cell r="EA70">
            <v>58.77</v>
          </cell>
          <cell r="EB70">
            <v>64.216666666666669</v>
          </cell>
        </row>
        <row r="71">
          <cell r="A71">
            <v>35186</v>
          </cell>
          <cell r="B71">
            <v>0.99474347826086962</v>
          </cell>
          <cell r="C71">
            <v>68.91</v>
          </cell>
          <cell r="D71">
            <v>69.08</v>
          </cell>
          <cell r="E71">
            <v>0.99809999999999999</v>
          </cell>
          <cell r="DP71">
            <v>35186</v>
          </cell>
          <cell r="DQ71">
            <v>0.99013455047368082</v>
          </cell>
          <cell r="DR71">
            <v>69.246666666666655</v>
          </cell>
          <cell r="DS71">
            <v>69.683333333333337</v>
          </cell>
          <cell r="DT71">
            <v>0.99246666666666661</v>
          </cell>
          <cell r="DU71" t="e">
            <v>#DIV/0!</v>
          </cell>
          <cell r="DV71">
            <v>11.963382753066711</v>
          </cell>
          <cell r="DW71">
            <v>12.213432393807189</v>
          </cell>
          <cell r="DX71">
            <v>-0.25004964074048042</v>
          </cell>
          <cell r="DY71">
            <v>-4.2375499162844577</v>
          </cell>
          <cell r="DZ71">
            <v>-1.8723190589624555E-2</v>
          </cell>
          <cell r="EA71">
            <v>58.24666666666667</v>
          </cell>
          <cell r="EB71">
            <v>66.666666666666671</v>
          </cell>
        </row>
        <row r="72">
          <cell r="A72">
            <v>35217</v>
          </cell>
          <cell r="B72">
            <v>1.0008350000000001</v>
          </cell>
          <cell r="C72">
            <v>68.55</v>
          </cell>
          <cell r="D72">
            <v>68.709999999999994</v>
          </cell>
          <cell r="E72">
            <v>1.004</v>
          </cell>
          <cell r="DP72">
            <v>35217</v>
          </cell>
          <cell r="DQ72">
            <v>0.99507161396574428</v>
          </cell>
          <cell r="DR72">
            <v>68.90666666666668</v>
          </cell>
          <cell r="DS72">
            <v>69.136666666666656</v>
          </cell>
          <cell r="DT72">
            <v>0.99806666666666677</v>
          </cell>
          <cell r="DU72" t="e">
            <v>#DIV/0!</v>
          </cell>
          <cell r="DV72">
            <v>12.15327073584352</v>
          </cell>
          <cell r="DW72">
            <v>12.490702469421519</v>
          </cell>
          <cell r="DX72">
            <v>-0.33743173357800016</v>
          </cell>
          <cell r="DY72">
            <v>-4.3148567092945349</v>
          </cell>
          <cell r="DZ72">
            <v>-1.775241774293871E-2</v>
          </cell>
          <cell r="EA72">
            <v>57.99666666666667</v>
          </cell>
          <cell r="EB72">
            <v>66.976666666666674</v>
          </cell>
        </row>
        <row r="73">
          <cell r="A73">
            <v>35247</v>
          </cell>
          <cell r="B73">
            <v>1.006582608695652</v>
          </cell>
          <cell r="C73">
            <v>68.31</v>
          </cell>
          <cell r="D73">
            <v>68.739999999999995</v>
          </cell>
          <cell r="E73">
            <v>1.0123</v>
          </cell>
          <cell r="DP73">
            <v>35247</v>
          </cell>
          <cell r="DQ73">
            <v>1.0007203623188405</v>
          </cell>
          <cell r="DR73">
            <v>68.589999999999989</v>
          </cell>
          <cell r="DS73">
            <v>68.84333333333332</v>
          </cell>
          <cell r="DT73">
            <v>1.0048000000000001</v>
          </cell>
          <cell r="DU73" t="e">
            <v>#DIV/0!</v>
          </cell>
          <cell r="DV73">
            <v>11.870012135438829</v>
          </cell>
          <cell r="DW73">
            <v>12.71137244660294</v>
          </cell>
          <cell r="DX73">
            <v>-0.84136031116411036</v>
          </cell>
          <cell r="DY73">
            <v>-4.9833498922681887</v>
          </cell>
          <cell r="DZ73">
            <v>-1.9119145445004152E-2</v>
          </cell>
          <cell r="EA73">
            <v>57.866666666666667</v>
          </cell>
          <cell r="EB73">
            <v>69.956666666666663</v>
          </cell>
        </row>
        <row r="74">
          <cell r="A74">
            <v>35278</v>
          </cell>
          <cell r="B74">
            <v>1.0129454545454541</v>
          </cell>
          <cell r="C74">
            <v>68.58</v>
          </cell>
          <cell r="D74">
            <v>69.44</v>
          </cell>
          <cell r="E74">
            <v>1.0165</v>
          </cell>
          <cell r="DP74">
            <v>35278</v>
          </cell>
          <cell r="DQ74">
            <v>1.0067876877470354</v>
          </cell>
          <cell r="DR74">
            <v>68.48</v>
          </cell>
          <cell r="DS74">
            <v>68.963333333333324</v>
          </cell>
          <cell r="DT74">
            <v>1.0109333333333332</v>
          </cell>
          <cell r="DU74" t="e">
            <v>#DIV/0!</v>
          </cell>
          <cell r="DV74">
            <v>11.73469356887647</v>
          </cell>
          <cell r="DW74">
            <v>13.160300197970361</v>
          </cell>
          <cell r="DX74">
            <v>-1.42560662909389</v>
          </cell>
          <cell r="DY74">
            <v>-5.3176391215418022</v>
          </cell>
          <cell r="DZ74">
            <v>-1.9600312537086061E-2</v>
          </cell>
          <cell r="EA74">
            <v>57.639999999999993</v>
          </cell>
          <cell r="EB74">
            <v>71.36666666666666</v>
          </cell>
        </row>
        <row r="75">
          <cell r="A75">
            <v>35309</v>
          </cell>
          <cell r="B75">
            <v>1.0188571428571427</v>
          </cell>
          <cell r="C75">
            <v>69.09</v>
          </cell>
          <cell r="D75">
            <v>69.349999999999994</v>
          </cell>
          <cell r="E75">
            <v>1.0210999999999999</v>
          </cell>
          <cell r="DP75">
            <v>35309</v>
          </cell>
          <cell r="DQ75">
            <v>1.0127950686994163</v>
          </cell>
          <cell r="DR75">
            <v>68.66</v>
          </cell>
          <cell r="DS75">
            <v>69.176666666666662</v>
          </cell>
          <cell r="DT75">
            <v>1.0166333333333333</v>
          </cell>
          <cell r="DU75" t="e">
            <v>#DIV/0!</v>
          </cell>
          <cell r="DV75">
            <v>11.8496937924943</v>
          </cell>
          <cell r="DW75">
            <v>13.753081084896969</v>
          </cell>
          <cell r="DX75">
            <v>-1.90338729240267</v>
          </cell>
          <cell r="DY75">
            <v>-5.8630107728989778</v>
          </cell>
          <cell r="DZ75">
            <v>-2.1346662426867582E-2</v>
          </cell>
          <cell r="EA75">
            <v>57.390000000000008</v>
          </cell>
          <cell r="EB75">
            <v>73.540000000000006</v>
          </cell>
        </row>
        <row r="76">
          <cell r="A76">
            <v>35339</v>
          </cell>
          <cell r="B76">
            <v>1.0247304347826087</v>
          </cell>
          <cell r="C76">
            <v>69.5</v>
          </cell>
          <cell r="D76">
            <v>69.36</v>
          </cell>
          <cell r="E76">
            <v>1.0271999999999999</v>
          </cell>
          <cell r="DP76">
            <v>35339</v>
          </cell>
          <cell r="DQ76">
            <v>1.0188443440617352</v>
          </cell>
          <cell r="DR76">
            <v>69.056666666666672</v>
          </cell>
          <cell r="DS76">
            <v>69.383333333333326</v>
          </cell>
          <cell r="DT76">
            <v>1.0216000000000001</v>
          </cell>
          <cell r="DU76" t="e">
            <v>#DIV/0!</v>
          </cell>
          <cell r="DV76">
            <v>11.80518114743232</v>
          </cell>
          <cell r="DW76">
            <v>14.208778485071049</v>
          </cell>
          <cell r="DX76">
            <v>-2.4035973376387303</v>
          </cell>
          <cell r="DY76">
            <v>-7.2431316526348599</v>
          </cell>
          <cell r="DZ76">
            <v>-2.3308117028128107E-2</v>
          </cell>
          <cell r="EA76">
            <v>57.160000000000004</v>
          </cell>
          <cell r="EB76">
            <v>74.00333333333333</v>
          </cell>
        </row>
        <row r="77">
          <cell r="A77">
            <v>35370</v>
          </cell>
          <cell r="B77">
            <v>1.0299761904761904</v>
          </cell>
          <cell r="C77">
            <v>69.77</v>
          </cell>
          <cell r="D77">
            <v>69.94</v>
          </cell>
          <cell r="E77">
            <v>1.0327999999999999</v>
          </cell>
          <cell r="DP77">
            <v>35370</v>
          </cell>
          <cell r="DQ77">
            <v>1.0245212560386474</v>
          </cell>
          <cell r="DR77">
            <v>69.453333333333333</v>
          </cell>
          <cell r="DS77">
            <v>69.55</v>
          </cell>
          <cell r="DT77">
            <v>1.0270333333333332</v>
          </cell>
          <cell r="DU77" t="e">
            <v>#DIV/0!</v>
          </cell>
          <cell r="DV77">
            <v>12.00695481364839</v>
          </cell>
          <cell r="DW77">
            <v>14.45756140758084</v>
          </cell>
          <cell r="DX77">
            <v>-2.4506065939324504</v>
          </cell>
          <cell r="DY77">
            <v>-8.0000394367687164</v>
          </cell>
          <cell r="DZ77">
            <v>-2.454569906695394E-2</v>
          </cell>
          <cell r="EA77">
            <v>56.813333333333333</v>
          </cell>
          <cell r="EB77">
            <v>73.706666666666663</v>
          </cell>
        </row>
        <row r="78">
          <cell r="A78">
            <v>35400</v>
          </cell>
          <cell r="B78">
            <v>1.0370363636363635</v>
          </cell>
          <cell r="C78">
            <v>69.900000000000006</v>
          </cell>
          <cell r="D78">
            <v>69.53</v>
          </cell>
          <cell r="E78">
            <v>1.0385</v>
          </cell>
          <cell r="DP78">
            <v>35400</v>
          </cell>
          <cell r="DQ78">
            <v>1.0305809962983874</v>
          </cell>
          <cell r="DR78">
            <v>69.723333333333329</v>
          </cell>
          <cell r="DS78">
            <v>69.61</v>
          </cell>
          <cell r="DT78">
            <v>1.0328333333333333</v>
          </cell>
          <cell r="DU78" t="e">
            <v>#DIV/0!</v>
          </cell>
          <cell r="DV78">
            <v>11.91005072215523</v>
          </cell>
          <cell r="DW78">
            <v>14.909376062808992</v>
          </cell>
          <cell r="DX78">
            <v>-2.9993253406537606</v>
          </cell>
          <cell r="DY78">
            <v>-10.140253948564375</v>
          </cell>
          <cell r="DZ78">
            <v>-2.8017033576810266E-2</v>
          </cell>
          <cell r="EA78">
            <v>56.093333333333334</v>
          </cell>
          <cell r="EB78">
            <v>70.686666666666667</v>
          </cell>
        </row>
        <row r="79">
          <cell r="A79">
            <v>35431</v>
          </cell>
          <cell r="B79">
            <v>1.0422695652173914</v>
          </cell>
          <cell r="C79">
            <v>69.680000000000007</v>
          </cell>
          <cell r="D79">
            <v>68.349999999999994</v>
          </cell>
          <cell r="E79">
            <v>1.0456000000000001</v>
          </cell>
          <cell r="DP79">
            <v>35431</v>
          </cell>
          <cell r="DQ79">
            <v>1.0364273731099818</v>
          </cell>
          <cell r="DR79">
            <v>69.783333333333346</v>
          </cell>
          <cell r="DS79">
            <v>69.273333333333326</v>
          </cell>
          <cell r="DT79">
            <v>1.0389666666666668</v>
          </cell>
          <cell r="DU79" t="e">
            <v>#DIV/0!</v>
          </cell>
          <cell r="DV79">
            <v>12.24402835225801</v>
          </cell>
          <cell r="DW79">
            <v>12.848120521510101</v>
          </cell>
          <cell r="DX79">
            <v>-0.60409216925209019</v>
          </cell>
          <cell r="DY79">
            <v>-6.820079387573271</v>
          </cell>
          <cell r="DZ79">
            <v>-2.6918678275454921E-2</v>
          </cell>
          <cell r="EA79">
            <v>55.516666666666673</v>
          </cell>
          <cell r="EB79">
            <v>67.416666666666671</v>
          </cell>
        </row>
        <row r="80">
          <cell r="A80">
            <v>35462</v>
          </cell>
          <cell r="B80">
            <v>1.0486399999999998</v>
          </cell>
          <cell r="C80">
            <v>69.98</v>
          </cell>
          <cell r="D80">
            <v>67.349999999999994</v>
          </cell>
          <cell r="E80">
            <v>1.0509999999999999</v>
          </cell>
          <cell r="DP80">
            <v>35462</v>
          </cell>
          <cell r="DQ80">
            <v>1.0426486429512516</v>
          </cell>
          <cell r="DR80">
            <v>69.853333333333339</v>
          </cell>
          <cell r="DS80">
            <v>68.41</v>
          </cell>
          <cell r="DT80">
            <v>1.0450333333333335</v>
          </cell>
          <cell r="DU80" t="e">
            <v>#DIV/0!</v>
          </cell>
          <cell r="DV80">
            <v>11.954380915718041</v>
          </cell>
          <cell r="DW80">
            <v>13.425470132286819</v>
          </cell>
          <cell r="DX80">
            <v>-1.4710892165687794</v>
          </cell>
          <cell r="DY80">
            <v>-6.9653212164743383</v>
          </cell>
          <cell r="DZ80">
            <v>-2.8583226604499905E-2</v>
          </cell>
          <cell r="EA80">
            <v>55.573333333333331</v>
          </cell>
          <cell r="EB80">
            <v>64.983333333333334</v>
          </cell>
        </row>
        <row r="81">
          <cell r="A81">
            <v>35490</v>
          </cell>
          <cell r="B81">
            <v>1.0564476190476189</v>
          </cell>
          <cell r="C81">
            <v>70.290000000000006</v>
          </cell>
          <cell r="D81">
            <v>67.06</v>
          </cell>
          <cell r="E81">
            <v>1.0594999999999999</v>
          </cell>
          <cell r="DP81">
            <v>35490</v>
          </cell>
          <cell r="DQ81">
            <v>1.0491190614216699</v>
          </cell>
          <cell r="DR81">
            <v>69.983333333333348</v>
          </cell>
          <cell r="DS81">
            <v>67.586666666666659</v>
          </cell>
          <cell r="DT81">
            <v>1.0520333333333334</v>
          </cell>
          <cell r="DU81" t="e">
            <v>#DIV/0!</v>
          </cell>
          <cell r="DV81">
            <v>12.34793526835951</v>
          </cell>
          <cell r="DW81">
            <v>13.26478002051117</v>
          </cell>
          <cell r="DX81">
            <v>-0.91684475215165984</v>
          </cell>
          <cell r="DY81">
            <v>-4.9946999189153658</v>
          </cell>
          <cell r="DZ81">
            <v>-2.9439469555088183E-2</v>
          </cell>
          <cell r="EA81">
            <v>55.696666666666665</v>
          </cell>
          <cell r="EB81">
            <v>66.709999999999994</v>
          </cell>
        </row>
        <row r="82">
          <cell r="A82">
            <v>35521</v>
          </cell>
          <cell r="B82">
            <v>1.0606590909090909</v>
          </cell>
          <cell r="C82">
            <v>70.040000000000006</v>
          </cell>
          <cell r="D82">
            <v>66.56</v>
          </cell>
          <cell r="E82">
            <v>1.0634999999999999</v>
          </cell>
          <cell r="DP82">
            <v>35521</v>
          </cell>
          <cell r="DQ82">
            <v>1.0552489033189032</v>
          </cell>
          <cell r="DR82">
            <v>70.103333333333339</v>
          </cell>
          <cell r="DS82">
            <v>66.989999999999995</v>
          </cell>
          <cell r="DT82">
            <v>1.0580000000000001</v>
          </cell>
          <cell r="DU82" t="e">
            <v>#DIV/0!</v>
          </cell>
          <cell r="DV82">
            <v>12.516698121797688</v>
          </cell>
          <cell r="DW82">
            <v>16.013909695934831</v>
          </cell>
          <cell r="DX82">
            <v>-3.4972115741371401</v>
          </cell>
          <cell r="DY82">
            <v>-8.4439949273928292</v>
          </cell>
          <cell r="DZ82">
            <v>-3.1839330866233674E-2</v>
          </cell>
          <cell r="EA82">
            <v>55.623333333333328</v>
          </cell>
          <cell r="EB82">
            <v>68.59333333333332</v>
          </cell>
        </row>
        <row r="83">
          <cell r="A83">
            <v>35551</v>
          </cell>
          <cell r="B83">
            <v>1.0679954545454549</v>
          </cell>
          <cell r="C83">
            <v>70.2</v>
          </cell>
          <cell r="D83">
            <v>67.430000000000007</v>
          </cell>
          <cell r="E83">
            <v>1.0703</v>
          </cell>
          <cell r="DP83">
            <v>35551</v>
          </cell>
          <cell r="DQ83">
            <v>1.0617007215007217</v>
          </cell>
          <cell r="DR83">
            <v>70.176666666666677</v>
          </cell>
          <cell r="DS83">
            <v>67.016666666666666</v>
          </cell>
          <cell r="DT83">
            <v>1.0644333333333333</v>
          </cell>
          <cell r="DU83" t="e">
            <v>#DIV/0!</v>
          </cell>
          <cell r="DV83">
            <v>13.05307947855302</v>
          </cell>
          <cell r="DW83">
            <v>15.438053199691439</v>
          </cell>
          <cell r="DX83">
            <v>-2.3849737211384205</v>
          </cell>
          <cell r="DY83">
            <v>-8.0154255787594657</v>
          </cell>
          <cell r="DZ83">
            <v>-3.2667169230598397E-2</v>
          </cell>
          <cell r="EA83">
            <v>54.829999999999991</v>
          </cell>
          <cell r="EB83">
            <v>70.556666666666658</v>
          </cell>
        </row>
        <row r="84">
          <cell r="A84">
            <v>35582</v>
          </cell>
          <cell r="B84">
            <v>1.0742666666666665</v>
          </cell>
          <cell r="C84">
            <v>70.319999999999993</v>
          </cell>
          <cell r="D84">
            <v>67.400000000000006</v>
          </cell>
          <cell r="E84">
            <v>1.0766</v>
          </cell>
          <cell r="DP84">
            <v>35582</v>
          </cell>
          <cell r="DQ84">
            <v>1.0676404040404039</v>
          </cell>
          <cell r="DR84">
            <v>70.186666666666667</v>
          </cell>
          <cell r="DS84">
            <v>67.13000000000001</v>
          </cell>
          <cell r="DT84">
            <v>1.0701333333333334</v>
          </cell>
          <cell r="DU84" t="e">
            <v>#DIV/0!</v>
          </cell>
          <cell r="DV84">
            <v>13.394643202695569</v>
          </cell>
          <cell r="DW84">
            <v>15.563387450429719</v>
          </cell>
          <cell r="DX84">
            <v>-2.1687442477341499</v>
          </cell>
          <cell r="DY84">
            <v>-8.2357259945483765</v>
          </cell>
          <cell r="DZ84">
            <v>-3.3583182997689906E-2</v>
          </cell>
          <cell r="EA84">
            <v>54.573333333333331</v>
          </cell>
          <cell r="EB84">
            <v>71.709999999999994</v>
          </cell>
        </row>
        <row r="85">
          <cell r="A85">
            <v>35612</v>
          </cell>
          <cell r="B85">
            <v>1.0802391304347825</v>
          </cell>
          <cell r="C85">
            <v>70.650000000000006</v>
          </cell>
          <cell r="D85">
            <v>66.97</v>
          </cell>
          <cell r="E85">
            <v>1.083</v>
          </cell>
          <cell r="DP85">
            <v>35612</v>
          </cell>
          <cell r="DQ85">
            <v>1.0741670838823012</v>
          </cell>
          <cell r="DR85">
            <v>70.39</v>
          </cell>
          <cell r="DS85">
            <v>67.266666666666666</v>
          </cell>
          <cell r="DT85">
            <v>1.0766333333333333</v>
          </cell>
          <cell r="DU85" t="e">
            <v>#DIV/0!</v>
          </cell>
          <cell r="DV85">
            <v>13.643488510084381</v>
          </cell>
          <cell r="DW85">
            <v>15.33721494707809</v>
          </cell>
          <cell r="DX85">
            <v>-1.6937264369937095</v>
          </cell>
          <cell r="DY85">
            <v>-7.5613023046990886</v>
          </cell>
          <cell r="DZ85">
            <v>-3.4495090799093749E-2</v>
          </cell>
          <cell r="EA85">
            <v>54.576666666666675</v>
          </cell>
          <cell r="EB85">
            <v>73.36</v>
          </cell>
        </row>
        <row r="86">
          <cell r="A86">
            <v>35643</v>
          </cell>
          <cell r="B86">
            <v>1.0877571428571429</v>
          </cell>
          <cell r="C86">
            <v>71.27</v>
          </cell>
          <cell r="D86">
            <v>66.66</v>
          </cell>
          <cell r="E86">
            <v>1.0912999999999999</v>
          </cell>
          <cell r="DP86">
            <v>35643</v>
          </cell>
          <cell r="DQ86">
            <v>1.0807543133195308</v>
          </cell>
          <cell r="DR86">
            <v>70.74666666666667</v>
          </cell>
          <cell r="DS86">
            <v>67.010000000000005</v>
          </cell>
          <cell r="DT86">
            <v>1.0836333333333334</v>
          </cell>
          <cell r="DU86" t="e">
            <v>#DIV/0!</v>
          </cell>
          <cell r="DV86">
            <v>13.947174218339022</v>
          </cell>
          <cell r="DW86">
            <v>16.048408375406268</v>
          </cell>
          <cell r="DX86">
            <v>-2.1012341570672506</v>
          </cell>
          <cell r="DY86">
            <v>-7.6994583376934091</v>
          </cell>
          <cell r="DZ86">
            <v>-3.5164128026773954E-2</v>
          </cell>
          <cell r="EA86">
            <v>54.986666666666657</v>
          </cell>
          <cell r="EB86">
            <v>75.396666666666661</v>
          </cell>
        </row>
        <row r="87">
          <cell r="A87">
            <v>35674</v>
          </cell>
          <cell r="B87">
            <v>1.0932045454545454</v>
          </cell>
          <cell r="C87">
            <v>71.78</v>
          </cell>
          <cell r="D87">
            <v>67.64</v>
          </cell>
          <cell r="E87">
            <v>1.0960000000000001</v>
          </cell>
          <cell r="DP87">
            <v>35674</v>
          </cell>
          <cell r="DQ87">
            <v>1.0870669395821571</v>
          </cell>
          <cell r="DR87">
            <v>71.233333333333334</v>
          </cell>
          <cell r="DS87">
            <v>67.089999999999989</v>
          </cell>
          <cell r="DT87">
            <v>1.0900999999999998</v>
          </cell>
          <cell r="DU87" t="e">
            <v>#DIV/0!</v>
          </cell>
          <cell r="DV87">
            <v>13.642777180192009</v>
          </cell>
          <cell r="DW87">
            <v>16.013790807585409</v>
          </cell>
          <cell r="DX87">
            <v>-2.3710136273933999</v>
          </cell>
          <cell r="DY87">
            <v>-7.6598692927294341</v>
          </cell>
          <cell r="DZ87">
            <v>-3.545687963814461E-2</v>
          </cell>
          <cell r="EA87">
            <v>55.336666666666666</v>
          </cell>
          <cell r="EB87">
            <v>77.929999999999993</v>
          </cell>
        </row>
        <row r="88">
          <cell r="A88">
            <v>35704</v>
          </cell>
          <cell r="B88">
            <v>1.0996478260869564</v>
          </cell>
          <cell r="C88">
            <v>72.22</v>
          </cell>
          <cell r="D88">
            <v>68.540000000000006</v>
          </cell>
          <cell r="E88">
            <v>1.1027</v>
          </cell>
          <cell r="DP88">
            <v>35704</v>
          </cell>
          <cell r="DQ88">
            <v>1.0935365047995482</v>
          </cell>
          <cell r="DR88">
            <v>71.756666666666675</v>
          </cell>
          <cell r="DS88">
            <v>67.613333333333344</v>
          </cell>
          <cell r="DT88">
            <v>1.0966666666666667</v>
          </cell>
          <cell r="DU88" t="e">
            <v>#DIV/0!</v>
          </cell>
          <cell r="DV88">
            <v>13.466094558966049</v>
          </cell>
          <cell r="DW88">
            <v>15.7144645023634</v>
          </cell>
          <cell r="DX88">
            <v>-2.2483699433973507</v>
          </cell>
          <cell r="DY88">
            <v>-8.3823925352881066</v>
          </cell>
          <cell r="DZ88">
            <v>-3.5459707183635891E-2</v>
          </cell>
          <cell r="EA88">
            <v>55.613333333333337</v>
          </cell>
          <cell r="EB88">
            <v>80.046666666666667</v>
          </cell>
        </row>
        <row r="89">
          <cell r="A89">
            <v>35735</v>
          </cell>
          <cell r="B89">
            <v>1.1069299999999997</v>
          </cell>
          <cell r="C89">
            <v>72.52</v>
          </cell>
          <cell r="D89">
            <v>68.87</v>
          </cell>
          <cell r="E89">
            <v>1.1094999999999999</v>
          </cell>
          <cell r="DP89">
            <v>35735</v>
          </cell>
          <cell r="DQ89">
            <v>1.0999274571805004</v>
          </cell>
          <cell r="DR89">
            <v>72.173333333333332</v>
          </cell>
          <cell r="DS89">
            <v>68.350000000000009</v>
          </cell>
          <cell r="DT89">
            <v>1.1027333333333333</v>
          </cell>
          <cell r="DU89" t="e">
            <v>#DIV/0!</v>
          </cell>
          <cell r="DV89">
            <v>13.21441262733539</v>
          </cell>
          <cell r="DW89">
            <v>15.805503137580018</v>
          </cell>
          <cell r="DX89">
            <v>-2.5910905102446291</v>
          </cell>
          <cell r="DY89">
            <v>-9.8832423174674524</v>
          </cell>
          <cell r="DZ89">
            <v>-3.6894282841776621E-2</v>
          </cell>
          <cell r="EA89">
            <v>55.406666666666666</v>
          </cell>
          <cell r="EB89">
            <v>79.143333333333331</v>
          </cell>
        </row>
        <row r="90">
          <cell r="A90">
            <v>35765</v>
          </cell>
          <cell r="B90">
            <v>1.1132565217391304</v>
          </cell>
          <cell r="C90">
            <v>72.53</v>
          </cell>
          <cell r="D90">
            <v>68.19</v>
          </cell>
          <cell r="E90">
            <v>1.1160000000000001</v>
          </cell>
          <cell r="DP90">
            <v>35765</v>
          </cell>
          <cell r="DQ90">
            <v>1.1066114492753623</v>
          </cell>
          <cell r="DR90">
            <v>72.423333333333332</v>
          </cell>
          <cell r="DS90">
            <v>68.533333333333346</v>
          </cell>
          <cell r="DT90">
            <v>1.1094000000000002</v>
          </cell>
          <cell r="DU90" t="e">
            <v>#DIV/0!</v>
          </cell>
          <cell r="DV90">
            <v>13.347425027706761</v>
          </cell>
          <cell r="DW90">
            <v>15.495795350609608</v>
          </cell>
          <cell r="DX90">
            <v>-2.1483703229028501</v>
          </cell>
          <cell r="DY90">
            <v>-11.243067608098727</v>
          </cell>
          <cell r="DZ90">
            <v>-3.637950599501847E-2</v>
          </cell>
          <cell r="EA90">
            <v>54.676666666666669</v>
          </cell>
          <cell r="EB90">
            <v>74.23</v>
          </cell>
        </row>
        <row r="91">
          <cell r="A91">
            <v>35796</v>
          </cell>
          <cell r="B91">
            <v>1.1193363636363638</v>
          </cell>
          <cell r="C91">
            <v>72.56</v>
          </cell>
          <cell r="D91">
            <v>67.510000000000005</v>
          </cell>
          <cell r="E91">
            <v>1.1234</v>
          </cell>
          <cell r="DP91">
            <v>35796</v>
          </cell>
          <cell r="DQ91">
            <v>1.1131742951251646</v>
          </cell>
          <cell r="DR91">
            <v>72.536666666666676</v>
          </cell>
          <cell r="DS91">
            <v>68.19</v>
          </cell>
          <cell r="DT91">
            <v>1.1163000000000001</v>
          </cell>
          <cell r="DU91" t="e">
            <v>#DIV/0!</v>
          </cell>
          <cell r="DV91">
            <v>13.55566039965414</v>
          </cell>
          <cell r="DW91">
            <v>15.69350665192443</v>
          </cell>
          <cell r="DX91">
            <v>-2.1378462522702897</v>
          </cell>
          <cell r="DY91">
            <v>-9.5711560179801971</v>
          </cell>
          <cell r="DZ91">
            <v>-3.8519867768188068E-2</v>
          </cell>
          <cell r="EA91">
            <v>54.52</v>
          </cell>
          <cell r="EB91">
            <v>69.779999999999987</v>
          </cell>
        </row>
        <row r="92">
          <cell r="A92">
            <v>35827</v>
          </cell>
          <cell r="B92">
            <v>1.1269000000000002</v>
          </cell>
          <cell r="C92">
            <v>72.83</v>
          </cell>
          <cell r="D92">
            <v>67.94</v>
          </cell>
          <cell r="E92">
            <v>1.1299999999999999</v>
          </cell>
          <cell r="DP92">
            <v>35827</v>
          </cell>
          <cell r="DQ92">
            <v>1.1198309617918314</v>
          </cell>
          <cell r="DR92">
            <v>72.64</v>
          </cell>
          <cell r="DS92">
            <v>67.88</v>
          </cell>
          <cell r="DT92">
            <v>1.1231333333333333</v>
          </cell>
          <cell r="DU92" t="e">
            <v>#DIV/0!</v>
          </cell>
          <cell r="DV92">
            <v>13.622093395632</v>
          </cell>
          <cell r="DW92">
            <v>15.19602697682264</v>
          </cell>
          <cell r="DX92">
            <v>-1.5739335811906399</v>
          </cell>
          <cell r="DY92">
            <v>-7.8116309268434136</v>
          </cell>
          <cell r="DZ92">
            <v>-3.7976206058236366E-2</v>
          </cell>
          <cell r="EA92">
            <v>55.129999999999995</v>
          </cell>
          <cell r="EB92">
            <v>68.443333333333342</v>
          </cell>
        </row>
        <row r="93">
          <cell r="A93">
            <v>35855</v>
          </cell>
          <cell r="B93">
            <v>1.1332909090909091</v>
          </cell>
          <cell r="C93">
            <v>73.150000000000006</v>
          </cell>
          <cell r="D93">
            <v>67.86</v>
          </cell>
          <cell r="E93">
            <v>1.137</v>
          </cell>
          <cell r="DP93">
            <v>35855</v>
          </cell>
          <cell r="DQ93">
            <v>1.1265090909090911</v>
          </cell>
          <cell r="DR93">
            <v>72.846666666666664</v>
          </cell>
          <cell r="DS93">
            <v>67.77</v>
          </cell>
          <cell r="DT93">
            <v>1.1301333333333334</v>
          </cell>
          <cell r="DU93" t="e">
            <v>#DIV/0!</v>
          </cell>
          <cell r="DV93">
            <v>13.533546305880931</v>
          </cell>
          <cell r="DW93">
            <v>15.403819466626201</v>
          </cell>
          <cell r="DX93">
            <v>-1.8702731607452705</v>
          </cell>
          <cell r="DY93">
            <v>-6.4757718298539277</v>
          </cell>
          <cell r="DZ93">
            <v>-3.8200565404275341E-2</v>
          </cell>
          <cell r="EA93">
            <v>55.556666666666672</v>
          </cell>
          <cell r="EB93">
            <v>72.410000000000011</v>
          </cell>
        </row>
        <row r="94">
          <cell r="A94">
            <v>35886</v>
          </cell>
          <cell r="B94">
            <v>1.1406727272727275</v>
          </cell>
          <cell r="C94">
            <v>73.59</v>
          </cell>
          <cell r="D94">
            <v>68.41</v>
          </cell>
          <cell r="E94">
            <v>1.1443000000000001</v>
          </cell>
          <cell r="DP94">
            <v>35886</v>
          </cell>
          <cell r="DQ94">
            <v>1.1336212121212121</v>
          </cell>
          <cell r="DR94">
            <v>73.190000000000012</v>
          </cell>
          <cell r="DS94">
            <v>68.070000000000007</v>
          </cell>
          <cell r="DT94">
            <v>1.1371</v>
          </cell>
          <cell r="DU94" t="e">
            <v>#DIV/0!</v>
          </cell>
          <cell r="DV94">
            <v>13.445609721693771</v>
          </cell>
          <cell r="DW94">
            <v>15.10460511169048</v>
          </cell>
          <cell r="DX94">
            <v>-1.6589953899967096</v>
          </cell>
          <cell r="DY94">
            <v>-7.1448269090978123</v>
          </cell>
          <cell r="DZ94">
            <v>-3.7144336362076931E-2</v>
          </cell>
          <cell r="EA94">
            <v>55.586666666666666</v>
          </cell>
          <cell r="EB94">
            <v>74.833333333333329</v>
          </cell>
        </row>
        <row r="95">
          <cell r="A95">
            <v>35916</v>
          </cell>
          <cell r="B95">
            <v>1.1475285714285715</v>
          </cell>
          <cell r="C95">
            <v>73.8</v>
          </cell>
          <cell r="D95">
            <v>68.97</v>
          </cell>
          <cell r="E95">
            <v>1.1501000000000001</v>
          </cell>
          <cell r="DP95">
            <v>35916</v>
          </cell>
          <cell r="DQ95">
            <v>1.1404974025974026</v>
          </cell>
          <cell r="DR95">
            <v>73.513333333333335</v>
          </cell>
          <cell r="DS95">
            <v>68.413333333333327</v>
          </cell>
          <cell r="DT95">
            <v>1.1437999999999999</v>
          </cell>
          <cell r="DU95" t="e">
            <v>#DIV/0!</v>
          </cell>
          <cell r="DV95">
            <v>13.42048425892296</v>
          </cell>
          <cell r="DW95">
            <v>15.10106329931217</v>
          </cell>
          <cell r="DX95">
            <v>-1.6805790403892091</v>
          </cell>
          <cell r="DY95">
            <v>-7.6890181772604684</v>
          </cell>
          <cell r="DZ95">
            <v>-3.7634103145752253E-2</v>
          </cell>
          <cell r="EA95">
            <v>54.973333333333336</v>
          </cell>
          <cell r="EB95">
            <v>78.056666666666672</v>
          </cell>
        </row>
        <row r="96">
          <cell r="A96">
            <v>35947</v>
          </cell>
          <cell r="B96">
            <v>1.1541454545454548</v>
          </cell>
          <cell r="C96">
            <v>74.3</v>
          </cell>
          <cell r="D96">
            <v>68.81</v>
          </cell>
          <cell r="E96">
            <v>1.1565000000000001</v>
          </cell>
          <cell r="DP96">
            <v>35947</v>
          </cell>
          <cell r="DQ96">
            <v>1.147448917748918</v>
          </cell>
          <cell r="DR96">
            <v>73.896666666666661</v>
          </cell>
          <cell r="DS96">
            <v>68.73</v>
          </cell>
          <cell r="DT96">
            <v>1.1503000000000003</v>
          </cell>
          <cell r="DU96" t="e">
            <v>#DIV/0!</v>
          </cell>
          <cell r="DV96">
            <v>13.524947198258051</v>
          </cell>
          <cell r="DW96">
            <v>14.507237188770167</v>
          </cell>
          <cell r="DX96">
            <v>-0.98228999051211741</v>
          </cell>
          <cell r="DY96">
            <v>-7.7312546409979639</v>
          </cell>
          <cell r="DZ96">
            <v>-3.7722307650402416E-2</v>
          </cell>
          <cell r="EA96">
            <v>55.233333333333327</v>
          </cell>
          <cell r="EB96">
            <v>79.556666666666672</v>
          </cell>
        </row>
        <row r="97">
          <cell r="A97">
            <v>35977</v>
          </cell>
          <cell r="B97">
            <v>1.1611869565217392</v>
          </cell>
          <cell r="C97">
            <v>74.92</v>
          </cell>
          <cell r="D97">
            <v>69.27</v>
          </cell>
          <cell r="E97">
            <v>1.163</v>
          </cell>
          <cell r="DP97">
            <v>35977</v>
          </cell>
          <cell r="DQ97">
            <v>1.1542869941652552</v>
          </cell>
          <cell r="DR97">
            <v>74.339999999999989</v>
          </cell>
          <cell r="DS97">
            <v>69.016666666666666</v>
          </cell>
          <cell r="DT97">
            <v>1.1565333333333336</v>
          </cell>
          <cell r="DU97" t="e">
            <v>#DIV/0!</v>
          </cell>
          <cell r="DV97">
            <v>13.30951491429985</v>
          </cell>
          <cell r="DW97">
            <v>14.540138073868228</v>
          </cell>
          <cell r="DX97">
            <v>-1.2306231595683794</v>
          </cell>
          <cell r="DY97">
            <v>-6.9660697684263058</v>
          </cell>
          <cell r="DZ97">
            <v>-3.6561302650261314E-2</v>
          </cell>
          <cell r="EA97">
            <v>55.263333333333343</v>
          </cell>
          <cell r="EB97">
            <v>82.72</v>
          </cell>
        </row>
        <row r="98">
          <cell r="A98">
            <v>36008</v>
          </cell>
          <cell r="B98">
            <v>1.1713476190476193</v>
          </cell>
          <cell r="C98">
            <v>76.06</v>
          </cell>
          <cell r="D98">
            <v>70.010000000000005</v>
          </cell>
          <cell r="E98">
            <v>1.1764999999999999</v>
          </cell>
          <cell r="DP98">
            <v>36008</v>
          </cell>
          <cell r="DQ98">
            <v>1.1622266767049378</v>
          </cell>
          <cell r="DR98">
            <v>75.093333333333334</v>
          </cell>
          <cell r="DS98">
            <v>69.36333333333333</v>
          </cell>
          <cell r="DT98">
            <v>1.1653333333333333</v>
          </cell>
          <cell r="DU98" t="e">
            <v>#DIV/0!</v>
          </cell>
          <cell r="DV98">
            <v>12.51726477215658</v>
          </cell>
          <cell r="DW98">
            <v>13.748585924300823</v>
          </cell>
          <cell r="DX98">
            <v>-1.2313211521442411</v>
          </cell>
          <cell r="DY98">
            <v>-6.6656107159282287</v>
          </cell>
          <cell r="DZ98">
            <v>-3.6606206061875805E-2</v>
          </cell>
          <cell r="EA98">
            <v>55.82</v>
          </cell>
          <cell r="EB98">
            <v>84.793333333333337</v>
          </cell>
        </row>
        <row r="99">
          <cell r="A99">
            <v>36039</v>
          </cell>
          <cell r="B99">
            <v>1.1806545454545452</v>
          </cell>
          <cell r="C99">
            <v>76.92</v>
          </cell>
          <cell r="D99">
            <v>72.56</v>
          </cell>
          <cell r="E99">
            <v>1.1856</v>
          </cell>
          <cell r="DP99">
            <v>36039</v>
          </cell>
          <cell r="DQ99">
            <v>1.1710630403413012</v>
          </cell>
          <cell r="DR99">
            <v>75.966666666666683</v>
          </cell>
          <cell r="DS99">
            <v>70.61333333333333</v>
          </cell>
          <cell r="DT99">
            <v>1.1750333333333334</v>
          </cell>
          <cell r="DU99" t="e">
            <v>#DIV/0!</v>
          </cell>
          <cell r="DV99">
            <v>12.338759938946579</v>
          </cell>
          <cell r="DW99">
            <v>14.694993967876421</v>
          </cell>
          <cell r="DX99">
            <v>-2.3562340289298418</v>
          </cell>
          <cell r="DY99">
            <v>-9.0806986895660202</v>
          </cell>
          <cell r="DZ99">
            <v>-3.9561106091350072E-2</v>
          </cell>
          <cell r="EA99">
            <v>56.430000000000007</v>
          </cell>
          <cell r="EB99">
            <v>86.646666666666661</v>
          </cell>
        </row>
        <row r="100">
          <cell r="A100">
            <v>36069</v>
          </cell>
          <cell r="B100">
            <v>1.1880636363636363</v>
          </cell>
          <cell r="C100">
            <v>77.58</v>
          </cell>
          <cell r="D100">
            <v>74.81</v>
          </cell>
          <cell r="E100">
            <v>1.1928000000000001</v>
          </cell>
          <cell r="DP100">
            <v>36069</v>
          </cell>
          <cell r="DQ100">
            <v>1.1800219336219335</v>
          </cell>
          <cell r="DR100">
            <v>76.853333333333339</v>
          </cell>
          <cell r="DS100">
            <v>72.459999999999994</v>
          </cell>
          <cell r="DT100">
            <v>1.1849666666666667</v>
          </cell>
          <cell r="DU100" t="e">
            <v>#DIV/0!</v>
          </cell>
          <cell r="DV100">
            <v>11.91039601370521</v>
          </cell>
          <cell r="DW100">
            <v>14.771976582758821</v>
          </cell>
          <cell r="DX100">
            <v>-2.8615805690536105</v>
          </cell>
          <cell r="DY100">
            <v>-11.981875108175071</v>
          </cell>
          <cell r="DZ100">
            <v>-4.1080659203633713E-2</v>
          </cell>
          <cell r="EA100">
            <v>57.133333333333326</v>
          </cell>
          <cell r="EB100">
            <v>87.323333333333338</v>
          </cell>
        </row>
        <row r="101">
          <cell r="A101">
            <v>36100</v>
          </cell>
          <cell r="B101">
            <v>1.1932238095238095</v>
          </cell>
          <cell r="C101">
            <v>78.02</v>
          </cell>
          <cell r="D101">
            <v>74.400000000000006</v>
          </cell>
          <cell r="E101">
            <v>1.2008000000000001</v>
          </cell>
          <cell r="DP101">
            <v>36100</v>
          </cell>
          <cell r="DQ101">
            <v>1.187313997113997</v>
          </cell>
          <cell r="DR101">
            <v>77.506666666666661</v>
          </cell>
          <cell r="DS101">
            <v>73.923333333333332</v>
          </cell>
          <cell r="DT101">
            <v>1.1930666666666667</v>
          </cell>
          <cell r="DU101" t="e">
            <v>#DIV/0!</v>
          </cell>
          <cell r="DV101">
            <v>12.23196149019696</v>
          </cell>
          <cell r="DW101">
            <v>15.34402106486165</v>
          </cell>
          <cell r="DX101">
            <v>-3.1120595746646891</v>
          </cell>
          <cell r="DY101">
            <v>-12.937530431362649</v>
          </cell>
          <cell r="DZ101">
            <v>-4.0561502683465818E-2</v>
          </cell>
          <cell r="EA101">
            <v>57.233333333333327</v>
          </cell>
          <cell r="EB101">
            <v>86.660000000000011</v>
          </cell>
        </row>
        <row r="102">
          <cell r="A102">
            <v>36130</v>
          </cell>
          <cell r="B102">
            <v>1.2049130434782607</v>
          </cell>
          <cell r="C102">
            <v>78.48</v>
          </cell>
          <cell r="D102">
            <v>75.260000000000005</v>
          </cell>
          <cell r="E102">
            <v>1.2082999999999999</v>
          </cell>
          <cell r="DP102">
            <v>36130</v>
          </cell>
          <cell r="DQ102">
            <v>1.195400163121902</v>
          </cell>
          <cell r="DR102">
            <v>78.026666666666657</v>
          </cell>
          <cell r="DS102">
            <v>74.823333333333338</v>
          </cell>
          <cell r="DT102">
            <v>1.2006333333333334</v>
          </cell>
          <cell r="DU102" t="e">
            <v>#DIV/0!</v>
          </cell>
          <cell r="DV102">
            <v>11.83555682871912</v>
          </cell>
          <cell r="DW102">
            <v>14.078876868209221</v>
          </cell>
          <cell r="DX102">
            <v>-2.2433200394900994</v>
          </cell>
          <cell r="DY102">
            <v>-11.705155114524777</v>
          </cell>
          <cell r="DZ102">
            <v>-4.0507019876720951E-2</v>
          </cell>
          <cell r="EA102">
            <v>56.483333333333327</v>
          </cell>
          <cell r="EB102">
            <v>81.763333333333335</v>
          </cell>
        </row>
        <row r="103">
          <cell r="A103">
            <v>36161</v>
          </cell>
          <cell r="B103">
            <v>1.4944333333333335</v>
          </cell>
          <cell r="C103">
            <v>97.34</v>
          </cell>
          <cell r="D103">
            <v>93.04</v>
          </cell>
          <cell r="E103">
            <v>2.0499999999999998</v>
          </cell>
          <cell r="DP103">
            <v>36161</v>
          </cell>
          <cell r="DQ103">
            <v>1.2975233954451344</v>
          </cell>
          <cell r="DR103">
            <v>84.61333333333333</v>
          </cell>
          <cell r="DS103">
            <v>80.90000000000002</v>
          </cell>
          <cell r="DT103">
            <v>1.4863666666666664</v>
          </cell>
          <cell r="DU103" t="e">
            <v>#DIV/0!</v>
          </cell>
          <cell r="DV103">
            <v>10.835285061062951</v>
          </cell>
          <cell r="DW103">
            <v>12.797310843528329</v>
          </cell>
          <cell r="DX103">
            <v>-1.9620257824653793</v>
          </cell>
          <cell r="DY103">
            <v>-9.1674533848875335</v>
          </cell>
          <cell r="DZ103">
            <v>-4.1841569286854667E-2</v>
          </cell>
          <cell r="EA103">
            <v>68.823333333333338</v>
          </cell>
          <cell r="EB103">
            <v>94.590000000000018</v>
          </cell>
        </row>
        <row r="104">
          <cell r="A104">
            <v>36192</v>
          </cell>
          <cell r="B104">
            <v>1.9112499999999997</v>
          </cell>
          <cell r="C104">
            <v>122.89</v>
          </cell>
          <cell r="D104">
            <v>115.55</v>
          </cell>
          <cell r="E104">
            <v>2.0350000000000001</v>
          </cell>
          <cell r="DP104">
            <v>36192</v>
          </cell>
          <cell r="DQ104">
            <v>1.5368654589371979</v>
          </cell>
          <cell r="DR104">
            <v>99.57</v>
          </cell>
          <cell r="DS104">
            <v>94.616666666666674</v>
          </cell>
          <cell r="DT104">
            <v>1.7644333333333335</v>
          </cell>
          <cell r="DU104" t="e">
            <v>#DIV/0!</v>
          </cell>
          <cell r="DV104">
            <v>10.09679101138901</v>
          </cell>
          <cell r="DW104">
            <v>11.279992251327499</v>
          </cell>
          <cell r="DX104">
            <v>-1.1832012399384904</v>
          </cell>
          <cell r="DY104">
            <v>-7.4602671408594148</v>
          </cell>
          <cell r="DZ104">
            <v>-4.2267349949721492E-2</v>
          </cell>
          <cell r="EA104">
            <v>83.87</v>
          </cell>
          <cell r="EB104">
            <v>111.05</v>
          </cell>
        </row>
        <row r="105">
          <cell r="A105">
            <v>36220</v>
          </cell>
          <cell r="B105">
            <v>1.8964130434782609</v>
          </cell>
          <cell r="C105">
            <v>120.85</v>
          </cell>
          <cell r="D105">
            <v>112.06</v>
          </cell>
          <cell r="E105">
            <v>1.7175</v>
          </cell>
          <cell r="DP105">
            <v>36220</v>
          </cell>
          <cell r="DQ105">
            <v>1.7673654589371981</v>
          </cell>
          <cell r="DR105">
            <v>113.69333333333334</v>
          </cell>
          <cell r="DS105">
            <v>106.88333333333333</v>
          </cell>
          <cell r="DT105">
            <v>1.9341666666666668</v>
          </cell>
          <cell r="DU105" t="e">
            <v>#DIV/0!</v>
          </cell>
          <cell r="DV105">
            <v>10.037650753000001</v>
          </cell>
          <cell r="DW105">
            <v>11.116548353000001</v>
          </cell>
          <cell r="DX105">
            <v>-1.0788976000000008</v>
          </cell>
          <cell r="DY105">
            <v>-5.8417028431580471</v>
          </cell>
          <cell r="DZ105">
            <v>-4.2901376223183282E-2</v>
          </cell>
          <cell r="EA105">
            <v>93.50333333333333</v>
          </cell>
          <cell r="EB105">
            <v>129.58666666666667</v>
          </cell>
        </row>
        <row r="106">
          <cell r="A106">
            <v>36251</v>
          </cell>
          <cell r="B106">
            <v>1.6992045454545455</v>
          </cell>
          <cell r="C106">
            <v>108.11</v>
          </cell>
          <cell r="D106">
            <v>99.7</v>
          </cell>
          <cell r="E106">
            <v>1.665</v>
          </cell>
          <cell r="DP106">
            <v>36251</v>
          </cell>
          <cell r="DQ106">
            <v>1.8356225296442688</v>
          </cell>
          <cell r="DR106">
            <v>117.28333333333335</v>
          </cell>
          <cell r="DS106">
            <v>109.10333333333334</v>
          </cell>
          <cell r="DT106">
            <v>1.8058333333333334</v>
          </cell>
          <cell r="DU106" t="e">
            <v>#DIV/0!</v>
          </cell>
          <cell r="DV106">
            <v>10.791792624999999</v>
          </cell>
          <cell r="DW106">
            <v>11.127778938000001</v>
          </cell>
          <cell r="DX106">
            <v>-0.3359863130000007</v>
          </cell>
          <cell r="DY106">
            <v>-6.0129074983778477</v>
          </cell>
          <cell r="DZ106">
            <v>-4.3803488999640303E-2</v>
          </cell>
          <cell r="EA106">
            <v>88.77</v>
          </cell>
          <cell r="EB106">
            <v>127.30000000000001</v>
          </cell>
        </row>
        <row r="107">
          <cell r="A107">
            <v>36281</v>
          </cell>
          <cell r="B107">
            <v>1.6839285714285712</v>
          </cell>
          <cell r="C107">
            <v>107.11</v>
          </cell>
          <cell r="D107">
            <v>98.35</v>
          </cell>
          <cell r="E107">
            <v>1.7210000000000001</v>
          </cell>
          <cell r="DP107">
            <v>36281</v>
          </cell>
          <cell r="DQ107">
            <v>1.7598487201204591</v>
          </cell>
          <cell r="DR107">
            <v>112.02333333333333</v>
          </cell>
          <cell r="DS107">
            <v>103.37</v>
          </cell>
          <cell r="DT107">
            <v>1.7011666666666667</v>
          </cell>
          <cell r="DU107" t="e">
            <v>#DIV/0!</v>
          </cell>
          <cell r="DV107">
            <v>11.910113454000001</v>
          </cell>
          <cell r="DW107">
            <v>12.063882591999999</v>
          </cell>
          <cell r="DX107">
            <v>-0.15376913799999947</v>
          </cell>
          <cell r="DY107">
            <v>-6.6011716836848127</v>
          </cell>
          <cell r="DZ107">
            <v>-4.4558630401416659E-2</v>
          </cell>
          <cell r="EA107">
            <v>82.473333333333343</v>
          </cell>
          <cell r="EB107">
            <v>126.05</v>
          </cell>
        </row>
        <row r="108">
          <cell r="A108">
            <v>36312</v>
          </cell>
          <cell r="B108">
            <v>1.7629090909090908</v>
          </cell>
          <cell r="C108">
            <v>112.11</v>
          </cell>
          <cell r="D108">
            <v>102.06</v>
          </cell>
          <cell r="E108">
            <v>1.7524999999999999</v>
          </cell>
          <cell r="DP108">
            <v>36312</v>
          </cell>
          <cell r="DQ108">
            <v>1.7153474025974023</v>
          </cell>
          <cell r="DR108">
            <v>109.11</v>
          </cell>
          <cell r="DS108">
            <v>100.03666666666668</v>
          </cell>
          <cell r="DT108">
            <v>1.7128333333333334</v>
          </cell>
          <cell r="DU108" t="e">
            <v>#DIV/0!</v>
          </cell>
          <cell r="DV108">
            <v>12.388254777</v>
          </cell>
          <cell r="DW108">
            <v>12.475308476999999</v>
          </cell>
          <cell r="DX108">
            <v>-8.7053699999999345E-2</v>
          </cell>
          <cell r="DY108">
            <v>-7.4948400028702675</v>
          </cell>
          <cell r="DZ108">
            <v>-4.6536971449853672E-2</v>
          </cell>
          <cell r="EA108">
            <v>82.706666666666663</v>
          </cell>
          <cell r="EB108">
            <v>127.76333333333334</v>
          </cell>
        </row>
        <row r="109">
          <cell r="A109">
            <v>36342</v>
          </cell>
          <cell r="B109">
            <v>1.8006590909090912</v>
          </cell>
          <cell r="C109">
            <v>113.44</v>
          </cell>
          <cell r="D109">
            <v>102.97</v>
          </cell>
          <cell r="E109">
            <v>1.8010000000000002</v>
          </cell>
          <cell r="DP109">
            <v>36342</v>
          </cell>
          <cell r="DQ109">
            <v>1.7491655844155842</v>
          </cell>
          <cell r="DR109">
            <v>110.88666666666666</v>
          </cell>
          <cell r="DS109">
            <v>101.12666666666667</v>
          </cell>
          <cell r="DT109">
            <v>1.7581666666666667</v>
          </cell>
          <cell r="DU109" t="e">
            <v>#DIV/0!</v>
          </cell>
          <cell r="DV109">
            <v>12.798847798999999</v>
          </cell>
          <cell r="DW109">
            <v>12.832779009000001</v>
          </cell>
          <cell r="DX109">
            <v>-3.3931210000000434E-2</v>
          </cell>
          <cell r="DY109">
            <v>-6.4406723179536067</v>
          </cell>
          <cell r="DZ109">
            <v>-4.7389245418934113E-2</v>
          </cell>
          <cell r="EA109">
            <v>84.37</v>
          </cell>
          <cell r="EB109">
            <v>133.48000000000002</v>
          </cell>
        </row>
        <row r="110">
          <cell r="A110">
            <v>36373</v>
          </cell>
          <cell r="B110">
            <v>1.8819545454545454</v>
          </cell>
          <cell r="C110">
            <v>118.13</v>
          </cell>
          <cell r="D110">
            <v>108.5</v>
          </cell>
          <cell r="E110">
            <v>1.919</v>
          </cell>
          <cell r="DP110">
            <v>36373</v>
          </cell>
          <cell r="DQ110">
            <v>1.8151742424242425</v>
          </cell>
          <cell r="DR110">
            <v>114.56</v>
          </cell>
          <cell r="DS110">
            <v>104.50999999999999</v>
          </cell>
          <cell r="DT110">
            <v>1.8241666666666667</v>
          </cell>
          <cell r="DU110" t="e">
            <v>#DIV/0!</v>
          </cell>
          <cell r="DV110">
            <v>12.683354978999999</v>
          </cell>
          <cell r="DW110">
            <v>13.209378780000002</v>
          </cell>
          <cell r="DX110">
            <v>-0.52602380100000179</v>
          </cell>
          <cell r="DY110">
            <v>-6.8533491231784263</v>
          </cell>
          <cell r="DZ110">
            <v>-4.9360858395926147E-2</v>
          </cell>
          <cell r="EA110">
            <v>87.100000000000009</v>
          </cell>
          <cell r="EB110">
            <v>140.37333333333333</v>
          </cell>
        </row>
        <row r="111">
          <cell r="A111">
            <v>36404</v>
          </cell>
          <cell r="B111">
            <v>1.8991363636363632</v>
          </cell>
          <cell r="C111">
            <v>119.42</v>
          </cell>
          <cell r="D111">
            <v>109.72</v>
          </cell>
          <cell r="E111">
            <v>1.9375</v>
          </cell>
          <cell r="DP111">
            <v>36404</v>
          </cell>
          <cell r="DQ111">
            <v>1.8605833333333333</v>
          </cell>
          <cell r="DR111">
            <v>116.99666666666667</v>
          </cell>
          <cell r="DS111">
            <v>107.06333333333333</v>
          </cell>
          <cell r="DT111">
            <v>1.8858333333333335</v>
          </cell>
          <cell r="DU111" t="e">
            <v>#DIV/0!</v>
          </cell>
          <cell r="DV111">
            <v>12.557760318</v>
          </cell>
          <cell r="DW111">
            <v>12.983397801000002</v>
          </cell>
          <cell r="DX111">
            <v>-0.42563748300000182</v>
          </cell>
          <cell r="DY111">
            <v>-5.2756266774535012</v>
          </cell>
          <cell r="DZ111">
            <v>-4.5721833254418899E-2</v>
          </cell>
          <cell r="EA111">
            <v>89.25333333333333</v>
          </cell>
          <cell r="EB111">
            <v>145.92000000000002</v>
          </cell>
        </row>
        <row r="112">
          <cell r="A112">
            <v>36434</v>
          </cell>
          <cell r="B112">
            <v>1.9674047619047619</v>
          </cell>
          <cell r="C112">
            <v>122.67</v>
          </cell>
          <cell r="D112">
            <v>113.32</v>
          </cell>
          <cell r="E112">
            <v>1.9489999999999998</v>
          </cell>
          <cell r="DP112">
            <v>36434</v>
          </cell>
          <cell r="DQ112">
            <v>1.9161652236652236</v>
          </cell>
          <cell r="DR112">
            <v>120.07333333333334</v>
          </cell>
          <cell r="DS112">
            <v>110.51333333333332</v>
          </cell>
          <cell r="DT112">
            <v>1.9351666666666667</v>
          </cell>
          <cell r="DU112" t="e">
            <v>#DIV/0!</v>
          </cell>
          <cell r="DV112">
            <v>12.744017259</v>
          </cell>
          <cell r="DW112">
            <v>13.408271555999999</v>
          </cell>
          <cell r="DX112">
            <v>-0.66425429700000027</v>
          </cell>
          <cell r="DY112">
            <v>-6.2054632685946913</v>
          </cell>
          <cell r="DZ112">
            <v>-4.3476387255445677E-2</v>
          </cell>
          <cell r="EA112">
            <v>91.509999999999991</v>
          </cell>
          <cell r="EB112">
            <v>151.59</v>
          </cell>
        </row>
        <row r="113">
          <cell r="A113">
            <v>36465</v>
          </cell>
          <cell r="B113">
            <v>1.930409090909091</v>
          </cell>
          <cell r="C113">
            <v>119.15</v>
          </cell>
          <cell r="D113">
            <v>108.98</v>
          </cell>
          <cell r="E113">
            <v>1.923</v>
          </cell>
          <cell r="DP113">
            <v>36465</v>
          </cell>
          <cell r="DQ113">
            <v>1.9323167388167386</v>
          </cell>
          <cell r="DR113">
            <v>120.41333333333334</v>
          </cell>
          <cell r="DS113">
            <v>110.67333333333333</v>
          </cell>
          <cell r="DT113">
            <v>1.9364999999999999</v>
          </cell>
          <cell r="DU113" t="e">
            <v>#DIV/0!</v>
          </cell>
          <cell r="DV113">
            <v>12.473612006</v>
          </cell>
          <cell r="DW113">
            <v>13.477518239999998</v>
          </cell>
          <cell r="DX113">
            <v>-1.0039062339999987</v>
          </cell>
          <cell r="DY113">
            <v>-6.5242867555943267</v>
          </cell>
          <cell r="DZ113">
            <v>-4.4368208238983541E-2</v>
          </cell>
          <cell r="EA113">
            <v>90.46</v>
          </cell>
          <cell r="EB113">
            <v>149.04</v>
          </cell>
        </row>
        <row r="114">
          <cell r="A114">
            <v>36495</v>
          </cell>
          <cell r="B114">
            <v>1.8427826086956518</v>
          </cell>
          <cell r="C114">
            <v>113.09</v>
          </cell>
          <cell r="D114">
            <v>102.78</v>
          </cell>
          <cell r="E114">
            <v>1.7989999999999999</v>
          </cell>
          <cell r="DP114">
            <v>36495</v>
          </cell>
          <cell r="DQ114">
            <v>1.9135321538365015</v>
          </cell>
          <cell r="DR114">
            <v>118.30333333333333</v>
          </cell>
          <cell r="DS114">
            <v>108.36000000000001</v>
          </cell>
          <cell r="DT114">
            <v>1.8903333333333332</v>
          </cell>
          <cell r="DU114" t="e">
            <v>#DIV/0!</v>
          </cell>
          <cell r="DV114">
            <v>12.962243462</v>
          </cell>
          <cell r="DW114">
            <v>13.684285724999999</v>
          </cell>
          <cell r="DX114">
            <v>-0.72204226299999874</v>
          </cell>
          <cell r="DY114">
            <v>-8.1714729393135386</v>
          </cell>
          <cell r="DZ114">
            <v>-4.4692289981136606E-2</v>
          </cell>
          <cell r="EA114">
            <v>86.453333333333333</v>
          </cell>
          <cell r="EB114">
            <v>137.87</v>
          </cell>
        </row>
        <row r="115">
          <cell r="A115">
            <v>36526</v>
          </cell>
          <cell r="B115">
            <v>1.8040190476190472</v>
          </cell>
          <cell r="C115">
            <v>110.34</v>
          </cell>
          <cell r="D115">
            <v>100.17</v>
          </cell>
          <cell r="E115">
            <v>1.784</v>
          </cell>
          <cell r="DP115">
            <v>36526</v>
          </cell>
          <cell r="DQ115">
            <v>1.8590702490745965</v>
          </cell>
          <cell r="DR115">
            <v>114.19333333333334</v>
          </cell>
          <cell r="DS115">
            <v>103.97666666666667</v>
          </cell>
          <cell r="DT115">
            <v>1.8353333333333335</v>
          </cell>
          <cell r="DU115" t="e">
            <v>#DIV/0!</v>
          </cell>
          <cell r="DV115">
            <v>12.110325996</v>
          </cell>
          <cell r="DW115">
            <v>12.799101877</v>
          </cell>
          <cell r="DX115">
            <v>-0.68877588099999976</v>
          </cell>
          <cell r="DY115">
            <v>-6.613218097545289</v>
          </cell>
          <cell r="DZ115">
            <v>-4.1952206954232588E-2</v>
          </cell>
          <cell r="EA115">
            <v>82.929999999999993</v>
          </cell>
          <cell r="EB115">
            <v>125.20666666666666</v>
          </cell>
        </row>
        <row r="116">
          <cell r="A116">
            <v>36557</v>
          </cell>
          <cell r="B116">
            <v>1.7748619047619052</v>
          </cell>
          <cell r="C116">
            <v>109.1</v>
          </cell>
          <cell r="D116">
            <v>97.34</v>
          </cell>
          <cell r="E116">
            <v>1.7665</v>
          </cell>
          <cell r="DP116">
            <v>36557</v>
          </cell>
          <cell r="DQ116">
            <v>1.8072211870255348</v>
          </cell>
          <cell r="DR116">
            <v>110.84333333333332</v>
          </cell>
          <cell r="DS116">
            <v>100.09666666666665</v>
          </cell>
          <cell r="DT116">
            <v>1.7831666666666666</v>
          </cell>
          <cell r="DU116" t="e">
            <v>#DIV/0!</v>
          </cell>
          <cell r="DV116">
            <v>12.234673142999998</v>
          </cell>
          <cell r="DW116">
            <v>12.314353497999999</v>
          </cell>
          <cell r="DX116">
            <v>-7.9680355000000702E-2</v>
          </cell>
          <cell r="DY116">
            <v>-5.4797182589785844</v>
          </cell>
          <cell r="DZ116">
            <v>-4.1852543965694301E-2</v>
          </cell>
          <cell r="EA116">
            <v>80.303333333333342</v>
          </cell>
          <cell r="EB116">
            <v>117.83</v>
          </cell>
        </row>
        <row r="117">
          <cell r="A117">
            <v>36586</v>
          </cell>
          <cell r="B117">
            <v>1.7414391304347829</v>
          </cell>
          <cell r="C117">
            <v>107.7</v>
          </cell>
          <cell r="D117">
            <v>95.28</v>
          </cell>
          <cell r="E117">
            <v>1.736</v>
          </cell>
          <cell r="DP117">
            <v>36586</v>
          </cell>
          <cell r="DQ117">
            <v>1.7734400276052451</v>
          </cell>
          <cell r="DR117">
            <v>109.04666666666667</v>
          </cell>
          <cell r="DS117">
            <v>97.59666666666665</v>
          </cell>
          <cell r="DT117">
            <v>1.7621666666666667</v>
          </cell>
          <cell r="DU117" t="e">
            <v>#DIV/0!</v>
          </cell>
          <cell r="DV117">
            <v>12.035009546</v>
          </cell>
          <cell r="DW117">
            <v>12.322967416000001</v>
          </cell>
          <cell r="DX117">
            <v>-0.28795787000000139</v>
          </cell>
          <cell r="DY117">
            <v>-4.4054449878685542</v>
          </cell>
          <cell r="DZ117">
            <v>-4.1383755334738287E-2</v>
          </cell>
          <cell r="EA117">
            <v>79.913333333333341</v>
          </cell>
          <cell r="EB117">
            <v>120.07333333333334</v>
          </cell>
        </row>
        <row r="118">
          <cell r="A118">
            <v>36617</v>
          </cell>
          <cell r="B118">
            <v>1.7700250000000004</v>
          </cell>
          <cell r="C118">
            <v>108.93</v>
          </cell>
          <cell r="D118">
            <v>96.02</v>
          </cell>
          <cell r="E118">
            <v>1.8069999999999999</v>
          </cell>
          <cell r="DP118">
            <v>36617</v>
          </cell>
          <cell r="DQ118">
            <v>1.7621086783988964</v>
          </cell>
          <cell r="DR118">
            <v>108.57666666666667</v>
          </cell>
          <cell r="DS118">
            <v>96.213333333333324</v>
          </cell>
          <cell r="DT118">
            <v>1.7698333333333334</v>
          </cell>
          <cell r="DU118" t="e">
            <v>#DIV/0!</v>
          </cell>
          <cell r="DV118">
            <v>12.758461638</v>
          </cell>
          <cell r="DW118">
            <v>12.746676579000001</v>
          </cell>
          <cell r="DX118">
            <v>1.1785058999999265E-2</v>
          </cell>
          <cell r="DY118">
            <v>-6.4787376679484883</v>
          </cell>
          <cell r="DZ118">
            <v>-4.1821314125151637E-2</v>
          </cell>
          <cell r="EA118">
            <v>79.486666666666665</v>
          </cell>
          <cell r="EB118">
            <v>122.31</v>
          </cell>
        </row>
        <row r="119">
          <cell r="A119">
            <v>36647</v>
          </cell>
          <cell r="B119">
            <v>1.8262173913043478</v>
          </cell>
          <cell r="C119">
            <v>112.72</v>
          </cell>
          <cell r="D119">
            <v>97.52</v>
          </cell>
          <cell r="E119">
            <v>1.8239999999999998</v>
          </cell>
          <cell r="DP119">
            <v>36647</v>
          </cell>
          <cell r="DQ119">
            <v>1.7792271739130436</v>
          </cell>
          <cell r="DR119">
            <v>109.78333333333335</v>
          </cell>
          <cell r="DS119">
            <v>96.273333333333326</v>
          </cell>
          <cell r="DT119">
            <v>1.7889999999999999</v>
          </cell>
          <cell r="DU119" t="e">
            <v>#DIV/0!</v>
          </cell>
          <cell r="DV119">
            <v>13.698057511000002</v>
          </cell>
          <cell r="DW119">
            <v>13.389888647999999</v>
          </cell>
          <cell r="DX119">
            <v>0.30816886299999968</v>
          </cell>
          <cell r="DY119">
            <v>-6.939068659415196</v>
          </cell>
          <cell r="DZ119">
            <v>-4.1577894895148793E-2</v>
          </cell>
          <cell r="EA119">
            <v>79.540000000000006</v>
          </cell>
          <cell r="EB119">
            <v>125.98666666666668</v>
          </cell>
        </row>
        <row r="120">
          <cell r="A120">
            <v>36678</v>
          </cell>
          <cell r="B120">
            <v>1.8084090909090909</v>
          </cell>
          <cell r="C120">
            <v>111.84</v>
          </cell>
          <cell r="D120">
            <v>98.44</v>
          </cell>
          <cell r="E120">
            <v>1.806</v>
          </cell>
          <cell r="DP120">
            <v>36678</v>
          </cell>
          <cell r="DQ120">
            <v>1.8015504940711464</v>
          </cell>
          <cell r="DR120">
            <v>111.16333333333334</v>
          </cell>
          <cell r="DS120">
            <v>97.326666666666668</v>
          </cell>
          <cell r="DT120">
            <v>1.8123333333333331</v>
          </cell>
          <cell r="DU120" t="e">
            <v>#DIV/0!</v>
          </cell>
          <cell r="DV120">
            <v>14.080712019000002</v>
          </cell>
          <cell r="DW120">
            <v>13.536275319</v>
          </cell>
          <cell r="DX120">
            <v>0.54443670000000122</v>
          </cell>
          <cell r="DY120">
            <v>-7.4855117502075323</v>
          </cell>
          <cell r="DZ120">
            <v>-4.0493852508674932E-2</v>
          </cell>
          <cell r="EA120">
            <v>79.666666666666671</v>
          </cell>
          <cell r="EB120">
            <v>128.36666666666667</v>
          </cell>
        </row>
        <row r="121">
          <cell r="A121">
            <v>36708</v>
          </cell>
          <cell r="B121">
            <v>1.7974285714285718</v>
          </cell>
          <cell r="C121">
            <v>109.68</v>
          </cell>
          <cell r="D121">
            <v>95.77</v>
          </cell>
          <cell r="E121">
            <v>1.7814999999999999</v>
          </cell>
          <cell r="DP121">
            <v>36708</v>
          </cell>
          <cell r="DQ121">
            <v>1.8106850178806704</v>
          </cell>
          <cell r="DR121">
            <v>111.41333333333334</v>
          </cell>
          <cell r="DS121">
            <v>97.243333333333325</v>
          </cell>
          <cell r="DT121">
            <v>1.8038333333333334</v>
          </cell>
          <cell r="DU121" t="e">
            <v>#DIV/0!</v>
          </cell>
          <cell r="DV121">
            <v>14.910798871999999</v>
          </cell>
          <cell r="DW121">
            <v>14.418404549999998</v>
          </cell>
          <cell r="DX121">
            <v>0.49239432200000088</v>
          </cell>
          <cell r="DY121">
            <v>-5.8459612339480769</v>
          </cell>
          <cell r="DZ121">
            <v>-3.9835577970807882E-2</v>
          </cell>
          <cell r="EA121">
            <v>78.876666666666665</v>
          </cell>
          <cell r="EB121">
            <v>131.50666666666666</v>
          </cell>
        </row>
        <row r="122">
          <cell r="A122">
            <v>36739</v>
          </cell>
          <cell r="B122">
            <v>1.8087826086956524</v>
          </cell>
          <cell r="C122">
            <v>108.95</v>
          </cell>
          <cell r="D122">
            <v>93.46</v>
          </cell>
          <cell r="E122">
            <v>1.8235000000000001</v>
          </cell>
          <cell r="DP122">
            <v>36739</v>
          </cell>
          <cell r="DQ122">
            <v>1.8048734236777717</v>
          </cell>
          <cell r="DR122">
            <v>110.15666666666668</v>
          </cell>
          <cell r="DS122">
            <v>95.889999999999986</v>
          </cell>
          <cell r="DT122">
            <v>1.8036666666666665</v>
          </cell>
          <cell r="DU122" t="e">
            <v>#DIV/0!</v>
          </cell>
          <cell r="DV122">
            <v>15.366817522</v>
          </cell>
          <cell r="DW122">
            <v>15.144097427999998</v>
          </cell>
          <cell r="DX122">
            <v>0.22272009400000048</v>
          </cell>
          <cell r="DY122">
            <v>-5.72728205276122</v>
          </cell>
          <cell r="DZ122">
            <v>-3.8754220923756182E-2</v>
          </cell>
          <cell r="EA122">
            <v>78.396666666666661</v>
          </cell>
          <cell r="EB122">
            <v>133.65333333333334</v>
          </cell>
        </row>
        <row r="123">
          <cell r="A123">
            <v>36770</v>
          </cell>
          <cell r="B123">
            <v>1.8375952380952385</v>
          </cell>
          <cell r="C123">
            <v>111.08</v>
          </cell>
          <cell r="D123">
            <v>94.05</v>
          </cell>
          <cell r="E123">
            <v>1.8439999999999999</v>
          </cell>
          <cell r="DP123">
            <v>36770</v>
          </cell>
          <cell r="DQ123">
            <v>1.8146021394064877</v>
          </cell>
          <cell r="DR123">
            <v>109.90333333333332</v>
          </cell>
          <cell r="DS123">
            <v>94.426666666666662</v>
          </cell>
          <cell r="DT123">
            <v>1.8163333333333334</v>
          </cell>
          <cell r="DU123" t="e">
            <v>#DIV/0!</v>
          </cell>
          <cell r="DV123">
            <v>15.222444980999999</v>
          </cell>
          <cell r="DW123">
            <v>15.60596421</v>
          </cell>
          <cell r="DX123">
            <v>-0.38351922900000002</v>
          </cell>
          <cell r="DY123">
            <v>-4.9566517619813437</v>
          </cell>
          <cell r="DZ123">
            <v>-3.9051493734472829E-2</v>
          </cell>
          <cell r="EA123">
            <v>78.983333333333334</v>
          </cell>
          <cell r="EB123">
            <v>135.24333333333331</v>
          </cell>
        </row>
        <row r="124">
          <cell r="A124">
            <v>36800</v>
          </cell>
          <cell r="B124">
            <v>1.8787500000000001</v>
          </cell>
          <cell r="C124">
            <v>113.56</v>
          </cell>
          <cell r="D124">
            <v>95.61</v>
          </cell>
          <cell r="E124">
            <v>1.901</v>
          </cell>
          <cell r="DP124">
            <v>36800</v>
          </cell>
          <cell r="DQ124">
            <v>1.8417092822636303</v>
          </cell>
          <cell r="DR124">
            <v>111.19666666666667</v>
          </cell>
          <cell r="DS124">
            <v>94.373333333333335</v>
          </cell>
          <cell r="DT124">
            <v>1.8561666666666667</v>
          </cell>
          <cell r="DU124" t="e">
            <v>#DIV/0!</v>
          </cell>
          <cell r="DV124">
            <v>14.856958456999999</v>
          </cell>
          <cell r="DW124">
            <v>15.972782724</v>
          </cell>
          <cell r="DX124">
            <v>-1.1158242670000007</v>
          </cell>
          <cell r="DY124">
            <v>-7.2012987852792163</v>
          </cell>
          <cell r="DZ124">
            <v>-4.0451597893360371E-2</v>
          </cell>
          <cell r="EA124">
            <v>80.24666666666667</v>
          </cell>
          <cell r="EB124">
            <v>139.49666666666667</v>
          </cell>
        </row>
        <row r="125">
          <cell r="A125">
            <v>36831</v>
          </cell>
          <cell r="B125">
            <v>1.9488863636363638</v>
          </cell>
          <cell r="C125">
            <v>117.38</v>
          </cell>
          <cell r="D125">
            <v>99.08</v>
          </cell>
          <cell r="E125">
            <v>1.98</v>
          </cell>
          <cell r="DP125">
            <v>36831</v>
          </cell>
          <cell r="DQ125">
            <v>1.8884105339105342</v>
          </cell>
          <cell r="DR125">
            <v>114.00666666666666</v>
          </cell>
          <cell r="DS125">
            <v>96.24666666666667</v>
          </cell>
          <cell r="DT125">
            <v>1.9083333333333332</v>
          </cell>
          <cell r="DU125" t="e">
            <v>#DIV/0!</v>
          </cell>
          <cell r="DV125">
            <v>13.714727176</v>
          </cell>
          <cell r="DW125">
            <v>15.704995853</v>
          </cell>
          <cell r="DX125">
            <v>-1.9902686770000004</v>
          </cell>
          <cell r="DY125">
            <v>-8.3997138833732841</v>
          </cell>
          <cell r="DZ125">
            <v>-4.0768102230589513E-2</v>
          </cell>
          <cell r="EA125">
            <v>81.146666666666661</v>
          </cell>
          <cell r="EB125">
            <v>139.63666666666666</v>
          </cell>
        </row>
        <row r="126">
          <cell r="A126">
            <v>36861</v>
          </cell>
          <cell r="B126">
            <v>1.961619047619048</v>
          </cell>
          <cell r="C126">
            <v>117.54</v>
          </cell>
          <cell r="D126">
            <v>101.06</v>
          </cell>
          <cell r="E126">
            <v>1.95</v>
          </cell>
          <cell r="DP126">
            <v>36861</v>
          </cell>
          <cell r="DQ126">
            <v>1.929751803751804</v>
          </cell>
          <cell r="DR126">
            <v>116.16000000000001</v>
          </cell>
          <cell r="DS126">
            <v>98.583333333333329</v>
          </cell>
          <cell r="DT126">
            <v>1.9436666666666669</v>
          </cell>
          <cell r="DU126" t="e">
            <v>#DIV/0!</v>
          </cell>
          <cell r="DV126">
            <v>13.654993102000001</v>
          </cell>
          <cell r="DW126">
            <v>15.511143225000001</v>
          </cell>
          <cell r="DX126">
            <v>-1.8561501230000008</v>
          </cell>
          <cell r="DY126">
            <v>-9.6832402987668207</v>
          </cell>
          <cell r="DZ126">
            <v>-4.0461439025089335E-2</v>
          </cell>
          <cell r="EA126">
            <v>80.463333333333338</v>
          </cell>
          <cell r="EB126">
            <v>135.85</v>
          </cell>
        </row>
        <row r="127">
          <cell r="A127">
            <v>36892</v>
          </cell>
          <cell r="B127">
            <v>1.955304347826087</v>
          </cell>
          <cell r="C127">
            <v>117.09</v>
          </cell>
          <cell r="D127">
            <v>100.36</v>
          </cell>
          <cell r="E127">
            <v>1.972</v>
          </cell>
          <cell r="DP127">
            <v>36892</v>
          </cell>
          <cell r="DQ127">
            <v>1.9552699196938328</v>
          </cell>
          <cell r="DR127">
            <v>117.33666666666666</v>
          </cell>
          <cell r="DS127">
            <v>100.16666666666667</v>
          </cell>
          <cell r="DT127">
            <v>1.9673333333333332</v>
          </cell>
          <cell r="DU127" t="e">
            <v>#DIV/0!</v>
          </cell>
          <cell r="DV127">
            <v>13.548848030999999</v>
          </cell>
          <cell r="DW127">
            <v>15.272149585999999</v>
          </cell>
          <cell r="DX127">
            <v>-1.7233015550000008</v>
          </cell>
          <cell r="DY127">
            <v>-8.3817606146767503</v>
          </cell>
          <cell r="DZ127">
            <v>-4.2912170293739844E-2</v>
          </cell>
          <cell r="EA127">
            <v>77.516666666666666</v>
          </cell>
          <cell r="EB127">
            <v>126.06</v>
          </cell>
        </row>
        <row r="128">
          <cell r="A128">
            <v>36923</v>
          </cell>
          <cell r="B128">
            <v>2.0071749999999997</v>
          </cell>
          <cell r="C128">
            <v>119.85</v>
          </cell>
          <cell r="D128">
            <v>105.96</v>
          </cell>
          <cell r="E128">
            <v>2.0459999999999998</v>
          </cell>
          <cell r="DP128">
            <v>36923</v>
          </cell>
          <cell r="DQ128">
            <v>1.9746994651483785</v>
          </cell>
          <cell r="DR128">
            <v>118.16000000000001</v>
          </cell>
          <cell r="DS128">
            <v>102.46</v>
          </cell>
          <cell r="DT128">
            <v>1.9893333333333334</v>
          </cell>
          <cell r="DU128" t="e">
            <v>#DIV/0!</v>
          </cell>
          <cell r="DV128">
            <v>13.237559061999999</v>
          </cell>
          <cell r="DW128">
            <v>14.124662874999999</v>
          </cell>
          <cell r="DX128">
            <v>-0.8871038130000013</v>
          </cell>
          <cell r="DY128">
            <v>-7.4620257028228503</v>
          </cell>
          <cell r="DZ128">
            <v>-4.4346134879058224E-2</v>
          </cell>
          <cell r="EA128">
            <v>75.5</v>
          </cell>
          <cell r="EB128">
            <v>118.70333333333333</v>
          </cell>
        </row>
        <row r="129">
          <cell r="A129">
            <v>36951</v>
          </cell>
          <cell r="B129">
            <v>2.0918181818181818</v>
          </cell>
          <cell r="C129">
            <v>124.88</v>
          </cell>
          <cell r="D129">
            <v>109.46</v>
          </cell>
          <cell r="E129">
            <v>2.1524999999999999</v>
          </cell>
          <cell r="DP129">
            <v>36951</v>
          </cell>
          <cell r="DQ129">
            <v>2.0180991765480893</v>
          </cell>
          <cell r="DR129">
            <v>120.60666666666667</v>
          </cell>
          <cell r="DS129">
            <v>105.25999999999999</v>
          </cell>
          <cell r="DT129">
            <v>2.0568333333333331</v>
          </cell>
          <cell r="DU129" t="e">
            <v>#DIV/0!</v>
          </cell>
          <cell r="DV129">
            <v>13.745332987999999</v>
          </cell>
          <cell r="DW129">
            <v>14.705567142000001</v>
          </cell>
          <cell r="DX129">
            <v>-0.96023415400000101</v>
          </cell>
          <cell r="DY129">
            <v>-7.1176394872553015</v>
          </cell>
          <cell r="DZ129">
            <v>-4.5943219992664604E-2</v>
          </cell>
          <cell r="EA129">
            <v>75.663333333333341</v>
          </cell>
          <cell r="EB129">
            <v>122.62666666666667</v>
          </cell>
        </row>
        <row r="130">
          <cell r="A130">
            <v>36982</v>
          </cell>
          <cell r="B130">
            <v>2.1933333333333334</v>
          </cell>
          <cell r="C130">
            <v>130.83000000000001</v>
          </cell>
          <cell r="D130">
            <v>114.17</v>
          </cell>
          <cell r="E130">
            <v>2.2000000000000002</v>
          </cell>
          <cell r="DP130">
            <v>36982</v>
          </cell>
          <cell r="DQ130">
            <v>2.0974421717171716</v>
          </cell>
          <cell r="DR130">
            <v>125.18666666666667</v>
          </cell>
          <cell r="DS130">
            <v>109.86333333333333</v>
          </cell>
          <cell r="DT130">
            <v>2.1328333333333331</v>
          </cell>
          <cell r="DU130" t="e">
            <v>#DIV/0!</v>
          </cell>
          <cell r="DV130">
            <v>13.930360839999999</v>
          </cell>
          <cell r="DW130">
            <v>14.311074214000001</v>
          </cell>
          <cell r="DX130">
            <v>-0.38071337400000083</v>
          </cell>
          <cell r="DY130">
            <v>-7.1944808495636536</v>
          </cell>
          <cell r="DZ130">
            <v>-4.5354219523486713E-2</v>
          </cell>
          <cell r="EA130">
            <v>77.81</v>
          </cell>
          <cell r="EB130">
            <v>127.26666666666665</v>
          </cell>
        </row>
        <row r="131">
          <cell r="A131">
            <v>37012</v>
          </cell>
          <cell r="B131">
            <v>2.2941956521739129</v>
          </cell>
          <cell r="C131">
            <v>137.13999999999999</v>
          </cell>
          <cell r="D131">
            <v>119.14</v>
          </cell>
          <cell r="E131">
            <v>2.3820000000000001</v>
          </cell>
          <cell r="DP131">
            <v>37012</v>
          </cell>
          <cell r="DQ131">
            <v>2.1931157224418096</v>
          </cell>
          <cell r="DR131">
            <v>130.95000000000002</v>
          </cell>
          <cell r="DS131">
            <v>114.25666666666666</v>
          </cell>
          <cell r="DT131">
            <v>2.2448333333333337</v>
          </cell>
          <cell r="DU131" t="e">
            <v>#DIV/0!</v>
          </cell>
          <cell r="DV131">
            <v>15.229656913000001</v>
          </cell>
          <cell r="DW131">
            <v>15.460967029000001</v>
          </cell>
          <cell r="DX131">
            <v>-0.2313101160000004</v>
          </cell>
          <cell r="DY131">
            <v>-7.6306784365178082</v>
          </cell>
          <cell r="DZ131">
            <v>-4.6763042534440746E-2</v>
          </cell>
          <cell r="EA131">
            <v>80.913333333333341</v>
          </cell>
          <cell r="EB131">
            <v>137.38</v>
          </cell>
        </row>
        <row r="132">
          <cell r="A132">
            <v>37043</v>
          </cell>
          <cell r="B132">
            <v>2.3779523809523808</v>
          </cell>
          <cell r="C132">
            <v>141.33000000000001</v>
          </cell>
          <cell r="D132">
            <v>121.73</v>
          </cell>
          <cell r="E132">
            <v>2.3105000000000002</v>
          </cell>
          <cell r="DP132">
            <v>37043</v>
          </cell>
          <cell r="DQ132">
            <v>2.288493788819876</v>
          </cell>
          <cell r="DR132">
            <v>136.43333333333337</v>
          </cell>
          <cell r="DS132">
            <v>118.34666666666668</v>
          </cell>
          <cell r="DT132">
            <v>2.2975000000000003</v>
          </cell>
          <cell r="DU132" t="e">
            <v>#DIV/0!</v>
          </cell>
          <cell r="DV132">
            <v>15.109295652</v>
          </cell>
          <cell r="DW132">
            <v>14.773074619999999</v>
          </cell>
          <cell r="DX132">
            <v>0.33622103200000097</v>
          </cell>
          <cell r="DY132">
            <v>-7.1148225654067065</v>
          </cell>
          <cell r="DZ132">
            <v>-4.6964786786208357E-2</v>
          </cell>
          <cell r="EA132">
            <v>82.58</v>
          </cell>
          <cell r="EB132">
            <v>139.35333333333332</v>
          </cell>
        </row>
        <row r="133">
          <cell r="A133">
            <v>37073</v>
          </cell>
          <cell r="B133">
            <v>2.4701136363636365</v>
          </cell>
          <cell r="C133">
            <v>144.37</v>
          </cell>
          <cell r="D133">
            <v>124.71</v>
          </cell>
          <cell r="E133">
            <v>2.4664999999999999</v>
          </cell>
          <cell r="DP133">
            <v>37073</v>
          </cell>
          <cell r="DQ133">
            <v>2.3807538898299767</v>
          </cell>
          <cell r="DR133">
            <v>140.94666666666669</v>
          </cell>
          <cell r="DS133">
            <v>121.86</v>
          </cell>
          <cell r="DT133">
            <v>2.3863333333333334</v>
          </cell>
          <cell r="DU133" t="e">
            <v>#DIV/0!</v>
          </cell>
          <cell r="DV133">
            <v>15.353156763000001</v>
          </cell>
          <cell r="DW133">
            <v>15.017656219999999</v>
          </cell>
          <cell r="DX133">
            <v>0.33550054300000198</v>
          </cell>
          <cell r="DY133">
            <v>-6.7711135251244574</v>
          </cell>
          <cell r="DZ133">
            <v>-4.8746319154702095E-2</v>
          </cell>
          <cell r="EA133">
            <v>85.323333333333338</v>
          </cell>
          <cell r="EB133">
            <v>147.6</v>
          </cell>
        </row>
        <row r="134">
          <cell r="A134">
            <v>37104</v>
          </cell>
          <cell r="B134">
            <v>2.5115652173913041</v>
          </cell>
          <cell r="C134">
            <v>145.96</v>
          </cell>
          <cell r="D134">
            <v>128.03</v>
          </cell>
          <cell r="E134">
            <v>2.5634999999999999</v>
          </cell>
          <cell r="DP134">
            <v>37104</v>
          </cell>
          <cell r="DQ134">
            <v>2.4532104115691071</v>
          </cell>
          <cell r="DR134">
            <v>143.88666666666668</v>
          </cell>
          <cell r="DS134">
            <v>124.82333333333334</v>
          </cell>
          <cell r="DT134">
            <v>2.4468333333333336</v>
          </cell>
          <cell r="DU134" t="e">
            <v>#DIV/0!</v>
          </cell>
          <cell r="DV134">
            <v>15.710910985000002</v>
          </cell>
          <cell r="DW134">
            <v>14.957092811999999</v>
          </cell>
          <cell r="DX134">
            <v>0.75381817300000176</v>
          </cell>
          <cell r="DY134">
            <v>-5.6716729105329149</v>
          </cell>
          <cell r="DZ134">
            <v>-4.8824902787863889E-2</v>
          </cell>
          <cell r="EA134">
            <v>87.350000000000009</v>
          </cell>
          <cell r="EB134">
            <v>152.97</v>
          </cell>
        </row>
        <row r="135">
          <cell r="A135">
            <v>37135</v>
          </cell>
          <cell r="B135">
            <v>2.6674650000000004</v>
          </cell>
          <cell r="C135">
            <v>155.58000000000001</v>
          </cell>
          <cell r="D135">
            <v>136.35</v>
          </cell>
          <cell r="E135">
            <v>2.67</v>
          </cell>
          <cell r="DP135">
            <v>37135</v>
          </cell>
          <cell r="DQ135">
            <v>2.5497146179183137</v>
          </cell>
          <cell r="DR135">
            <v>148.63666666666668</v>
          </cell>
          <cell r="DS135">
            <v>129.69666666666669</v>
          </cell>
          <cell r="DT135">
            <v>2.5666666666666664</v>
          </cell>
          <cell r="DU135" t="e">
            <v>#DIV/0!</v>
          </cell>
          <cell r="DV135">
            <v>15.415733201000002</v>
          </cell>
          <cell r="DW135">
            <v>14.360531239</v>
          </cell>
          <cell r="DX135">
            <v>1.0552019620000008</v>
          </cell>
          <cell r="DY135">
            <v>-4.4551805025393882</v>
          </cell>
          <cell r="DZ135">
            <v>-4.8209134563307506E-2</v>
          </cell>
          <cell r="EA135">
            <v>92.633333333333326</v>
          </cell>
          <cell r="EB135">
            <v>162.18666666666667</v>
          </cell>
        </row>
        <row r="136">
          <cell r="A136">
            <v>37165</v>
          </cell>
          <cell r="B136">
            <v>2.7381956521739137</v>
          </cell>
          <cell r="C136">
            <v>157.72999999999999</v>
          </cell>
          <cell r="D136">
            <v>137.79</v>
          </cell>
          <cell r="E136">
            <v>2.6964999999999999</v>
          </cell>
          <cell r="DP136">
            <v>37165</v>
          </cell>
          <cell r="DQ136">
            <v>2.6390752898550729</v>
          </cell>
          <cell r="DR136">
            <v>153.09</v>
          </cell>
          <cell r="DS136">
            <v>134.05666666666664</v>
          </cell>
          <cell r="DT136">
            <v>2.6433333333333331</v>
          </cell>
          <cell r="DU136">
            <v>1078.125</v>
          </cell>
          <cell r="DV136">
            <v>15.402100517000001</v>
          </cell>
          <cell r="DW136">
            <v>14.259895567999999</v>
          </cell>
          <cell r="DX136">
            <v>1.1422049490000008</v>
          </cell>
          <cell r="DY136">
            <v>-4.9038808669227318</v>
          </cell>
          <cell r="DZ136">
            <v>-4.7084741531675092E-2</v>
          </cell>
          <cell r="EA136">
            <v>96.58</v>
          </cell>
          <cell r="EB136">
            <v>168.55999999999997</v>
          </cell>
        </row>
        <row r="137">
          <cell r="A137">
            <v>37196</v>
          </cell>
          <cell r="B137">
            <v>2.543863636363636</v>
          </cell>
          <cell r="C137">
            <v>145.1</v>
          </cell>
          <cell r="D137">
            <v>126.16</v>
          </cell>
          <cell r="E137">
            <v>2.4984999999999999</v>
          </cell>
          <cell r="DP137">
            <v>37196</v>
          </cell>
          <cell r="DQ137">
            <v>2.6498414295125166</v>
          </cell>
          <cell r="DR137">
            <v>152.80333333333331</v>
          </cell>
          <cell r="DS137">
            <v>133.43333333333331</v>
          </cell>
          <cell r="DT137">
            <v>2.6216666666666666</v>
          </cell>
          <cell r="DU137">
            <v>1004.971590909091</v>
          </cell>
          <cell r="DV137">
            <v>14.169543843</v>
          </cell>
          <cell r="DW137">
            <v>13.383548127999999</v>
          </cell>
          <cell r="DX137">
            <v>0.7859957150000012</v>
          </cell>
          <cell r="DY137">
            <v>-5.3101885460807736</v>
          </cell>
          <cell r="DZ137">
            <v>-4.5791848820200286E-2</v>
          </cell>
          <cell r="EA137">
            <v>94.96</v>
          </cell>
          <cell r="EB137">
            <v>163.08333333333334</v>
          </cell>
        </row>
        <row r="138">
          <cell r="A138">
            <v>37226</v>
          </cell>
          <cell r="B138">
            <v>2.3584047619047621</v>
          </cell>
          <cell r="C138">
            <v>133.41</v>
          </cell>
          <cell r="D138">
            <v>116.85</v>
          </cell>
          <cell r="E138">
            <v>2.3105000000000002</v>
          </cell>
          <cell r="DP138">
            <v>37226</v>
          </cell>
          <cell r="DQ138">
            <v>2.5468213501474373</v>
          </cell>
          <cell r="DR138">
            <v>145.41333333333333</v>
          </cell>
          <cell r="DS138">
            <v>126.93333333333332</v>
          </cell>
          <cell r="DT138">
            <v>2.5018333333333334</v>
          </cell>
          <cell r="DU138">
            <v>951.19900932400935</v>
          </cell>
          <cell r="DV138">
            <v>13.761932401999999</v>
          </cell>
          <cell r="DW138">
            <v>12.729847181</v>
          </cell>
          <cell r="DX138">
            <v>1.0320852210000009</v>
          </cell>
          <cell r="DY138">
            <v>-6.2024346246176805</v>
          </cell>
          <cell r="DZ138">
            <v>-4.4481277675291392E-2</v>
          </cell>
          <cell r="EA138">
            <v>87.98</v>
          </cell>
          <cell r="EB138">
            <v>146.57000000000002</v>
          </cell>
        </row>
        <row r="139">
          <cell r="A139">
            <v>37257</v>
          </cell>
          <cell r="B139">
            <v>2.3763043478260868</v>
          </cell>
          <cell r="C139">
            <v>133.88</v>
          </cell>
          <cell r="D139">
            <v>111.75</v>
          </cell>
          <cell r="E139">
            <v>2.4129999999999998</v>
          </cell>
          <cell r="DP139">
            <v>37257</v>
          </cell>
          <cell r="DQ139">
            <v>2.426190915364828</v>
          </cell>
          <cell r="DR139">
            <v>137.46333333333334</v>
          </cell>
          <cell r="DS139">
            <v>118.25333333333333</v>
          </cell>
          <cell r="DT139">
            <v>2.4073333333333333</v>
          </cell>
          <cell r="DU139">
            <v>864.90093240093245</v>
          </cell>
          <cell r="DV139">
            <v>12.770038415</v>
          </cell>
          <cell r="DW139">
            <v>11.778577285000001</v>
          </cell>
          <cell r="DX139">
            <v>0.99146113000000069</v>
          </cell>
          <cell r="DY139">
            <v>-4.8996079146840605</v>
          </cell>
          <cell r="DZ139">
            <v>-4.2866799683842736E-2</v>
          </cell>
          <cell r="EA139">
            <v>82.586666666666673</v>
          </cell>
          <cell r="EB139">
            <v>133.95666666666668</v>
          </cell>
        </row>
        <row r="140">
          <cell r="A140">
            <v>37288</v>
          </cell>
          <cell r="B140">
            <v>2.4212250000000002</v>
          </cell>
          <cell r="C140">
            <v>136.27000000000001</v>
          </cell>
          <cell r="D140">
            <v>111.03</v>
          </cell>
          <cell r="E140">
            <v>2.3635000000000002</v>
          </cell>
          <cell r="DP140">
            <v>37288</v>
          </cell>
          <cell r="DQ140">
            <v>2.385311369910283</v>
          </cell>
          <cell r="DR140">
            <v>134.51999999999998</v>
          </cell>
          <cell r="DS140">
            <v>113.21</v>
          </cell>
          <cell r="DT140">
            <v>2.3623333333333334</v>
          </cell>
          <cell r="DU140">
            <v>834.48931623931628</v>
          </cell>
          <cell r="DV140">
            <v>11.935348341000001</v>
          </cell>
          <cell r="DW140">
            <v>10.962453503999999</v>
          </cell>
          <cell r="DX140">
            <v>0.97289483700000012</v>
          </cell>
          <cell r="DY140">
            <v>-4.4307821691778972</v>
          </cell>
          <cell r="DZ140">
            <v>-4.1956909442056094E-2</v>
          </cell>
          <cell r="EA140">
            <v>80.959999999999994</v>
          </cell>
          <cell r="EB140">
            <v>128.34333333333333</v>
          </cell>
        </row>
        <row r="141">
          <cell r="A141">
            <v>37316</v>
          </cell>
          <cell r="B141">
            <v>2.3443809523809529</v>
          </cell>
          <cell r="C141">
            <v>132.12</v>
          </cell>
          <cell r="D141">
            <v>106.76</v>
          </cell>
          <cell r="E141">
            <v>2.3250000000000002</v>
          </cell>
          <cell r="DP141">
            <v>37316</v>
          </cell>
          <cell r="DQ141">
            <v>2.3806367667356798</v>
          </cell>
          <cell r="DR141">
            <v>134.09</v>
          </cell>
          <cell r="DS141">
            <v>109.84666666666668</v>
          </cell>
          <cell r="DT141">
            <v>2.3671666666666669</v>
          </cell>
          <cell r="DU141">
            <v>800.10886752136742</v>
          </cell>
          <cell r="DV141">
            <v>11.856484679999999</v>
          </cell>
          <cell r="DW141">
            <v>11.119096225</v>
          </cell>
          <cell r="DX141">
            <v>0.73738845499999961</v>
          </cell>
          <cell r="DY141">
            <v>-3.6426205983070306</v>
          </cell>
          <cell r="DZ141">
            <v>-3.9398216719720214E-2</v>
          </cell>
          <cell r="EA141">
            <v>80.913333333333341</v>
          </cell>
          <cell r="EB141">
            <v>133.17999999999998</v>
          </cell>
        </row>
        <row r="142">
          <cell r="A142">
            <v>37347</v>
          </cell>
          <cell r="B142">
            <v>2.3188409090909086</v>
          </cell>
          <cell r="C142">
            <v>130.33000000000001</v>
          </cell>
          <cell r="D142">
            <v>105.39</v>
          </cell>
          <cell r="E142">
            <v>2.3609999999999998</v>
          </cell>
          <cell r="DP142">
            <v>37347</v>
          </cell>
          <cell r="DQ142">
            <v>2.3614822871572874</v>
          </cell>
          <cell r="DR142">
            <v>132.90666666666667</v>
          </cell>
          <cell r="DS142">
            <v>107.72666666666667</v>
          </cell>
          <cell r="DT142">
            <v>2.3498333333333332</v>
          </cell>
          <cell r="DU142">
            <v>777.51001461988301</v>
          </cell>
          <cell r="DV142">
            <v>12.516515616</v>
          </cell>
          <cell r="DW142">
            <v>11.458517601</v>
          </cell>
          <cell r="DX142">
            <v>1.0579980149999995</v>
          </cell>
          <cell r="DY142">
            <v>-4.4639929354884842</v>
          </cell>
          <cell r="DZ142">
            <v>-3.9038076248494188E-2</v>
          </cell>
          <cell r="EA142">
            <v>79.386666666666656</v>
          </cell>
          <cell r="EB142">
            <v>134.12666666666667</v>
          </cell>
        </row>
        <row r="143">
          <cell r="A143">
            <v>37377</v>
          </cell>
          <cell r="B143">
            <v>2.4785434782608693</v>
          </cell>
          <cell r="C143">
            <v>139.02000000000001</v>
          </cell>
          <cell r="D143">
            <v>112.89</v>
          </cell>
          <cell r="E143">
            <v>2.5129999999999999</v>
          </cell>
          <cell r="DP143">
            <v>37377</v>
          </cell>
          <cell r="DQ143">
            <v>2.3805884465775766</v>
          </cell>
          <cell r="DR143">
            <v>133.82333333333335</v>
          </cell>
          <cell r="DS143">
            <v>108.34666666666668</v>
          </cell>
          <cell r="DT143">
            <v>2.3996666666666666</v>
          </cell>
          <cell r="DU143">
            <v>832.92390350877201</v>
          </cell>
          <cell r="DV143">
            <v>13.287899704999999</v>
          </cell>
          <cell r="DW143">
            <v>12.12922962</v>
          </cell>
          <cell r="DX143">
            <v>1.1586700849999998</v>
          </cell>
          <cell r="DY143">
            <v>-5.3046585690582866</v>
          </cell>
          <cell r="DZ143">
            <v>-3.8865807695850213E-2</v>
          </cell>
          <cell r="EA143">
            <v>80.623333333333335</v>
          </cell>
          <cell r="EB143">
            <v>140.07333333333335</v>
          </cell>
        </row>
        <row r="144">
          <cell r="A144">
            <v>37408</v>
          </cell>
          <cell r="B144">
            <v>2.7223000000000002</v>
          </cell>
          <cell r="C144">
            <v>151.56</v>
          </cell>
          <cell r="D144">
            <v>124.7</v>
          </cell>
          <cell r="E144">
            <v>2.8174999999999999</v>
          </cell>
          <cell r="DP144">
            <v>37408</v>
          </cell>
          <cell r="DQ144">
            <v>2.506561462450593</v>
          </cell>
          <cell r="DR144">
            <v>140.30333333333334</v>
          </cell>
          <cell r="DS144">
            <v>114.32666666666667</v>
          </cell>
          <cell r="DT144">
            <v>2.5638333333333332</v>
          </cell>
          <cell r="DU144">
            <v>1125.0995614035089</v>
          </cell>
          <cell r="DV144">
            <v>13.101000457</v>
          </cell>
          <cell r="DW144">
            <v>11.868198238000002</v>
          </cell>
          <cell r="DX144">
            <v>1.2328022189999999</v>
          </cell>
          <cell r="DY144">
            <v>-5.5936564212109161</v>
          </cell>
          <cell r="DZ144">
            <v>-3.7579393646329812E-2</v>
          </cell>
          <cell r="EA144">
            <v>86.61</v>
          </cell>
          <cell r="EB144">
            <v>149.80000000000001</v>
          </cell>
        </row>
        <row r="145">
          <cell r="A145">
            <v>37438</v>
          </cell>
          <cell r="B145">
            <v>2.942347826086956</v>
          </cell>
          <cell r="C145">
            <v>162.13999999999999</v>
          </cell>
          <cell r="D145">
            <v>136.62</v>
          </cell>
          <cell r="E145">
            <v>3.46</v>
          </cell>
          <cell r="DP145">
            <v>37438</v>
          </cell>
          <cell r="DQ145">
            <v>2.7143971014492756</v>
          </cell>
          <cell r="DR145">
            <v>150.90666666666667</v>
          </cell>
          <cell r="DS145">
            <v>124.73666666666668</v>
          </cell>
          <cell r="DT145">
            <v>2.9301666666666666</v>
          </cell>
          <cell r="DU145">
            <v>1683.0011208576998</v>
          </cell>
          <cell r="DV145">
            <v>14.691113853999999</v>
          </cell>
          <cell r="DW145">
            <v>12.748262404</v>
          </cell>
          <cell r="DX145">
            <v>1.9428514499999991</v>
          </cell>
          <cell r="DY145">
            <v>-4.1748727089469311</v>
          </cell>
          <cell r="DZ145">
            <v>-3.5105759590590813E-2</v>
          </cell>
          <cell r="EA145">
            <v>98.936666666666667</v>
          </cell>
          <cell r="EB145">
            <v>173.76333333333332</v>
          </cell>
        </row>
        <row r="146">
          <cell r="A146">
            <v>37469</v>
          </cell>
          <cell r="B146">
            <v>3.0962045454545448</v>
          </cell>
          <cell r="C146">
            <v>171.29</v>
          </cell>
          <cell r="D146">
            <v>142.66999999999999</v>
          </cell>
          <cell r="E146">
            <v>3.0059999999999998</v>
          </cell>
          <cell r="DP146">
            <v>37469</v>
          </cell>
          <cell r="DQ146">
            <v>2.9202841238471664</v>
          </cell>
          <cell r="DR146">
            <v>161.66333333333333</v>
          </cell>
          <cell r="DS146">
            <v>134.66333333333333</v>
          </cell>
          <cell r="DT146">
            <v>3.0945</v>
          </cell>
          <cell r="DU146">
            <v>2344.4066764132554</v>
          </cell>
          <cell r="DV146">
            <v>16.005559608999999</v>
          </cell>
          <cell r="DW146">
            <v>12.852134799000002</v>
          </cell>
          <cell r="DX146">
            <v>3.1534248099999989</v>
          </cell>
          <cell r="DY146">
            <v>-1.9629574581471214</v>
          </cell>
          <cell r="DZ146">
            <v>-3.264121567918768E-2</v>
          </cell>
          <cell r="EA146">
            <v>105</v>
          </cell>
          <cell r="EB146">
            <v>187.10333333333332</v>
          </cell>
        </row>
        <row r="147">
          <cell r="A147">
            <v>37500</v>
          </cell>
          <cell r="B147">
            <v>3.347952380952381</v>
          </cell>
          <cell r="C147">
            <v>183.05</v>
          </cell>
          <cell r="D147">
            <v>152.25</v>
          </cell>
          <cell r="E147">
            <v>3.7395</v>
          </cell>
          <cell r="DP147">
            <v>37500</v>
          </cell>
          <cell r="DQ147">
            <v>3.1288349174979602</v>
          </cell>
          <cell r="DR147">
            <v>172.16</v>
          </cell>
          <cell r="DS147">
            <v>143.84666666666666</v>
          </cell>
          <cell r="DT147">
            <v>3.4018333333333328</v>
          </cell>
          <cell r="DU147">
            <v>2856.9601851851853</v>
          </cell>
          <cell r="DV147">
            <v>18.419532287999999</v>
          </cell>
          <cell r="DW147">
            <v>13.451396229</v>
          </cell>
          <cell r="DX147">
            <v>4.968136058999999</v>
          </cell>
          <cell r="DY147">
            <v>0.53947166965123972</v>
          </cell>
          <cell r="DZ147">
            <v>-2.8784182911532209E-2</v>
          </cell>
          <cell r="EA147">
            <v>116.84333333333332</v>
          </cell>
          <cell r="EB147">
            <v>211.18333333333331</v>
          </cell>
        </row>
        <row r="148">
          <cell r="A148">
            <v>37530</v>
          </cell>
          <cell r="B148">
            <v>3.7964130434782613</v>
          </cell>
          <cell r="C148">
            <v>206.11</v>
          </cell>
          <cell r="D148">
            <v>171.03</v>
          </cell>
          <cell r="E148">
            <v>3.63</v>
          </cell>
          <cell r="DP148">
            <v>37530</v>
          </cell>
          <cell r="DQ148">
            <v>3.4135233232950619</v>
          </cell>
          <cell r="DR148">
            <v>186.81666666666669</v>
          </cell>
          <cell r="DS148">
            <v>155.31666666666663</v>
          </cell>
          <cell r="DT148">
            <v>3.4584999999999995</v>
          </cell>
          <cell r="DU148">
            <v>3232.4509259259262</v>
          </cell>
          <cell r="DV148">
            <v>18.673814807000003</v>
          </cell>
          <cell r="DW148">
            <v>12.715370022000002</v>
          </cell>
          <cell r="DX148">
            <v>5.9584447850000002</v>
          </cell>
          <cell r="DY148">
            <v>1.0640509142009447</v>
          </cell>
          <cell r="DZ148">
            <v>-2.4250102826980452E-2</v>
          </cell>
          <cell r="EA148">
            <v>119.12333333333333</v>
          </cell>
          <cell r="EB148">
            <v>219.09333333333333</v>
          </cell>
        </row>
        <row r="149">
          <cell r="A149">
            <v>37561</v>
          </cell>
          <cell r="B149">
            <v>3.5890380952380965</v>
          </cell>
          <cell r="C149">
            <v>188</v>
          </cell>
          <cell r="D149">
            <v>158.26</v>
          </cell>
          <cell r="E149">
            <v>3.653</v>
          </cell>
          <cell r="DP149">
            <v>37561</v>
          </cell>
          <cell r="DQ149">
            <v>3.5778011732229129</v>
          </cell>
          <cell r="DR149">
            <v>192.38666666666668</v>
          </cell>
          <cell r="DS149">
            <v>160.51333333333332</v>
          </cell>
          <cell r="DT149">
            <v>3.6741666666666668</v>
          </cell>
          <cell r="DU149">
            <v>3203.3537037037036</v>
          </cell>
          <cell r="DV149">
            <v>18.037928679</v>
          </cell>
          <cell r="DW149">
            <v>12.393345542</v>
          </cell>
          <cell r="DX149">
            <v>5.6445831370000006</v>
          </cell>
          <cell r="DY149">
            <v>0.58734045412238345</v>
          </cell>
          <cell r="DZ149">
            <v>-2.1746731924649019E-2</v>
          </cell>
          <cell r="EA149">
            <v>123.14333333333333</v>
          </cell>
          <cell r="EB149">
            <v>226.13000000000002</v>
          </cell>
        </row>
        <row r="150">
          <cell r="A150">
            <v>37591</v>
          </cell>
          <cell r="B150">
            <v>3.6268181818181819</v>
          </cell>
          <cell r="C150">
            <v>186.27</v>
          </cell>
          <cell r="D150">
            <v>158.69999999999999</v>
          </cell>
          <cell r="E150">
            <v>3.54</v>
          </cell>
          <cell r="DP150">
            <v>37591</v>
          </cell>
          <cell r="DQ150">
            <v>3.6707564401781796</v>
          </cell>
          <cell r="DR150">
            <v>193.46</v>
          </cell>
          <cell r="DS150">
            <v>162.66333333333333</v>
          </cell>
          <cell r="DT150">
            <v>3.6076666666666668</v>
          </cell>
          <cell r="DU150">
            <v>2983.9166666666665</v>
          </cell>
          <cell r="DV150">
            <v>16.770140678000004</v>
          </cell>
          <cell r="DW150">
            <v>11.836072860999998</v>
          </cell>
          <cell r="DX150">
            <v>4.9340678170000016</v>
          </cell>
          <cell r="DY150">
            <v>-0.71023790718524271</v>
          </cell>
          <cell r="DZ150">
            <v>-1.8514120730035864E-2</v>
          </cell>
          <cell r="EA150">
            <v>116.29666666666667</v>
          </cell>
          <cell r="EB150">
            <v>208.80000000000004</v>
          </cell>
        </row>
        <row r="151">
          <cell r="A151">
            <v>37622</v>
          </cell>
          <cell r="B151">
            <v>3.4407608695652177</v>
          </cell>
          <cell r="C151">
            <v>173.51</v>
          </cell>
          <cell r="D151">
            <v>149.36000000000001</v>
          </cell>
          <cell r="E151">
            <v>3.4975000000000001</v>
          </cell>
          <cell r="DP151">
            <v>37622</v>
          </cell>
          <cell r="DQ151">
            <v>3.5522057155404987</v>
          </cell>
          <cell r="DR151">
            <v>182.59333333333333</v>
          </cell>
          <cell r="DS151">
            <v>155.44</v>
          </cell>
          <cell r="DT151">
            <v>3.5634999999999999</v>
          </cell>
          <cell r="DU151">
            <v>2418.212962962963</v>
          </cell>
          <cell r="DV151">
            <v>15.093954015000001</v>
          </cell>
          <cell r="DW151">
            <v>11.206180273000001</v>
          </cell>
          <cell r="DX151">
            <v>3.8877737420000003</v>
          </cell>
          <cell r="DY151">
            <v>-0.49270896048199458</v>
          </cell>
          <cell r="DZ151">
            <v>-1.5962524417528292E-2</v>
          </cell>
          <cell r="EA151">
            <v>113.04</v>
          </cell>
          <cell r="EB151">
            <v>192.98666666666668</v>
          </cell>
        </row>
        <row r="152">
          <cell r="A152">
            <v>37653</v>
          </cell>
          <cell r="B152">
            <v>3.5947000000000005</v>
          </cell>
          <cell r="C152">
            <v>179.77</v>
          </cell>
          <cell r="D152">
            <v>160.19</v>
          </cell>
          <cell r="E152">
            <v>3.5685000000000002</v>
          </cell>
          <cell r="DP152">
            <v>37653</v>
          </cell>
          <cell r="DQ152">
            <v>3.5540930171278</v>
          </cell>
          <cell r="DR152">
            <v>179.85</v>
          </cell>
          <cell r="DS152">
            <v>156.08333333333334</v>
          </cell>
          <cell r="DT152">
            <v>3.5353333333333334</v>
          </cell>
          <cell r="DU152">
            <v>2032.3284541910332</v>
          </cell>
          <cell r="DV152">
            <v>14.973016468000001</v>
          </cell>
          <cell r="DW152">
            <v>11.243135643</v>
          </cell>
          <cell r="DX152">
            <v>3.729880825</v>
          </cell>
          <cell r="DY152">
            <v>-0.51754880361334088</v>
          </cell>
          <cell r="DZ152">
            <v>-1.4317959505117961E-2</v>
          </cell>
          <cell r="EA152">
            <v>114.18666666666667</v>
          </cell>
          <cell r="EB152">
            <v>187.92</v>
          </cell>
        </row>
        <row r="153">
          <cell r="A153">
            <v>37681</v>
          </cell>
          <cell r="B153">
            <v>3.4505476190476196</v>
          </cell>
          <cell r="C153">
            <v>171.5</v>
          </cell>
          <cell r="D153">
            <v>152.85</v>
          </cell>
          <cell r="E153">
            <v>3.3525</v>
          </cell>
          <cell r="DP153">
            <v>37681</v>
          </cell>
          <cell r="DQ153">
            <v>3.4953361628709465</v>
          </cell>
          <cell r="DR153">
            <v>174.92666666666665</v>
          </cell>
          <cell r="DS153">
            <v>154.13333333333333</v>
          </cell>
          <cell r="DT153">
            <v>3.4728333333333339</v>
          </cell>
          <cell r="DU153">
            <v>1677.8642055137846</v>
          </cell>
          <cell r="DV153">
            <v>14.97183321</v>
          </cell>
          <cell r="DW153">
            <v>11.500030998</v>
          </cell>
          <cell r="DX153">
            <v>3.4718022119999996</v>
          </cell>
          <cell r="DY153">
            <v>-0.25589307910755632</v>
          </cell>
          <cell r="DZ153">
            <v>-1.2011994879911243E-2</v>
          </cell>
          <cell r="EA153">
            <v>113.37</v>
          </cell>
          <cell r="EB153">
            <v>189.24333333333334</v>
          </cell>
        </row>
        <row r="154">
          <cell r="A154">
            <v>37712</v>
          </cell>
          <cell r="B154">
            <v>3.1048863636363637</v>
          </cell>
          <cell r="C154">
            <v>153.34</v>
          </cell>
          <cell r="D154">
            <v>138.13999999999999</v>
          </cell>
          <cell r="E154">
            <v>2.9104999999999999</v>
          </cell>
          <cell r="DP154">
            <v>37712</v>
          </cell>
          <cell r="DQ154">
            <v>3.3833779942279949</v>
          </cell>
          <cell r="DR154">
            <v>168.20333333333335</v>
          </cell>
          <cell r="DS154">
            <v>150.39333333333332</v>
          </cell>
          <cell r="DT154">
            <v>3.2771666666666666</v>
          </cell>
          <cell r="DU154">
            <v>1440.5077610693404</v>
          </cell>
          <cell r="DV154">
            <v>15.873260869000001</v>
          </cell>
          <cell r="DW154">
            <v>11.841522059999999</v>
          </cell>
          <cell r="DX154">
            <v>4.0317388090000001</v>
          </cell>
          <cell r="DY154">
            <v>-1.3927301501768841</v>
          </cell>
          <cell r="DZ154">
            <v>-9.9143766937099115E-3</v>
          </cell>
          <cell r="EA154">
            <v>106.77</v>
          </cell>
          <cell r="EB154">
            <v>179.98</v>
          </cell>
        </row>
        <row r="155">
          <cell r="A155">
            <v>37742</v>
          </cell>
          <cell r="B155">
            <v>2.960136363636364</v>
          </cell>
          <cell r="C155">
            <v>144.22</v>
          </cell>
          <cell r="D155">
            <v>133.03</v>
          </cell>
          <cell r="E155">
            <v>2.9675000000000002</v>
          </cell>
          <cell r="DP155">
            <v>37742</v>
          </cell>
          <cell r="DQ155">
            <v>3.1718567821067825</v>
          </cell>
          <cell r="DR155">
            <v>156.35333333333335</v>
          </cell>
          <cell r="DS155">
            <v>141.34</v>
          </cell>
          <cell r="DT155">
            <v>3.0768333333333331</v>
          </cell>
          <cell r="DU155">
            <v>1173.3300952380953</v>
          </cell>
          <cell r="DV155">
            <v>17.254684234999999</v>
          </cell>
          <cell r="DW155">
            <v>11.814834939000001</v>
          </cell>
          <cell r="DX155">
            <v>5.4398492960000002</v>
          </cell>
          <cell r="DY155">
            <v>-0.343504627414289</v>
          </cell>
          <cell r="DZ155">
            <v>-4.398496061128571E-3</v>
          </cell>
          <cell r="EA155">
            <v>98.36</v>
          </cell>
          <cell r="EB155">
            <v>169.53</v>
          </cell>
        </row>
        <row r="156">
          <cell r="A156">
            <v>37773</v>
          </cell>
          <cell r="B156">
            <v>2.8789761904761901</v>
          </cell>
          <cell r="C156">
            <v>141.04</v>
          </cell>
          <cell r="D156">
            <v>130.28</v>
          </cell>
          <cell r="E156">
            <v>2.8439999999999999</v>
          </cell>
          <cell r="DP156">
            <v>37773</v>
          </cell>
          <cell r="DQ156">
            <v>2.9813329725829725</v>
          </cell>
          <cell r="DR156">
            <v>146.20000000000002</v>
          </cell>
          <cell r="DS156">
            <v>133.81666666666663</v>
          </cell>
          <cell r="DT156">
            <v>2.9073333333333333</v>
          </cell>
          <cell r="DU156">
            <v>982.4107619047619</v>
          </cell>
          <cell r="DV156">
            <v>17.896129471999998</v>
          </cell>
          <cell r="DW156">
            <v>11.631767493000002</v>
          </cell>
          <cell r="DX156">
            <v>6.2643619790000002</v>
          </cell>
          <cell r="DY156">
            <v>-7.3095058081793174E-2</v>
          </cell>
          <cell r="DZ156">
            <v>-9.7113792607436819E-4</v>
          </cell>
          <cell r="EA156">
            <v>91.773333333333326</v>
          </cell>
          <cell r="EB156">
            <v>157.0633333333333</v>
          </cell>
        </row>
        <row r="157">
          <cell r="A157">
            <v>37803</v>
          </cell>
          <cell r="B157">
            <v>2.8797173913043475</v>
          </cell>
          <cell r="C157">
            <v>140.75</v>
          </cell>
          <cell r="D157">
            <v>129.19999999999999</v>
          </cell>
          <cell r="E157">
            <v>2.9660000000000002</v>
          </cell>
          <cell r="DP157">
            <v>37803</v>
          </cell>
          <cell r="DQ157">
            <v>2.9062766484723004</v>
          </cell>
          <cell r="DR157">
            <v>142.00333333333333</v>
          </cell>
          <cell r="DS157">
            <v>130.83666666666667</v>
          </cell>
          <cell r="DT157">
            <v>2.9258333333333333</v>
          </cell>
          <cell r="DU157">
            <v>889.75271359558303</v>
          </cell>
          <cell r="DV157">
            <v>18.301921163999999</v>
          </cell>
          <cell r="DW157">
            <v>11.672934300000001</v>
          </cell>
          <cell r="DX157">
            <v>6.6289868639999998</v>
          </cell>
          <cell r="DY157">
            <v>1.6189092733536117</v>
          </cell>
          <cell r="DZ157">
            <v>1.5300516786874276E-3</v>
          </cell>
          <cell r="EA157">
            <v>91.13</v>
          </cell>
          <cell r="EB157">
            <v>158.62333333333333</v>
          </cell>
        </row>
        <row r="158">
          <cell r="A158">
            <v>37834</v>
          </cell>
          <cell r="B158">
            <v>3.0004476190476188</v>
          </cell>
          <cell r="C158">
            <v>146.80000000000001</v>
          </cell>
          <cell r="D158">
            <v>132.84</v>
          </cell>
          <cell r="E158">
            <v>2.976</v>
          </cell>
          <cell r="DP158">
            <v>37834</v>
          </cell>
          <cell r="DQ158">
            <v>2.9197137336093859</v>
          </cell>
          <cell r="DR158">
            <v>142.86333333333332</v>
          </cell>
          <cell r="DS158">
            <v>130.77333333333334</v>
          </cell>
          <cell r="DT158">
            <v>2.928666666666667</v>
          </cell>
          <cell r="DU158">
            <v>857.64541200828171</v>
          </cell>
          <cell r="DV158">
            <v>18.325581493000001</v>
          </cell>
          <cell r="DW158">
            <v>11.538085819000001</v>
          </cell>
          <cell r="DX158">
            <v>6.7874956740000005</v>
          </cell>
          <cell r="DY158">
            <v>1.9835791085422316</v>
          </cell>
          <cell r="DZ158">
            <v>3.2578931625320291E-3</v>
          </cell>
          <cell r="EA158">
            <v>90.509999999999991</v>
          </cell>
          <cell r="EB158">
            <v>159.41</v>
          </cell>
        </row>
        <row r="159">
          <cell r="A159">
            <v>37865</v>
          </cell>
          <cell r="B159">
            <v>2.921568181818182</v>
          </cell>
          <cell r="C159">
            <v>142.26</v>
          </cell>
          <cell r="D159">
            <v>129.62</v>
          </cell>
          <cell r="E159">
            <v>2.9</v>
          </cell>
          <cell r="DP159">
            <v>37865</v>
          </cell>
          <cell r="DQ159">
            <v>2.9339110640567161</v>
          </cell>
          <cell r="DR159">
            <v>143.27000000000001</v>
          </cell>
          <cell r="DS159">
            <v>130.55333333333331</v>
          </cell>
          <cell r="DT159">
            <v>2.9473333333333334</v>
          </cell>
          <cell r="DU159">
            <v>818.13233408620374</v>
          </cell>
          <cell r="DV159">
            <v>19.729436479</v>
          </cell>
          <cell r="DW159">
            <v>12.636561937</v>
          </cell>
          <cell r="DX159">
            <v>7.0928745419999988</v>
          </cell>
          <cell r="DY159">
            <v>2.8159712837780928</v>
          </cell>
          <cell r="DZ159">
            <v>3.3379522275684523E-3</v>
          </cell>
          <cell r="EA159">
            <v>90.616666666666674</v>
          </cell>
          <cell r="EB159">
            <v>165.32000000000002</v>
          </cell>
        </row>
        <row r="160">
          <cell r="A160">
            <v>37895</v>
          </cell>
          <cell r="B160">
            <v>2.8569043478260876</v>
          </cell>
          <cell r="C160">
            <v>138.72</v>
          </cell>
          <cell r="D160">
            <v>129.03</v>
          </cell>
          <cell r="E160">
            <v>2.8675000000000002</v>
          </cell>
          <cell r="DP160">
            <v>37895</v>
          </cell>
          <cell r="DQ160">
            <v>2.9263067162306293</v>
          </cell>
          <cell r="DR160">
            <v>142.59333333333333</v>
          </cell>
          <cell r="DS160">
            <v>130.49666666666667</v>
          </cell>
          <cell r="DT160">
            <v>2.9144999999999999</v>
          </cell>
          <cell r="DU160">
            <v>754.78111471861484</v>
          </cell>
          <cell r="DV160">
            <v>21.174586114999997</v>
          </cell>
          <cell r="DW160">
            <v>13.621866109999999</v>
          </cell>
          <cell r="DX160">
            <v>7.5527200049999985</v>
          </cell>
          <cell r="DY160">
            <v>2.12638326261651</v>
          </cell>
          <cell r="DZ160">
            <v>3.4311283680954503E-3</v>
          </cell>
          <cell r="EA160">
            <v>88.88</v>
          </cell>
          <cell r="EB160">
            <v>166.91</v>
          </cell>
        </row>
        <row r="161">
          <cell r="A161">
            <v>37926</v>
          </cell>
          <cell r="B161">
            <v>2.9134099999999998</v>
          </cell>
          <cell r="C161">
            <v>140.4</v>
          </cell>
          <cell r="D161">
            <v>130.76</v>
          </cell>
          <cell r="E161">
            <v>2.9459999999999997</v>
          </cell>
          <cell r="DP161">
            <v>37926</v>
          </cell>
          <cell r="DQ161">
            <v>2.89729417654809</v>
          </cell>
          <cell r="DR161">
            <v>140.46</v>
          </cell>
          <cell r="DS161">
            <v>129.80333333333331</v>
          </cell>
          <cell r="DT161">
            <v>2.9045000000000001</v>
          </cell>
          <cell r="DU161">
            <v>658.4623102073366</v>
          </cell>
          <cell r="DV161">
            <v>20.706031873999997</v>
          </cell>
          <cell r="DW161">
            <v>14.158625956000002</v>
          </cell>
          <cell r="DX161">
            <v>6.547405917999999</v>
          </cell>
          <cell r="DY161">
            <v>0.68308974166588909</v>
          </cell>
          <cell r="DZ161">
            <v>3.279431115789831E-3</v>
          </cell>
          <cell r="EA161">
            <v>86.2</v>
          </cell>
          <cell r="EB161">
            <v>163.76666666666668</v>
          </cell>
        </row>
        <row r="162">
          <cell r="A162">
            <v>37956</v>
          </cell>
          <cell r="B162">
            <v>2.9226739130434787</v>
          </cell>
          <cell r="C162">
            <v>140.07</v>
          </cell>
          <cell r="D162">
            <v>133.07</v>
          </cell>
          <cell r="E162">
            <v>2.8914999999999997</v>
          </cell>
          <cell r="DP162">
            <v>37956</v>
          </cell>
          <cell r="DQ162">
            <v>2.8976627536231887</v>
          </cell>
          <cell r="DR162">
            <v>139.72999999999999</v>
          </cell>
          <cell r="DS162">
            <v>130.95333333333332</v>
          </cell>
          <cell r="DT162">
            <v>2.901666666666666</v>
          </cell>
          <cell r="DU162">
            <v>552.4515738437002</v>
          </cell>
          <cell r="DV162">
            <v>20.179347528999998</v>
          </cell>
          <cell r="DW162">
            <v>13.538802724</v>
          </cell>
          <cell r="DX162">
            <v>6.6405448049999993</v>
          </cell>
          <cell r="DY162">
            <v>-0.29381012816744112</v>
          </cell>
          <cell r="DZ162">
            <v>3.9201255099448632E-3</v>
          </cell>
          <cell r="EA162">
            <v>83.15666666666668</v>
          </cell>
          <cell r="EB162">
            <v>154.77666666666667</v>
          </cell>
        </row>
        <row r="163">
          <cell r="A163">
            <v>37987</v>
          </cell>
          <cell r="B163">
            <v>2.8527045454545452</v>
          </cell>
          <cell r="C163">
            <v>136.19</v>
          </cell>
          <cell r="D163">
            <v>130.93</v>
          </cell>
          <cell r="E163">
            <v>2.9344999999999999</v>
          </cell>
          <cell r="DP163">
            <v>37987</v>
          </cell>
          <cell r="DQ163">
            <v>2.8962628194993414</v>
          </cell>
          <cell r="DR163">
            <v>138.88666666666668</v>
          </cell>
          <cell r="DS163">
            <v>131.58666666666667</v>
          </cell>
          <cell r="DT163">
            <v>2.9239999999999995</v>
          </cell>
          <cell r="DU163">
            <v>457.09495263157896</v>
          </cell>
          <cell r="DV163">
            <v>18.432044117</v>
          </cell>
          <cell r="DW163">
            <v>12.724591704000002</v>
          </cell>
          <cell r="DX163">
            <v>5.7074524129999995</v>
          </cell>
          <cell r="DY163">
            <v>0.32065253383754422</v>
          </cell>
          <cell r="DZ163">
            <v>4.6650604413228337E-3</v>
          </cell>
          <cell r="EA163">
            <v>83.106666666666669</v>
          </cell>
          <cell r="EB163">
            <v>148.41666666666666</v>
          </cell>
        </row>
        <row r="164">
          <cell r="A164">
            <v>38018</v>
          </cell>
          <cell r="B164">
            <v>2.9293150000000008</v>
          </cell>
          <cell r="C164">
            <v>139.84</v>
          </cell>
          <cell r="D164">
            <v>137.72999999999999</v>
          </cell>
          <cell r="E164">
            <v>2.9058999999999999</v>
          </cell>
          <cell r="DP164">
            <v>38018</v>
          </cell>
          <cell r="DQ164">
            <v>2.9015644861660079</v>
          </cell>
          <cell r="DR164">
            <v>138.70000000000002</v>
          </cell>
          <cell r="DS164">
            <v>133.91</v>
          </cell>
          <cell r="DT164">
            <v>2.9106333333333332</v>
          </cell>
          <cell r="DU164">
            <v>463.61404999999996</v>
          </cell>
          <cell r="DV164">
            <v>18.229398212</v>
          </cell>
          <cell r="DW164">
            <v>12.210098737000001</v>
          </cell>
          <cell r="DX164">
            <v>6.0192994749999986</v>
          </cell>
          <cell r="DY164">
            <v>0.73200260549813601</v>
          </cell>
          <cell r="DZ164">
            <v>5.2225877462934783E-3</v>
          </cell>
          <cell r="EA164">
            <v>83.626666666666665</v>
          </cell>
          <cell r="EB164">
            <v>144.25</v>
          </cell>
        </row>
        <row r="165">
          <cell r="A165">
            <v>38047</v>
          </cell>
          <cell r="B165">
            <v>2.9053652173913047</v>
          </cell>
          <cell r="C165">
            <v>138.88999999999999</v>
          </cell>
          <cell r="D165">
            <v>135.51</v>
          </cell>
          <cell r="E165">
            <v>2.8952999999999998</v>
          </cell>
          <cell r="DP165">
            <v>38047</v>
          </cell>
          <cell r="DQ165">
            <v>2.8957949209486169</v>
          </cell>
          <cell r="DR165">
            <v>138.30666666666664</v>
          </cell>
          <cell r="DS165">
            <v>134.72333333333333</v>
          </cell>
          <cell r="DT165">
            <v>2.9118999999999997</v>
          </cell>
          <cell r="DU165">
            <v>515.0211934782609</v>
          </cell>
          <cell r="DV165">
            <v>19.408055505</v>
          </cell>
          <cell r="DW165">
            <v>13.550388375000001</v>
          </cell>
          <cell r="DX165">
            <v>5.8576671299999994</v>
          </cell>
          <cell r="DY165">
            <v>1.1042416753596727</v>
          </cell>
          <cell r="DZ165">
            <v>5.9232359318887404E-3</v>
          </cell>
          <cell r="EA165">
            <v>84.63</v>
          </cell>
          <cell r="EB165">
            <v>150.39666666666668</v>
          </cell>
        </row>
        <row r="166">
          <cell r="A166">
            <v>38078</v>
          </cell>
          <cell r="B166">
            <v>2.9073272727272723</v>
          </cell>
          <cell r="C166">
            <v>138.85</v>
          </cell>
          <cell r="D166">
            <v>135.1</v>
          </cell>
          <cell r="E166">
            <v>2.9329999999999998</v>
          </cell>
          <cell r="DP166">
            <v>38078</v>
          </cell>
          <cell r="DQ166">
            <v>2.9140024967061926</v>
          </cell>
          <cell r="DR166">
            <v>139.19333333333336</v>
          </cell>
          <cell r="DS166">
            <v>136.11333333333334</v>
          </cell>
          <cell r="DT166">
            <v>2.9114</v>
          </cell>
          <cell r="DU166">
            <v>599.76993951000691</v>
          </cell>
          <cell r="DV166">
            <v>20.204134021000002</v>
          </cell>
          <cell r="DW166">
            <v>13.970369196</v>
          </cell>
          <cell r="DX166">
            <v>6.2337648249999988</v>
          </cell>
          <cell r="DY166">
            <v>-0.34447993054645465</v>
          </cell>
          <cell r="DZ166">
            <v>6.1032538515905857E-3</v>
          </cell>
          <cell r="EA166">
            <v>84.030000000000015</v>
          </cell>
          <cell r="EB166">
            <v>151.79333333333332</v>
          </cell>
        </row>
        <row r="167">
          <cell r="A167">
            <v>38108</v>
          </cell>
          <cell r="B167">
            <v>3.1058571428571433</v>
          </cell>
          <cell r="C167">
            <v>148.25</v>
          </cell>
          <cell r="D167">
            <v>142.57</v>
          </cell>
          <cell r="E167">
            <v>3.1890000000000001</v>
          </cell>
          <cell r="DP167">
            <v>38108</v>
          </cell>
          <cell r="DQ167">
            <v>2.9728498776585734</v>
          </cell>
          <cell r="DR167">
            <v>141.99666666666667</v>
          </cell>
          <cell r="DS167">
            <v>137.72666666666666</v>
          </cell>
          <cell r="DT167">
            <v>3.0057666666666663</v>
          </cell>
          <cell r="DU167">
            <v>677.87517284334024</v>
          </cell>
          <cell r="DV167">
            <v>22.410214129</v>
          </cell>
          <cell r="DW167">
            <v>15.054559609000002</v>
          </cell>
          <cell r="DX167">
            <v>7.3556545199999981</v>
          </cell>
          <cell r="DY167">
            <v>0.85993000274381304</v>
          </cell>
          <cell r="DZ167">
            <v>6.931892879210466E-3</v>
          </cell>
          <cell r="EA167">
            <v>85.446666666666673</v>
          </cell>
          <cell r="EB167">
            <v>159.68666666666667</v>
          </cell>
        </row>
        <row r="168">
          <cell r="A168">
            <v>38139</v>
          </cell>
          <cell r="B168">
            <v>3.1260590909090906</v>
          </cell>
          <cell r="C168">
            <v>149.04</v>
          </cell>
          <cell r="D168">
            <v>144.1</v>
          </cell>
          <cell r="E168">
            <v>3.085</v>
          </cell>
          <cell r="DP168">
            <v>38139</v>
          </cell>
          <cell r="DQ168">
            <v>3.0464145021645024</v>
          </cell>
          <cell r="DR168">
            <v>145.38</v>
          </cell>
          <cell r="DS168">
            <v>140.59</v>
          </cell>
          <cell r="DT168">
            <v>3.0690000000000004</v>
          </cell>
          <cell r="DU168">
            <v>735.47926572871575</v>
          </cell>
          <cell r="DV168">
            <v>23.809574220999998</v>
          </cell>
          <cell r="DW168">
            <v>15.246534712999999</v>
          </cell>
          <cell r="DX168">
            <v>8.5630395079999975</v>
          </cell>
          <cell r="DY168">
            <v>2.0752421625863358</v>
          </cell>
          <cell r="DZ168">
            <v>9.2140352190637695E-3</v>
          </cell>
          <cell r="EA168">
            <v>86.713333333333324</v>
          </cell>
          <cell r="EB168">
            <v>160.65666666666667</v>
          </cell>
        </row>
        <row r="169">
          <cell r="A169">
            <v>38169</v>
          </cell>
          <cell r="B169">
            <v>3.0376136363636363</v>
          </cell>
          <cell r="C169">
            <v>143.11000000000001</v>
          </cell>
          <cell r="D169">
            <v>139.4</v>
          </cell>
          <cell r="E169">
            <v>3.0365000000000002</v>
          </cell>
          <cell r="DP169">
            <v>38169</v>
          </cell>
          <cell r="DQ169">
            <v>3.0898432900432904</v>
          </cell>
          <cell r="DR169">
            <v>146.79999999999998</v>
          </cell>
          <cell r="DS169">
            <v>142.02333333333331</v>
          </cell>
          <cell r="DT169">
            <v>3.1035000000000004</v>
          </cell>
          <cell r="DU169">
            <v>734.3759641414141</v>
          </cell>
          <cell r="DV169">
            <v>26.191052607</v>
          </cell>
          <cell r="DW169">
            <v>16.146206763999999</v>
          </cell>
          <cell r="DX169">
            <v>10.044845843000001</v>
          </cell>
          <cell r="DY169">
            <v>4.5384556823991558</v>
          </cell>
          <cell r="DZ169">
            <v>1.0637566592087042E-2</v>
          </cell>
          <cell r="EA169">
            <v>87.25333333333333</v>
          </cell>
          <cell r="EB169">
            <v>165.12</v>
          </cell>
        </row>
        <row r="170">
          <cell r="A170">
            <v>38200</v>
          </cell>
          <cell r="B170">
            <v>3.0013772727272734</v>
          </cell>
          <cell r="C170">
            <v>140.62</v>
          </cell>
          <cell r="D170">
            <v>136.65</v>
          </cell>
          <cell r="E170">
            <v>2.927</v>
          </cell>
          <cell r="DP170">
            <v>38200</v>
          </cell>
          <cell r="DQ170">
            <v>3.0550166666666669</v>
          </cell>
          <cell r="DR170">
            <v>144.25666666666666</v>
          </cell>
          <cell r="DS170">
            <v>140.04999999999998</v>
          </cell>
          <cell r="DT170">
            <v>3.0161666666666669</v>
          </cell>
          <cell r="DU170">
            <v>648.33542929292923</v>
          </cell>
          <cell r="DV170">
            <v>27.309080929</v>
          </cell>
          <cell r="DW170">
            <v>16.936455718999998</v>
          </cell>
          <cell r="DX170">
            <v>10.372625210000001</v>
          </cell>
          <cell r="DY170">
            <v>4.7905802991082957</v>
          </cell>
          <cell r="DZ170">
            <v>1.11716021209468E-2</v>
          </cell>
          <cell r="EA170">
            <v>85.19</v>
          </cell>
          <cell r="EB170">
            <v>163.89666666666668</v>
          </cell>
        </row>
        <row r="171">
          <cell r="A171">
            <v>38231</v>
          </cell>
          <cell r="B171">
            <v>2.8911409090909088</v>
          </cell>
          <cell r="C171">
            <v>135.22999999999999</v>
          </cell>
          <cell r="D171">
            <v>131.58000000000001</v>
          </cell>
          <cell r="E171">
            <v>2.8608000000000002</v>
          </cell>
          <cell r="DP171">
            <v>38231</v>
          </cell>
          <cell r="DQ171">
            <v>2.9767106060606063</v>
          </cell>
          <cell r="DR171">
            <v>139.65333333333334</v>
          </cell>
          <cell r="DS171">
            <v>135.87666666666667</v>
          </cell>
          <cell r="DT171">
            <v>2.9414333333333338</v>
          </cell>
          <cell r="DU171">
            <v>550.66823232323225</v>
          </cell>
          <cell r="DV171">
            <v>26.912659116</v>
          </cell>
          <cell r="DW171">
            <v>17.156527531999998</v>
          </cell>
          <cell r="DX171">
            <v>9.756131584000002</v>
          </cell>
          <cell r="DY171">
            <v>4.5273404597646891</v>
          </cell>
          <cell r="DZ171">
            <v>1.1588157949969606E-2</v>
          </cell>
          <cell r="EA171">
            <v>82.63</v>
          </cell>
          <cell r="EB171">
            <v>161.47333333333333</v>
          </cell>
        </row>
        <row r="172">
          <cell r="A172">
            <v>38261</v>
          </cell>
          <cell r="B172">
            <v>2.8514333333333335</v>
          </cell>
          <cell r="C172">
            <v>133.55000000000001</v>
          </cell>
          <cell r="D172">
            <v>130.97999999999999</v>
          </cell>
          <cell r="E172">
            <v>2.8570000000000002</v>
          </cell>
          <cell r="DP172">
            <v>38261</v>
          </cell>
          <cell r="DQ172">
            <v>2.9146505050505049</v>
          </cell>
          <cell r="DR172">
            <v>136.46666666666667</v>
          </cell>
          <cell r="DS172">
            <v>133.07000000000002</v>
          </cell>
          <cell r="DT172">
            <v>2.8816000000000002</v>
          </cell>
          <cell r="DU172">
            <v>480.52631168831158</v>
          </cell>
          <cell r="DV172">
            <v>26.127481678999999</v>
          </cell>
          <cell r="DW172">
            <v>17.475195438</v>
          </cell>
          <cell r="DX172">
            <v>8.6522862409999988</v>
          </cell>
          <cell r="DY172">
            <v>3.7806255752705837</v>
          </cell>
          <cell r="DZ172">
            <v>1.2847174963969896E-2</v>
          </cell>
          <cell r="EA172">
            <v>80.88</v>
          </cell>
          <cell r="EB172">
            <v>158.86000000000001</v>
          </cell>
        </row>
        <row r="173">
          <cell r="A173">
            <v>38292</v>
          </cell>
          <cell r="B173">
            <v>2.7894681818181821</v>
          </cell>
          <cell r="C173">
            <v>129.6</v>
          </cell>
          <cell r="D173">
            <v>129.05000000000001</v>
          </cell>
          <cell r="E173">
            <v>2.7199999999999998</v>
          </cell>
          <cell r="DP173">
            <v>38292</v>
          </cell>
          <cell r="DQ173">
            <v>2.8440141414141409</v>
          </cell>
          <cell r="DR173">
            <v>132.79333333333332</v>
          </cell>
          <cell r="DS173">
            <v>130.53666666666666</v>
          </cell>
          <cell r="DT173">
            <v>2.8125999999999998</v>
          </cell>
          <cell r="DU173">
            <v>425.17158441558445</v>
          </cell>
          <cell r="DV173">
            <v>25.233515438999998</v>
          </cell>
          <cell r="DW173">
            <v>17.928060050999999</v>
          </cell>
          <cell r="DX173">
            <v>7.3054553879999995</v>
          </cell>
          <cell r="DY173">
            <v>1.8060272556483319</v>
          </cell>
          <cell r="DZ173">
            <v>1.2471921997749746E-2</v>
          </cell>
          <cell r="EA173">
            <v>77.743333333333339</v>
          </cell>
          <cell r="EB173">
            <v>152.04333333333332</v>
          </cell>
        </row>
        <row r="174">
          <cell r="A174">
            <v>38322</v>
          </cell>
          <cell r="B174">
            <v>2.715830434782609</v>
          </cell>
          <cell r="C174">
            <v>124.9</v>
          </cell>
          <cell r="D174">
            <v>126.88</v>
          </cell>
          <cell r="E174">
            <v>2.6560000000000001</v>
          </cell>
          <cell r="DP174">
            <v>38322</v>
          </cell>
          <cell r="DQ174">
            <v>2.7855773166447082</v>
          </cell>
          <cell r="DR174">
            <v>129.35</v>
          </cell>
          <cell r="DS174">
            <v>128.97</v>
          </cell>
          <cell r="DT174">
            <v>2.7443333333333335</v>
          </cell>
          <cell r="DU174">
            <v>381.43940259740265</v>
          </cell>
          <cell r="DV174">
            <v>24.991383526999996</v>
          </cell>
          <cell r="DW174">
            <v>17.860186047999999</v>
          </cell>
          <cell r="DX174">
            <v>7.1311974789999981</v>
          </cell>
          <cell r="DY174">
            <v>1.2524890665322732</v>
          </cell>
          <cell r="DZ174">
            <v>1.338529501336088E-2</v>
          </cell>
          <cell r="EA174">
            <v>73.86</v>
          </cell>
          <cell r="EB174">
            <v>141.54333333333332</v>
          </cell>
        </row>
        <row r="175">
          <cell r="A175">
            <v>38353</v>
          </cell>
          <cell r="B175">
            <v>2.6934476190476198</v>
          </cell>
          <cell r="C175">
            <v>123.29</v>
          </cell>
          <cell r="D175">
            <v>124.02</v>
          </cell>
          <cell r="E175">
            <v>2.6088</v>
          </cell>
          <cell r="DP175">
            <v>38353</v>
          </cell>
          <cell r="DQ175">
            <v>2.7329154118828036</v>
          </cell>
          <cell r="DR175">
            <v>125.93</v>
          </cell>
          <cell r="DS175">
            <v>126.64999999999999</v>
          </cell>
          <cell r="DT175">
            <v>2.6616</v>
          </cell>
          <cell r="DU175">
            <v>358.24022799422801</v>
          </cell>
          <cell r="DV175">
            <v>24.294260472999998</v>
          </cell>
          <cell r="DW175">
            <v>17.277872828</v>
          </cell>
          <cell r="DX175">
            <v>7.0163876449999982</v>
          </cell>
          <cell r="DY175">
            <v>1.1006717812838041</v>
          </cell>
          <cell r="DZ175">
            <v>1.3360234232684981E-2</v>
          </cell>
          <cell r="EA175">
            <v>70.896666666666661</v>
          </cell>
          <cell r="EB175">
            <v>130.95333333333335</v>
          </cell>
        </row>
        <row r="176">
          <cell r="A176">
            <v>38384</v>
          </cell>
          <cell r="B176">
            <v>2.6000999999999994</v>
          </cell>
          <cell r="C176">
            <v>118.92</v>
          </cell>
          <cell r="D176">
            <v>120.05</v>
          </cell>
          <cell r="E176">
            <v>2.5874999999999999</v>
          </cell>
          <cell r="DP176">
            <v>38384</v>
          </cell>
          <cell r="DQ176">
            <v>2.6697926846100763</v>
          </cell>
          <cell r="DR176">
            <v>122.37</v>
          </cell>
          <cell r="DS176">
            <v>123.64999999999999</v>
          </cell>
          <cell r="DT176">
            <v>2.6174333333333331</v>
          </cell>
          <cell r="DU176">
            <v>339.48220678210674</v>
          </cell>
          <cell r="DV176">
            <v>23.926257649</v>
          </cell>
          <cell r="DW176">
            <v>16.188757081000002</v>
          </cell>
          <cell r="DX176">
            <v>7.737500567999998</v>
          </cell>
          <cell r="DY176">
            <v>1.5205990981147948</v>
          </cell>
          <cell r="DZ176">
            <v>1.2967756116312569E-2</v>
          </cell>
          <cell r="EA176">
            <v>70.353333333333339</v>
          </cell>
          <cell r="EB176">
            <v>124.33999999999999</v>
          </cell>
        </row>
        <row r="177">
          <cell r="A177">
            <v>38412</v>
          </cell>
          <cell r="B177">
            <v>2.7090086956521735</v>
          </cell>
          <cell r="C177">
            <v>124.02</v>
          </cell>
          <cell r="D177">
            <v>125.3</v>
          </cell>
          <cell r="E177">
            <v>2.6790000000000003</v>
          </cell>
          <cell r="DP177">
            <v>38412</v>
          </cell>
          <cell r="DQ177">
            <v>2.6675187715665971</v>
          </cell>
          <cell r="DR177">
            <v>122.07666666666667</v>
          </cell>
          <cell r="DS177">
            <v>123.12333333333333</v>
          </cell>
          <cell r="DT177">
            <v>2.6251000000000002</v>
          </cell>
          <cell r="DU177">
            <v>353.23989848171158</v>
          </cell>
          <cell r="DV177">
            <v>24.516497196</v>
          </cell>
          <cell r="DW177">
            <v>16.420269345000001</v>
          </cell>
          <cell r="DX177">
            <v>8.0962278509999983</v>
          </cell>
          <cell r="DY177">
            <v>2.144991570312242</v>
          </cell>
          <cell r="DZ177">
            <v>1.4235613948529388E-2</v>
          </cell>
          <cell r="EA177">
            <v>71.87</v>
          </cell>
          <cell r="EB177">
            <v>129.1</v>
          </cell>
        </row>
        <row r="178">
          <cell r="A178">
            <v>38443</v>
          </cell>
          <cell r="B178">
            <v>2.5762428571428573</v>
          </cell>
          <cell r="C178">
            <v>118.03</v>
          </cell>
          <cell r="D178">
            <v>118.26</v>
          </cell>
          <cell r="E178">
            <v>2.528</v>
          </cell>
          <cell r="DP178">
            <v>38443</v>
          </cell>
          <cell r="DQ178">
            <v>2.6284505175983433</v>
          </cell>
          <cell r="DR178">
            <v>120.32333333333334</v>
          </cell>
          <cell r="DS178">
            <v>121.20333333333333</v>
          </cell>
          <cell r="DT178">
            <v>2.5981666666666672</v>
          </cell>
          <cell r="DU178">
            <v>372.30921594202897</v>
          </cell>
          <cell r="DV178">
            <v>26.283035071</v>
          </cell>
          <cell r="DW178">
            <v>16.494372058</v>
          </cell>
          <cell r="DX178">
            <v>9.7886630130000007</v>
          </cell>
          <cell r="DY178">
            <v>2.069549776524827</v>
          </cell>
          <cell r="DZ178">
            <v>1.6040687481470934E-2</v>
          </cell>
          <cell r="EA178">
            <v>70.909999999999982</v>
          </cell>
          <cell r="EB178">
            <v>129.94999999999999</v>
          </cell>
        </row>
        <row r="179">
          <cell r="A179">
            <v>38473</v>
          </cell>
          <cell r="B179">
            <v>2.446690909090909</v>
          </cell>
          <cell r="C179">
            <v>111.59</v>
          </cell>
          <cell r="D179">
            <v>111.64</v>
          </cell>
          <cell r="E179">
            <v>2.4076</v>
          </cell>
          <cell r="DP179">
            <v>38473</v>
          </cell>
          <cell r="DQ179">
            <v>2.5773141539619799</v>
          </cell>
          <cell r="DR179">
            <v>117.88</v>
          </cell>
          <cell r="DS179">
            <v>118.39999999999999</v>
          </cell>
          <cell r="DT179">
            <v>2.5382000000000002</v>
          </cell>
          <cell r="DU179">
            <v>385.19213181504483</v>
          </cell>
          <cell r="DV179">
            <v>28.355044681999999</v>
          </cell>
          <cell r="DW179">
            <v>17.885234261000001</v>
          </cell>
          <cell r="DX179">
            <v>10.469810421000002</v>
          </cell>
          <cell r="DY179">
            <v>2.460586598876819</v>
          </cell>
          <cell r="DZ179">
            <v>1.4357897407503553E-2</v>
          </cell>
          <cell r="EA179">
            <v>68.406666666666652</v>
          </cell>
          <cell r="EB179">
            <v>130.58666666666667</v>
          </cell>
        </row>
        <row r="180">
          <cell r="A180">
            <v>38504</v>
          </cell>
          <cell r="B180">
            <v>2.4129590909090912</v>
          </cell>
          <cell r="C180">
            <v>109.88</v>
          </cell>
          <cell r="D180">
            <v>108.35</v>
          </cell>
          <cell r="E180">
            <v>2.3325</v>
          </cell>
          <cell r="DP180">
            <v>38504</v>
          </cell>
          <cell r="DQ180">
            <v>2.4786309523809522</v>
          </cell>
          <cell r="DR180">
            <v>113.16666666666667</v>
          </cell>
          <cell r="DS180">
            <v>112.75</v>
          </cell>
          <cell r="DT180">
            <v>2.4227000000000003</v>
          </cell>
          <cell r="DU180">
            <v>376.74694011544011</v>
          </cell>
          <cell r="DV180">
            <v>29.316943941000002</v>
          </cell>
          <cell r="DW180">
            <v>18.144029639999999</v>
          </cell>
          <cell r="DX180">
            <v>11.172914300999999</v>
          </cell>
          <cell r="DY180">
            <v>1.9687138161152333</v>
          </cell>
          <cell r="DZ180">
            <v>1.3041953870816679E-2</v>
          </cell>
          <cell r="EA180">
            <v>64.996666666666655</v>
          </cell>
          <cell r="EB180">
            <v>125.08333333333333</v>
          </cell>
        </row>
        <row r="181">
          <cell r="A181">
            <v>38534</v>
          </cell>
          <cell r="B181">
            <v>2.374938095238095</v>
          </cell>
          <cell r="C181">
            <v>108.29</v>
          </cell>
          <cell r="D181">
            <v>106.38</v>
          </cell>
          <cell r="E181">
            <v>2.3786999999999998</v>
          </cell>
          <cell r="DP181">
            <v>38534</v>
          </cell>
          <cell r="DQ181">
            <v>2.4115293650793652</v>
          </cell>
          <cell r="DR181">
            <v>109.92</v>
          </cell>
          <cell r="DS181">
            <v>108.79</v>
          </cell>
          <cell r="DT181">
            <v>2.3729333333333336</v>
          </cell>
          <cell r="DU181">
            <v>348.37849567099573</v>
          </cell>
          <cell r="DV181">
            <v>31.154083784999997</v>
          </cell>
          <cell r="DW181">
            <v>18.867932332999999</v>
          </cell>
          <cell r="DX181">
            <v>12.286151451999999</v>
          </cell>
          <cell r="DY181">
            <v>3.7580049522638377</v>
          </cell>
          <cell r="DZ181">
            <v>1.3743975406226204E-2</v>
          </cell>
          <cell r="EA181">
            <v>63.226666666666667</v>
          </cell>
          <cell r="EB181">
            <v>122.69333333333333</v>
          </cell>
        </row>
        <row r="182">
          <cell r="A182">
            <v>38565</v>
          </cell>
          <cell r="B182">
            <v>2.3611913043478263</v>
          </cell>
          <cell r="C182">
            <v>108.07</v>
          </cell>
          <cell r="D182">
            <v>106.82</v>
          </cell>
          <cell r="E182">
            <v>2.3570000000000002</v>
          </cell>
          <cell r="DP182">
            <v>38565</v>
          </cell>
          <cell r="DQ182">
            <v>2.383029496831671</v>
          </cell>
          <cell r="DR182">
            <v>108.74666666666667</v>
          </cell>
          <cell r="DS182">
            <v>107.18333333333332</v>
          </cell>
          <cell r="DT182">
            <v>2.3560666666666665</v>
          </cell>
          <cell r="DU182">
            <v>335.15771168203776</v>
          </cell>
          <cell r="DV182">
            <v>32.649706135999999</v>
          </cell>
          <cell r="DW182">
            <v>20.189399158000001</v>
          </cell>
          <cell r="DX182">
            <v>12.460306977999998</v>
          </cell>
          <cell r="DY182">
            <v>3.9596236783188461</v>
          </cell>
          <cell r="DZ182">
            <v>1.2157407362868324E-2</v>
          </cell>
          <cell r="EA182">
            <v>62.74</v>
          </cell>
          <cell r="EB182">
            <v>123.67</v>
          </cell>
        </row>
        <row r="183">
          <cell r="A183">
            <v>38596</v>
          </cell>
          <cell r="B183">
            <v>2.2932681818181813</v>
          </cell>
          <cell r="C183">
            <v>105.95</v>
          </cell>
          <cell r="D183">
            <v>104.03</v>
          </cell>
          <cell r="E183">
            <v>2.2275</v>
          </cell>
          <cell r="DP183">
            <v>38596</v>
          </cell>
          <cell r="DQ183">
            <v>2.343132527134701</v>
          </cell>
          <cell r="DR183">
            <v>107.43666666666667</v>
          </cell>
          <cell r="DS183">
            <v>105.74333333333334</v>
          </cell>
          <cell r="DT183">
            <v>2.3210666666666664</v>
          </cell>
          <cell r="DU183">
            <v>319.47434804567411</v>
          </cell>
          <cell r="DV183">
            <v>33.088001894999998</v>
          </cell>
          <cell r="DW183">
            <v>20.333493671999999</v>
          </cell>
          <cell r="DX183">
            <v>12.754508223</v>
          </cell>
          <cell r="DY183">
            <v>5.0468702740345632</v>
          </cell>
          <cell r="DZ183">
            <v>1.2650340738259129E-2</v>
          </cell>
          <cell r="EA183">
            <v>61.366666666666667</v>
          </cell>
          <cell r="EB183">
            <v>121.07666666666667</v>
          </cell>
        </row>
        <row r="184">
          <cell r="A184">
            <v>38626</v>
          </cell>
          <cell r="B184">
            <v>2.2575523809523808</v>
          </cell>
          <cell r="C184">
            <v>103.63</v>
          </cell>
          <cell r="D184">
            <v>100.88</v>
          </cell>
          <cell r="E184">
            <v>2.2518000000000002</v>
          </cell>
          <cell r="DP184">
            <v>38626</v>
          </cell>
          <cell r="DQ184">
            <v>2.3040039557061296</v>
          </cell>
          <cell r="DR184">
            <v>105.88333333333333</v>
          </cell>
          <cell r="DS184">
            <v>103.91000000000001</v>
          </cell>
          <cell r="DT184">
            <v>2.2787666666666668</v>
          </cell>
          <cell r="DU184">
            <v>308.92587185519784</v>
          </cell>
          <cell r="DV184">
            <v>31.933221042</v>
          </cell>
          <cell r="DW184">
            <v>20.512760183000001</v>
          </cell>
          <cell r="DX184">
            <v>11.420460858999999</v>
          </cell>
          <cell r="DY184">
            <v>3.3699797015821811</v>
          </cell>
          <cell r="DZ184">
            <v>1.2157874730419637E-2</v>
          </cell>
          <cell r="EA184">
            <v>60.22</v>
          </cell>
          <cell r="EB184">
            <v>119.76333333333332</v>
          </cell>
        </row>
        <row r="185">
          <cell r="A185">
            <v>38657</v>
          </cell>
          <cell r="B185">
            <v>2.2103090909090906</v>
          </cell>
          <cell r="C185">
            <v>100.17</v>
          </cell>
          <cell r="D185">
            <v>97.21</v>
          </cell>
          <cell r="E185">
            <v>2.2035</v>
          </cell>
          <cell r="DP185">
            <v>38657</v>
          </cell>
          <cell r="DQ185">
            <v>2.2537098845598842</v>
          </cell>
          <cell r="DR185">
            <v>103.25</v>
          </cell>
          <cell r="DS185">
            <v>100.70666666666666</v>
          </cell>
          <cell r="DT185">
            <v>2.2276000000000002</v>
          </cell>
          <cell r="DU185">
            <v>285.21829148629143</v>
          </cell>
          <cell r="DV185">
            <v>31.429446964999997</v>
          </cell>
          <cell r="DW185">
            <v>19.534674340000002</v>
          </cell>
          <cell r="DX185">
            <v>11.894772625</v>
          </cell>
          <cell r="DY185">
            <v>4.3517985098140866</v>
          </cell>
          <cell r="DZ185">
            <v>1.4103513066357978E-2</v>
          </cell>
          <cell r="EA185">
            <v>57.75</v>
          </cell>
          <cell r="EB185">
            <v>113.56333333333333</v>
          </cell>
        </row>
        <row r="186">
          <cell r="A186">
            <v>38687</v>
          </cell>
          <cell r="B186">
            <v>2.2855636363636367</v>
          </cell>
          <cell r="C186">
            <v>102.76</v>
          </cell>
          <cell r="D186">
            <v>100.9</v>
          </cell>
          <cell r="E186">
            <v>2.3355000000000001</v>
          </cell>
          <cell r="DP186">
            <v>38687</v>
          </cell>
          <cell r="DQ186">
            <v>2.2511417027417031</v>
          </cell>
          <cell r="DR186">
            <v>102.18666666666667</v>
          </cell>
          <cell r="DS186">
            <v>99.663333333333341</v>
          </cell>
          <cell r="DT186">
            <v>2.2636000000000003</v>
          </cell>
          <cell r="DU186">
            <v>263.63822294372289</v>
          </cell>
          <cell r="DV186">
            <v>31.676392374999999</v>
          </cell>
          <cell r="DW186">
            <v>19.794422897</v>
          </cell>
          <cell r="DX186">
            <v>11.881969477999998</v>
          </cell>
          <cell r="DY186">
            <v>2.5187992816555558</v>
          </cell>
          <cell r="DZ186">
            <v>1.3092985284308535E-2</v>
          </cell>
          <cell r="EA186">
            <v>57.693333333333328</v>
          </cell>
          <cell r="EB186">
            <v>111.79</v>
          </cell>
        </row>
        <row r="187">
          <cell r="A187">
            <v>38718</v>
          </cell>
          <cell r="B187">
            <v>2.2696318181818183</v>
          </cell>
          <cell r="C187">
            <v>102.41</v>
          </cell>
          <cell r="D187">
            <v>100.68</v>
          </cell>
          <cell r="E187">
            <v>2.2120000000000002</v>
          </cell>
          <cell r="DP187">
            <v>38718</v>
          </cell>
          <cell r="DQ187">
            <v>2.2551681818181817</v>
          </cell>
          <cell r="DR187">
            <v>101.78000000000002</v>
          </cell>
          <cell r="DS187">
            <v>99.596666666666678</v>
          </cell>
          <cell r="DT187">
            <v>2.2503333333333333</v>
          </cell>
          <cell r="DU187">
            <v>227.69382611832611</v>
          </cell>
          <cell r="DV187">
            <v>31.029043755</v>
          </cell>
          <cell r="DW187">
            <v>20.019695601999999</v>
          </cell>
          <cell r="DX187">
            <v>11.009348153000001</v>
          </cell>
          <cell r="DY187">
            <v>1.3191894817630621</v>
          </cell>
          <cell r="DZ187">
            <v>1.1533013019403767E-2</v>
          </cell>
          <cell r="EA187">
            <v>56.51</v>
          </cell>
          <cell r="EB187">
            <v>106.83333333333333</v>
          </cell>
        </row>
        <row r="188">
          <cell r="A188">
            <v>38749</v>
          </cell>
          <cell r="B188">
            <v>2.1584649999999996</v>
          </cell>
          <cell r="C188">
            <v>97.17</v>
          </cell>
          <cell r="D188">
            <v>95.44</v>
          </cell>
          <cell r="E188">
            <v>2.1234999999999999</v>
          </cell>
          <cell r="DP188">
            <v>38749</v>
          </cell>
          <cell r="DQ188">
            <v>2.2378868181818183</v>
          </cell>
          <cell r="DR188">
            <v>100.78000000000002</v>
          </cell>
          <cell r="DS188">
            <v>99.006666666666661</v>
          </cell>
          <cell r="DT188">
            <v>2.2236666666666669</v>
          </cell>
          <cell r="DU188">
            <v>186.94026232247288</v>
          </cell>
          <cell r="DV188">
            <v>28.944609143999998</v>
          </cell>
          <cell r="DW188">
            <v>19.285912626000002</v>
          </cell>
          <cell r="DX188">
            <v>9.6586965179999993</v>
          </cell>
          <cell r="DY188">
            <v>0.20458812107826574</v>
          </cell>
          <cell r="DZ188">
            <v>1.1773864116754015E-2</v>
          </cell>
          <cell r="EA188">
            <v>55.716666666666661</v>
          </cell>
          <cell r="EB188">
            <v>102.11333333333334</v>
          </cell>
        </row>
        <row r="189">
          <cell r="A189">
            <v>38777</v>
          </cell>
          <cell r="B189">
            <v>2.1513434782608694</v>
          </cell>
          <cell r="C189">
            <v>96.84</v>
          </cell>
          <cell r="D189">
            <v>95.29</v>
          </cell>
          <cell r="E189">
            <v>2.1640000000000001</v>
          </cell>
          <cell r="DP189">
            <v>38777</v>
          </cell>
          <cell r="DQ189">
            <v>2.1931467654808956</v>
          </cell>
          <cell r="DR189">
            <v>98.806666666666658</v>
          </cell>
          <cell r="DS189">
            <v>97.13666666666667</v>
          </cell>
          <cell r="DT189">
            <v>2.1664999999999996</v>
          </cell>
          <cell r="DU189">
            <v>154.77098765028512</v>
          </cell>
          <cell r="DV189">
            <v>29.418774839000001</v>
          </cell>
          <cell r="DW189">
            <v>20.439620959999999</v>
          </cell>
          <cell r="DX189">
            <v>8.9791538790000001</v>
          </cell>
          <cell r="DY189">
            <v>0.94328020742664154</v>
          </cell>
          <cell r="DZ189">
            <v>1.0941941081250536E-2</v>
          </cell>
          <cell r="EA189">
            <v>53.723333333333329</v>
          </cell>
          <cell r="EB189">
            <v>100.61333333333334</v>
          </cell>
        </row>
        <row r="190">
          <cell r="A190">
            <v>38808</v>
          </cell>
          <cell r="B190">
            <v>2.1280199999999998</v>
          </cell>
          <cell r="C190">
            <v>96.43</v>
          </cell>
          <cell r="D190">
            <v>95.14</v>
          </cell>
          <cell r="E190">
            <v>2.0870000000000002</v>
          </cell>
          <cell r="DP190">
            <v>38808</v>
          </cell>
          <cell r="DQ190">
            <v>2.1459428260869564</v>
          </cell>
          <cell r="DR190">
            <v>96.813333333333333</v>
          </cell>
          <cell r="DS190">
            <v>95.29</v>
          </cell>
          <cell r="DT190">
            <v>2.1248333333333331</v>
          </cell>
          <cell r="DU190">
            <v>138.73600511060258</v>
          </cell>
          <cell r="DV190">
            <v>29.958749928000003</v>
          </cell>
          <cell r="DW190">
            <v>20.733232087000001</v>
          </cell>
          <cell r="DX190">
            <v>9.2255178410000003</v>
          </cell>
          <cell r="DY190">
            <v>1.3808226624117212</v>
          </cell>
          <cell r="DZ190">
            <v>1.0053733271158116E-2</v>
          </cell>
          <cell r="EA190">
            <v>52.319999999999993</v>
          </cell>
          <cell r="EB190">
            <v>98.416666666666671</v>
          </cell>
        </row>
        <row r="191">
          <cell r="A191">
            <v>38838</v>
          </cell>
          <cell r="B191">
            <v>2.1784826086956524</v>
          </cell>
          <cell r="C191">
            <v>99.03</v>
          </cell>
          <cell r="D191">
            <v>99.31</v>
          </cell>
          <cell r="E191">
            <v>2.3069999999999999</v>
          </cell>
          <cell r="DP191">
            <v>38838</v>
          </cell>
          <cell r="DQ191">
            <v>2.1526153623188407</v>
          </cell>
          <cell r="DR191">
            <v>97.433333333333337</v>
          </cell>
          <cell r="DS191">
            <v>96.58</v>
          </cell>
          <cell r="DT191">
            <v>2.1859999999999999</v>
          </cell>
          <cell r="DU191">
            <v>145.58709920948615</v>
          </cell>
          <cell r="DV191">
            <v>31.47903574</v>
          </cell>
          <cell r="DW191">
            <v>22.044347594999998</v>
          </cell>
          <cell r="DX191">
            <v>9.4346881449999991</v>
          </cell>
          <cell r="DY191">
            <v>1.1437706053849659</v>
          </cell>
          <cell r="DZ191">
            <v>9.6920360104389026E-3</v>
          </cell>
          <cell r="EA191">
            <v>53.886666666666677</v>
          </cell>
          <cell r="EB191">
            <v>105.91333333333334</v>
          </cell>
        </row>
        <row r="192">
          <cell r="A192">
            <v>38869</v>
          </cell>
          <cell r="B192">
            <v>2.2466181818181812</v>
          </cell>
          <cell r="C192">
            <v>102.64</v>
          </cell>
          <cell r="D192">
            <v>102.35</v>
          </cell>
          <cell r="E192">
            <v>2.165</v>
          </cell>
          <cell r="DP192">
            <v>38869</v>
          </cell>
          <cell r="DQ192">
            <v>2.1843735968379447</v>
          </cell>
          <cell r="DR192">
            <v>99.366666666666674</v>
          </cell>
          <cell r="DS192">
            <v>98.933333333333323</v>
          </cell>
          <cell r="DT192">
            <v>2.1863333333333332</v>
          </cell>
          <cell r="DU192">
            <v>162.85227575757574</v>
          </cell>
          <cell r="DV192">
            <v>31.541407624999998</v>
          </cell>
          <cell r="DW192">
            <v>21.693718553</v>
          </cell>
          <cell r="DX192">
            <v>9.8476890719999997</v>
          </cell>
          <cell r="DY192">
            <v>0.45809904802296497</v>
          </cell>
          <cell r="DZ192">
            <v>8.8830594837211417E-3</v>
          </cell>
          <cell r="EA192">
            <v>54</v>
          </cell>
          <cell r="EB192">
            <v>105.08333333333333</v>
          </cell>
        </row>
        <row r="193">
          <cell r="A193">
            <v>38899</v>
          </cell>
          <cell r="B193">
            <v>2.1902380952380951</v>
          </cell>
          <cell r="C193">
            <v>100.05</v>
          </cell>
          <cell r="D193">
            <v>100.12</v>
          </cell>
          <cell r="E193">
            <v>2.177</v>
          </cell>
          <cell r="DP193">
            <v>38899</v>
          </cell>
          <cell r="DQ193">
            <v>2.2051129619173095</v>
          </cell>
          <cell r="DR193">
            <v>100.57333333333334</v>
          </cell>
          <cell r="DS193">
            <v>100.59333333333332</v>
          </cell>
          <cell r="DT193">
            <v>2.216333333333333</v>
          </cell>
          <cell r="DU193">
            <v>166.35992496392495</v>
          </cell>
          <cell r="DV193">
            <v>35.357124077999998</v>
          </cell>
          <cell r="DW193">
            <v>22.933070891999996</v>
          </cell>
          <cell r="DX193">
            <v>12.424053185999998</v>
          </cell>
          <cell r="DY193">
            <v>3.3710076134820781</v>
          </cell>
          <cell r="DZ193">
            <v>9.1972807175058572E-3</v>
          </cell>
          <cell r="EA193">
            <v>54.653333333333329</v>
          </cell>
          <cell r="EB193">
            <v>108.73333333333333</v>
          </cell>
        </row>
        <row r="194">
          <cell r="A194">
            <v>38930</v>
          </cell>
          <cell r="B194">
            <v>2.156243478260869</v>
          </cell>
          <cell r="C194">
            <v>98.67</v>
          </cell>
          <cell r="D194">
            <v>99.2</v>
          </cell>
          <cell r="E194">
            <v>2.145</v>
          </cell>
          <cell r="DP194">
            <v>38930</v>
          </cell>
          <cell r="DQ194">
            <v>2.1976999184390484</v>
          </cell>
          <cell r="DR194">
            <v>100.45333333333333</v>
          </cell>
          <cell r="DS194">
            <v>100.55666666666667</v>
          </cell>
          <cell r="DT194">
            <v>2.1623333333333332</v>
          </cell>
          <cell r="DU194">
            <v>156.02348227617793</v>
          </cell>
          <cell r="DV194">
            <v>38.726168349000005</v>
          </cell>
          <cell r="DW194">
            <v>24.761714096999999</v>
          </cell>
          <cell r="DX194">
            <v>13.964454251999999</v>
          </cell>
          <cell r="DY194">
            <v>5.1133044661587119</v>
          </cell>
          <cell r="DZ194">
            <v>1.0348691613387201E-2</v>
          </cell>
          <cell r="EA194">
            <v>53.29666666666666</v>
          </cell>
          <cell r="EB194">
            <v>107.00333333333333</v>
          </cell>
        </row>
        <row r="195">
          <cell r="A195">
            <v>38961</v>
          </cell>
          <cell r="B195">
            <v>2.1676047619047618</v>
          </cell>
          <cell r="C195">
            <v>98.57</v>
          </cell>
          <cell r="D195">
            <v>99.14</v>
          </cell>
          <cell r="E195">
            <v>2.169</v>
          </cell>
          <cell r="DP195">
            <v>38961</v>
          </cell>
          <cell r="DQ195">
            <v>2.1713621118012423</v>
          </cell>
          <cell r="DR195">
            <v>99.09666666666665</v>
          </cell>
          <cell r="DS195">
            <v>99.486666666666665</v>
          </cell>
          <cell r="DT195">
            <v>2.1636666666666664</v>
          </cell>
          <cell r="DU195">
            <v>137.80263833678399</v>
          </cell>
          <cell r="DV195">
            <v>39.840367983</v>
          </cell>
          <cell r="DW195">
            <v>25.505260925000002</v>
          </cell>
          <cell r="DX195">
            <v>14.335107058000002</v>
          </cell>
          <cell r="DY195">
            <v>6.7376782536299897</v>
          </cell>
          <cell r="DZ195">
            <v>1.0055217443682905E-2</v>
          </cell>
          <cell r="EA195">
            <v>54.026666666666664</v>
          </cell>
          <cell r="EB195">
            <v>108.96999999999998</v>
          </cell>
        </row>
        <row r="196">
          <cell r="A196">
            <v>38991</v>
          </cell>
          <cell r="B196">
            <v>2.1483500000000002</v>
          </cell>
          <cell r="C196">
            <v>96.79</v>
          </cell>
          <cell r="D196">
            <v>97.72</v>
          </cell>
          <cell r="E196">
            <v>2.1417999999999999</v>
          </cell>
          <cell r="DP196">
            <v>38991</v>
          </cell>
          <cell r="DQ196">
            <v>2.1573994133885441</v>
          </cell>
          <cell r="DR196">
            <v>98.01</v>
          </cell>
          <cell r="DS196">
            <v>98.686666666666667</v>
          </cell>
          <cell r="DT196">
            <v>2.1519333333333335</v>
          </cell>
          <cell r="DU196">
            <v>125.63038003952569</v>
          </cell>
          <cell r="DV196">
            <v>38.858431168999999</v>
          </cell>
          <cell r="DW196">
            <v>26.250363696999997</v>
          </cell>
          <cell r="DX196">
            <v>12.608067472000004</v>
          </cell>
          <cell r="DY196">
            <v>5.2152998194504674</v>
          </cell>
          <cell r="DZ196">
            <v>1.0479424824472588E-2</v>
          </cell>
          <cell r="EA196">
            <v>53.523333333333333</v>
          </cell>
          <cell r="EB196">
            <v>108.73</v>
          </cell>
        </row>
        <row r="197">
          <cell r="A197">
            <v>39022</v>
          </cell>
          <cell r="B197">
            <v>2.1570681818181816</v>
          </cell>
          <cell r="C197">
            <v>96.78</v>
          </cell>
          <cell r="D197">
            <v>98.62</v>
          </cell>
          <cell r="E197">
            <v>2.1648999999999998</v>
          </cell>
          <cell r="DP197">
            <v>39022</v>
          </cell>
          <cell r="DQ197">
            <v>2.1576743145743147</v>
          </cell>
          <cell r="DR197">
            <v>97.38</v>
          </cell>
          <cell r="DS197">
            <v>98.493333333333339</v>
          </cell>
          <cell r="DT197">
            <v>2.1585666666666667</v>
          </cell>
          <cell r="DU197">
            <v>119.57444393939393</v>
          </cell>
          <cell r="DV197">
            <v>37.086447391</v>
          </cell>
          <cell r="DW197">
            <v>25.799317947999995</v>
          </cell>
          <cell r="DX197">
            <v>11.287129443000003</v>
          </cell>
          <cell r="DY197">
            <v>4.4318303203750213</v>
          </cell>
          <cell r="DZ197">
            <v>9.9840283981524596E-3</v>
          </cell>
          <cell r="EA197">
            <v>52.4</v>
          </cell>
          <cell r="EB197">
            <v>105.21</v>
          </cell>
        </row>
        <row r="198">
          <cell r="A198">
            <v>39052</v>
          </cell>
          <cell r="B198">
            <v>2.1485099999999999</v>
          </cell>
          <cell r="C198">
            <v>96.1</v>
          </cell>
          <cell r="D198">
            <v>99.29</v>
          </cell>
          <cell r="E198">
            <v>2.1364000000000001</v>
          </cell>
          <cell r="DP198">
            <v>39052</v>
          </cell>
          <cell r="DQ198">
            <v>2.1513093939393939</v>
          </cell>
          <cell r="DR198">
            <v>96.556666666666658</v>
          </cell>
          <cell r="DS198">
            <v>98.543333333333337</v>
          </cell>
          <cell r="DT198">
            <v>2.1476999999999999</v>
          </cell>
          <cell r="DU198">
            <v>109.96659393939393</v>
          </cell>
          <cell r="DV198">
            <v>36.780600761999999</v>
          </cell>
          <cell r="DW198">
            <v>24.892496431999998</v>
          </cell>
          <cell r="DX198">
            <v>11.888104330000001</v>
          </cell>
          <cell r="DY198">
            <v>2.6349424153820733</v>
          </cell>
          <cell r="DZ198">
            <v>9.731458991268125E-3</v>
          </cell>
          <cell r="EA198">
            <v>47.466666666666661</v>
          </cell>
          <cell r="EB198">
            <v>94.143333333333331</v>
          </cell>
        </row>
        <row r="199">
          <cell r="A199">
            <v>39083</v>
          </cell>
          <cell r="B199">
            <v>2.13814090909091</v>
          </cell>
          <cell r="C199">
            <v>95.46</v>
          </cell>
          <cell r="D199">
            <v>97.85</v>
          </cell>
          <cell r="E199">
            <v>2.1229</v>
          </cell>
          <cell r="DP199">
            <v>39083</v>
          </cell>
          <cell r="DQ199">
            <v>2.147906363636364</v>
          </cell>
          <cell r="DR199">
            <v>96.11333333333333</v>
          </cell>
          <cell r="DS199">
            <v>98.586666666666659</v>
          </cell>
          <cell r="DT199">
            <v>2.1413999999999995</v>
          </cell>
          <cell r="DU199">
            <v>103.06264588744587</v>
          </cell>
          <cell r="DV199">
            <v>35.091546059000002</v>
          </cell>
          <cell r="DW199">
            <v>24.625116165000001</v>
          </cell>
          <cell r="DX199">
            <v>10.466429893999999</v>
          </cell>
          <cell r="DY199">
            <v>0.70059581807390492</v>
          </cell>
          <cell r="DZ199">
            <v>9.4905469423321211E-3</v>
          </cell>
          <cell r="EA199">
            <v>46.51</v>
          </cell>
          <cell r="EB199">
            <v>89.786666666666648</v>
          </cell>
        </row>
        <row r="200">
          <cell r="A200">
            <v>39114</v>
          </cell>
          <cell r="B200">
            <v>2.0961947368421052</v>
          </cell>
          <cell r="C200">
            <v>93.66</v>
          </cell>
          <cell r="D200">
            <v>95.85</v>
          </cell>
          <cell r="E200">
            <v>2.1204999999999998</v>
          </cell>
          <cell r="DP200">
            <v>39114</v>
          </cell>
          <cell r="DQ200">
            <v>2.1276152153110051</v>
          </cell>
          <cell r="DR200">
            <v>95.073333333333338</v>
          </cell>
          <cell r="DS200">
            <v>97.663333333333341</v>
          </cell>
          <cell r="DT200">
            <v>2.1265999999999998</v>
          </cell>
          <cell r="DU200">
            <v>96.463123558897237</v>
          </cell>
          <cell r="DV200">
            <v>33.324316721999999</v>
          </cell>
          <cell r="DW200">
            <v>23.204847881999999</v>
          </cell>
          <cell r="DX200">
            <v>10.11946884</v>
          </cell>
          <cell r="DY200">
            <v>-0.31904910237934841</v>
          </cell>
          <cell r="DZ200">
            <v>9.1096860844228789E-3</v>
          </cell>
          <cell r="EA200">
            <v>45.93</v>
          </cell>
          <cell r="EB200">
            <v>85.556666666666658</v>
          </cell>
        </row>
        <row r="201">
          <cell r="A201">
            <v>39142</v>
          </cell>
          <cell r="B201">
            <v>2.087072727272727</v>
          </cell>
          <cell r="C201">
            <v>93.83</v>
          </cell>
          <cell r="D201">
            <v>96.14</v>
          </cell>
          <cell r="E201">
            <v>2.0594000000000001</v>
          </cell>
          <cell r="DP201">
            <v>39142</v>
          </cell>
          <cell r="DQ201">
            <v>2.1071361244019138</v>
          </cell>
          <cell r="DR201">
            <v>94.316666666666663</v>
          </cell>
          <cell r="DS201">
            <v>96.61333333333333</v>
          </cell>
          <cell r="DT201">
            <v>2.1009333333333333</v>
          </cell>
          <cell r="DU201">
            <v>93.401787195260894</v>
          </cell>
          <cell r="DV201">
            <v>33.932980649000001</v>
          </cell>
          <cell r="DW201">
            <v>25.531847759000001</v>
          </cell>
          <cell r="DX201">
            <v>8.4011328899999995</v>
          </cell>
          <cell r="DY201">
            <v>-0.52503023812873584</v>
          </cell>
          <cell r="DZ201">
            <v>8.0626679595781296E-3</v>
          </cell>
          <cell r="EA201">
            <v>48.553333333333342</v>
          </cell>
          <cell r="EB201">
            <v>93.583333333333329</v>
          </cell>
        </row>
        <row r="202">
          <cell r="A202">
            <v>39173</v>
          </cell>
          <cell r="B202">
            <v>2.0317949999999998</v>
          </cell>
          <cell r="C202">
            <v>91.65</v>
          </cell>
          <cell r="D202">
            <v>94.59</v>
          </cell>
          <cell r="E202">
            <v>2.0345</v>
          </cell>
          <cell r="DP202">
            <v>39173</v>
          </cell>
          <cell r="DQ202">
            <v>2.0716874880382776</v>
          </cell>
          <cell r="DR202">
            <v>93.046666666666667</v>
          </cell>
          <cell r="DS202">
            <v>95.526666666666685</v>
          </cell>
          <cell r="DT202">
            <v>2.0714666666666663</v>
          </cell>
          <cell r="DU202">
            <v>85.682469734943439</v>
          </cell>
          <cell r="DV202">
            <v>35.399134635999999</v>
          </cell>
          <cell r="DW202">
            <v>25.351510590000004</v>
          </cell>
          <cell r="DX202">
            <v>10.047624045999999</v>
          </cell>
          <cell r="DY202">
            <v>1.6470551777798836</v>
          </cell>
          <cell r="DZ202">
            <v>9.3211322386627556E-3</v>
          </cell>
          <cell r="EA202">
            <v>48.073333333333331</v>
          </cell>
          <cell r="EB202">
            <v>93.336666666666659</v>
          </cell>
        </row>
        <row r="203">
          <cell r="A203">
            <v>39203</v>
          </cell>
          <cell r="B203">
            <v>1.9793681818181816</v>
          </cell>
          <cell r="C203">
            <v>89.67</v>
          </cell>
          <cell r="D203">
            <v>92.5</v>
          </cell>
          <cell r="E203">
            <v>1.9245999999999999</v>
          </cell>
          <cell r="DP203">
            <v>39203</v>
          </cell>
          <cell r="DQ203">
            <v>2.0327453030303029</v>
          </cell>
          <cell r="DR203">
            <v>91.716666666666683</v>
          </cell>
          <cell r="DS203">
            <v>94.410000000000011</v>
          </cell>
          <cell r="DT203">
            <v>2.0061666666666667</v>
          </cell>
          <cell r="DU203">
            <v>77.937355699855701</v>
          </cell>
          <cell r="DV203">
            <v>38.919448496999998</v>
          </cell>
          <cell r="DW203">
            <v>27.915067172000001</v>
          </cell>
          <cell r="DX203">
            <v>11.004381324999999</v>
          </cell>
          <cell r="DY203">
            <v>1.0558834358167641</v>
          </cell>
          <cell r="DZ203">
            <v>8.5960944753675824E-3</v>
          </cell>
          <cell r="EA203">
            <v>46.580000000000005</v>
          </cell>
          <cell r="EB203">
            <v>94.469999999999985</v>
          </cell>
        </row>
        <row r="204">
          <cell r="A204">
            <v>39234</v>
          </cell>
          <cell r="B204">
            <v>1.934090476190476</v>
          </cell>
          <cell r="C204">
            <v>87.34</v>
          </cell>
          <cell r="D204">
            <v>90.12</v>
          </cell>
          <cell r="E204">
            <v>1.929</v>
          </cell>
          <cell r="DP204">
            <v>39234</v>
          </cell>
          <cell r="DQ204">
            <v>1.9817512193362192</v>
          </cell>
          <cell r="DR204">
            <v>89.553333333333327</v>
          </cell>
          <cell r="DS204">
            <v>92.40333333333335</v>
          </cell>
          <cell r="DT204">
            <v>1.9626999999999999</v>
          </cell>
          <cell r="DU204">
            <v>69.628976190476195</v>
          </cell>
          <cell r="DV204">
            <v>39.148557607000001</v>
          </cell>
          <cell r="DW204">
            <v>27.704280917000002</v>
          </cell>
          <cell r="DX204">
            <v>11.444276689999999</v>
          </cell>
          <cell r="DY204">
            <v>1.2082758537495484</v>
          </cell>
          <cell r="DZ204">
            <v>8.2091988043871741E-3</v>
          </cell>
          <cell r="EA204">
            <v>45.849999999999994</v>
          </cell>
          <cell r="EB204">
            <v>92.603333333333339</v>
          </cell>
        </row>
        <row r="205">
          <cell r="A205">
            <v>39264</v>
          </cell>
          <cell r="B205">
            <v>1.8825500000000004</v>
          </cell>
          <cell r="C205">
            <v>84.9</v>
          </cell>
          <cell r="D205">
            <v>88.84</v>
          </cell>
          <cell r="E205">
            <v>1.8824999999999998</v>
          </cell>
          <cell r="DP205">
            <v>39264</v>
          </cell>
          <cell r="DQ205">
            <v>1.9320028860028859</v>
          </cell>
          <cell r="DR205">
            <v>87.303333333333327</v>
          </cell>
          <cell r="DS205">
            <v>90.486666666666679</v>
          </cell>
          <cell r="DT205">
            <v>1.9120333333333335</v>
          </cell>
          <cell r="DU205">
            <v>74.304347763347764</v>
          </cell>
          <cell r="DV205">
            <v>40.802248600999995</v>
          </cell>
          <cell r="DW205">
            <v>30.218393862999999</v>
          </cell>
          <cell r="DX205">
            <v>10.583854737999999</v>
          </cell>
          <cell r="DY205">
            <v>-1.5519854747316566</v>
          </cell>
          <cell r="DZ205">
            <v>4.7940870250828454E-3</v>
          </cell>
          <cell r="EA205">
            <v>44.446666666666665</v>
          </cell>
          <cell r="EB205">
            <v>92.056666666666672</v>
          </cell>
        </row>
        <row r="206">
          <cell r="A206">
            <v>39295</v>
          </cell>
          <cell r="B206">
            <v>1.9635608695652171</v>
          </cell>
          <cell r="C206">
            <v>88.08</v>
          </cell>
          <cell r="D206">
            <v>92.25</v>
          </cell>
          <cell r="E206">
            <v>1.9619</v>
          </cell>
          <cell r="DP206">
            <v>39295</v>
          </cell>
          <cell r="DQ206">
            <v>1.9267337819185644</v>
          </cell>
          <cell r="DR206">
            <v>86.773333333333326</v>
          </cell>
          <cell r="DS206">
            <v>90.40333333333335</v>
          </cell>
          <cell r="DT206">
            <v>1.9244666666666665</v>
          </cell>
          <cell r="DU206">
            <v>90.483123125666609</v>
          </cell>
          <cell r="DV206">
            <v>42.268383841999999</v>
          </cell>
          <cell r="DW206">
            <v>31.997392014999999</v>
          </cell>
          <cell r="DX206">
            <v>10.270991827</v>
          </cell>
          <cell r="DY206">
            <v>-0.12919408368916285</v>
          </cell>
          <cell r="DZ206">
            <v>3.9524267391902899E-3</v>
          </cell>
          <cell r="EA206">
            <v>45.493333333333332</v>
          </cell>
          <cell r="EB206">
            <v>95.62</v>
          </cell>
        </row>
        <row r="207">
          <cell r="A207">
            <v>39326</v>
          </cell>
          <cell r="B207">
            <v>1.8980105263157894</v>
          </cell>
          <cell r="C207">
            <v>85.18</v>
          </cell>
          <cell r="D207">
            <v>89.92</v>
          </cell>
          <cell r="E207">
            <v>1.8336000000000001</v>
          </cell>
          <cell r="DP207">
            <v>39326</v>
          </cell>
          <cell r="DQ207">
            <v>1.9147071319603357</v>
          </cell>
          <cell r="DR207">
            <v>86.053333333333342</v>
          </cell>
          <cell r="DS207">
            <v>90.336666666666659</v>
          </cell>
          <cell r="DT207">
            <v>1.8926666666666667</v>
          </cell>
          <cell r="DU207">
            <v>99.753612682892992</v>
          </cell>
          <cell r="DV207">
            <v>42.773644943999997</v>
          </cell>
          <cell r="DW207">
            <v>33.413150021</v>
          </cell>
          <cell r="DX207">
            <v>9.3604949229999992</v>
          </cell>
          <cell r="DY207">
            <v>-6.4173383490196662E-2</v>
          </cell>
          <cell r="DZ207">
            <v>2.5055474816147931E-3</v>
          </cell>
          <cell r="EA207">
            <v>44.74666666666667</v>
          </cell>
          <cell r="EB207">
            <v>93.99</v>
          </cell>
        </row>
        <row r="208">
          <cell r="A208">
            <v>39356</v>
          </cell>
          <cell r="B208">
            <v>1.7999045454545455</v>
          </cell>
          <cell r="C208">
            <v>80.69</v>
          </cell>
          <cell r="D208">
            <v>86.17</v>
          </cell>
          <cell r="E208">
            <v>1.736</v>
          </cell>
          <cell r="DP208">
            <v>39356</v>
          </cell>
          <cell r="DQ208">
            <v>1.8871586471118507</v>
          </cell>
          <cell r="DR208">
            <v>84.649999999999991</v>
          </cell>
          <cell r="DS208">
            <v>89.446666666666673</v>
          </cell>
          <cell r="DT208">
            <v>1.8438333333333334</v>
          </cell>
          <cell r="DU208">
            <v>97.772183829138058</v>
          </cell>
          <cell r="DV208">
            <v>44.431711043</v>
          </cell>
          <cell r="DW208">
            <v>34.997553957999997</v>
          </cell>
          <cell r="DX208">
            <v>9.4341570849999989</v>
          </cell>
          <cell r="DY208">
            <v>0.59405807520773202</v>
          </cell>
          <cell r="DZ208">
            <v>1.0434300359866233E-3</v>
          </cell>
          <cell r="EA208">
            <v>43.636666666666663</v>
          </cell>
          <cell r="EB208">
            <v>93.083333333333329</v>
          </cell>
        </row>
        <row r="209">
          <cell r="A209">
            <v>39387</v>
          </cell>
          <cell r="B209">
            <v>1.7702800000000003</v>
          </cell>
          <cell r="C209">
            <v>79.47</v>
          </cell>
          <cell r="D209">
            <v>86.19</v>
          </cell>
          <cell r="E209">
            <v>1.7924</v>
          </cell>
          <cell r="DP209">
            <v>39387</v>
          </cell>
          <cell r="DQ209">
            <v>1.8227316905901116</v>
          </cell>
          <cell r="DR209">
            <v>81.78</v>
          </cell>
          <cell r="DS209">
            <v>87.426666666666662</v>
          </cell>
          <cell r="DT209">
            <v>1.7873333333333334</v>
          </cell>
          <cell r="DU209">
            <v>94.333953921364653</v>
          </cell>
          <cell r="DV209">
            <v>43.339347310000001</v>
          </cell>
          <cell r="DW209">
            <v>35.489913794000003</v>
          </cell>
          <cell r="DX209">
            <v>7.8494335159999995</v>
          </cell>
          <cell r="DY209">
            <v>-2.2795807457103265</v>
          </cell>
          <cell r="DZ209">
            <v>-1.2244118446743688E-3</v>
          </cell>
          <cell r="EA209">
            <v>41.25333333333333</v>
          </cell>
          <cell r="EB209">
            <v>86.783333333333346</v>
          </cell>
        </row>
        <row r="210">
          <cell r="A210">
            <v>39417</v>
          </cell>
          <cell r="B210">
            <v>1.7856571428571426</v>
          </cell>
          <cell r="C210">
            <v>79.55</v>
          </cell>
          <cell r="D210">
            <v>86.66</v>
          </cell>
          <cell r="E210">
            <v>1.78</v>
          </cell>
          <cell r="DP210">
            <v>39417</v>
          </cell>
          <cell r="DQ210">
            <v>1.7852805627705628</v>
          </cell>
          <cell r="DR210">
            <v>79.903333333333322</v>
          </cell>
          <cell r="DS210">
            <v>86.339999999999989</v>
          </cell>
          <cell r="DT210">
            <v>1.7694666666666665</v>
          </cell>
          <cell r="DU210">
            <v>95.596353253027175</v>
          </cell>
          <cell r="DV210">
            <v>43.961200633000004</v>
          </cell>
          <cell r="DW210">
            <v>35.392670422999998</v>
          </cell>
          <cell r="DX210">
            <v>8.5685302100000005</v>
          </cell>
          <cell r="DY210">
            <v>-3.3727424276492597</v>
          </cell>
          <cell r="DZ210">
            <v>-1.9714176043610083E-3</v>
          </cell>
          <cell r="EA210">
            <v>39.61</v>
          </cell>
          <cell r="EB210">
            <v>82.206666666666663</v>
          </cell>
        </row>
        <row r="211">
          <cell r="A211">
            <v>39448</v>
          </cell>
          <cell r="B211">
            <v>1.7737454545454545</v>
          </cell>
          <cell r="C211">
            <v>78.989999999999995</v>
          </cell>
          <cell r="D211">
            <v>86.19</v>
          </cell>
          <cell r="E211">
            <v>1.7591999999999999</v>
          </cell>
          <cell r="DP211">
            <v>39448</v>
          </cell>
          <cell r="DQ211">
            <v>1.7765608658008658</v>
          </cell>
          <cell r="DR211">
            <v>79.336666666666659</v>
          </cell>
          <cell r="DS211">
            <v>86.34666666666665</v>
          </cell>
          <cell r="DT211">
            <v>1.7771999999999999</v>
          </cell>
          <cell r="DU211">
            <v>110.7257010791141</v>
          </cell>
          <cell r="DV211">
            <v>41.450673902999995</v>
          </cell>
          <cell r="DW211">
            <v>35.399303326000002</v>
          </cell>
          <cell r="DX211">
            <v>6.0513705769999984</v>
          </cell>
          <cell r="DY211">
            <v>-7.8880055665844164</v>
          </cell>
          <cell r="DZ211">
            <v>-5.0346837399323548E-3</v>
          </cell>
          <cell r="EA211">
            <v>39.660000000000004</v>
          </cell>
          <cell r="EB211">
            <v>79.916666666666671</v>
          </cell>
        </row>
        <row r="212">
          <cell r="A212">
            <v>39479</v>
          </cell>
          <cell r="B212">
            <v>1.7290523809523806</v>
          </cell>
          <cell r="C212">
            <v>76.77</v>
          </cell>
          <cell r="D212">
            <v>85.36</v>
          </cell>
          <cell r="E212">
            <v>1.6907000000000001</v>
          </cell>
          <cell r="DP212">
            <v>39479</v>
          </cell>
          <cell r="DQ212">
            <v>1.7628183261183257</v>
          </cell>
          <cell r="DR212">
            <v>78.436666666666667</v>
          </cell>
          <cell r="DS212">
            <v>86.07</v>
          </cell>
          <cell r="DT212">
            <v>1.7433000000000003</v>
          </cell>
          <cell r="DU212">
            <v>125.16694133885437</v>
          </cell>
          <cell r="DV212">
            <v>40.213217427999993</v>
          </cell>
          <cell r="DW212">
            <v>35.323462617000004</v>
          </cell>
          <cell r="DX212">
            <v>4.889754810999996</v>
          </cell>
          <cell r="DY212">
            <v>-8.3365340119187312</v>
          </cell>
          <cell r="DZ212">
            <v>-6.6078395894450092E-3</v>
          </cell>
          <cell r="EA212">
            <v>39.196666666666665</v>
          </cell>
          <cell r="EB212">
            <v>76.899999999999991</v>
          </cell>
        </row>
        <row r="213">
          <cell r="A213">
            <v>39508</v>
          </cell>
          <cell r="B213">
            <v>1.7089047619047624</v>
          </cell>
          <cell r="C213">
            <v>76.16</v>
          </cell>
          <cell r="D213">
            <v>86.32</v>
          </cell>
          <cell r="E213">
            <v>1.7519</v>
          </cell>
          <cell r="DP213">
            <v>39508</v>
          </cell>
          <cell r="DQ213">
            <v>1.7372341991341991</v>
          </cell>
          <cell r="DR213">
            <v>77.306666666666658</v>
          </cell>
          <cell r="DS213">
            <v>85.956666666666663</v>
          </cell>
          <cell r="DT213">
            <v>1.7339333333333335</v>
          </cell>
          <cell r="DU213">
            <v>148.81833816425123</v>
          </cell>
          <cell r="DV213">
            <v>38.563779904999997</v>
          </cell>
          <cell r="DW213">
            <v>36.360689999999998</v>
          </cell>
          <cell r="DX213">
            <v>2.2030899049999988</v>
          </cell>
          <cell r="DY213">
            <v>-12.155313165557958</v>
          </cell>
          <cell r="DZ213">
            <v>-9.5735695160605178E-3</v>
          </cell>
          <cell r="EA213">
            <v>39.363333333333337</v>
          </cell>
          <cell r="EB213">
            <v>78.459999999999994</v>
          </cell>
        </row>
        <row r="214">
          <cell r="A214">
            <v>39539</v>
          </cell>
          <cell r="B214">
            <v>1.6859909090909091</v>
          </cell>
          <cell r="C214">
            <v>75.37</v>
          </cell>
          <cell r="D214">
            <v>85.97</v>
          </cell>
          <cell r="E214">
            <v>1.6629</v>
          </cell>
          <cell r="DP214">
            <v>39539</v>
          </cell>
          <cell r="DQ214">
            <v>1.7079826839826839</v>
          </cell>
          <cell r="DR214">
            <v>76.100000000000009</v>
          </cell>
          <cell r="DS214">
            <v>85.883333333333326</v>
          </cell>
          <cell r="DT214">
            <v>1.7018333333333333</v>
          </cell>
          <cell r="DU214">
            <v>150.84297979797978</v>
          </cell>
          <cell r="DV214">
            <v>39.368235833</v>
          </cell>
          <cell r="DW214">
            <v>36.350638921999995</v>
          </cell>
          <cell r="DX214">
            <v>3.0175969110000018</v>
          </cell>
          <cell r="DY214">
            <v>-10.5311944333938</v>
          </cell>
          <cell r="DZ214">
            <v>-1.2560487844080457E-2</v>
          </cell>
          <cell r="EA214">
            <v>38.25</v>
          </cell>
          <cell r="EB214">
            <v>76.89</v>
          </cell>
        </row>
        <row r="215">
          <cell r="A215">
            <v>39569</v>
          </cell>
          <cell r="B215">
            <v>1.6590333333333334</v>
          </cell>
          <cell r="C215">
            <v>74.14</v>
          </cell>
          <cell r="D215">
            <v>84.12</v>
          </cell>
          <cell r="E215">
            <v>1.627</v>
          </cell>
          <cell r="DP215">
            <v>39569</v>
          </cell>
          <cell r="DQ215">
            <v>1.6846430014430016</v>
          </cell>
          <cell r="DR215">
            <v>75.223333333333343</v>
          </cell>
          <cell r="DS215">
            <v>85.469999999999985</v>
          </cell>
          <cell r="DT215">
            <v>1.6806000000000001</v>
          </cell>
          <cell r="DU215">
            <v>134.0368759018759</v>
          </cell>
          <cell r="DV215">
            <v>45.848404617</v>
          </cell>
          <cell r="DW215">
            <v>39.625304782000001</v>
          </cell>
          <cell r="DX215">
            <v>6.2230998350000064</v>
          </cell>
          <cell r="DY215">
            <v>-9.5293224058145256</v>
          </cell>
          <cell r="DZ215">
            <v>-1.2832971016347222E-2</v>
          </cell>
          <cell r="EA215">
            <v>37.456666666666671</v>
          </cell>
          <cell r="EB215">
            <v>77.430000000000007</v>
          </cell>
        </row>
        <row r="216">
          <cell r="A216">
            <v>39600</v>
          </cell>
          <cell r="B216">
            <v>1.6183904761904759</v>
          </cell>
          <cell r="C216">
            <v>72.47</v>
          </cell>
          <cell r="D216">
            <v>82.11</v>
          </cell>
          <cell r="E216">
            <v>1.6036999999999999</v>
          </cell>
          <cell r="DP216">
            <v>39600</v>
          </cell>
          <cell r="DQ216">
            <v>1.6544715728715726</v>
          </cell>
          <cell r="DR216">
            <v>73.993333333333325</v>
          </cell>
          <cell r="DS216">
            <v>84.066666666666663</v>
          </cell>
          <cell r="DT216">
            <v>1.6312</v>
          </cell>
          <cell r="DU216">
            <v>110.53312987012987</v>
          </cell>
          <cell r="DV216">
            <v>51.855451296000005</v>
          </cell>
          <cell r="DW216">
            <v>43.869164624999996</v>
          </cell>
          <cell r="DX216">
            <v>7.9862866710000056</v>
          </cell>
          <cell r="DY216">
            <v>-8.1140062938384272</v>
          </cell>
          <cell r="DZ216">
            <v>-1.4609499143403416E-2</v>
          </cell>
          <cell r="EA216">
            <v>36.146666666666668</v>
          </cell>
          <cell r="EB216">
            <v>75.75333333333333</v>
          </cell>
        </row>
        <row r="217">
          <cell r="A217">
            <v>39630</v>
          </cell>
          <cell r="B217">
            <v>1.591095652173913</v>
          </cell>
          <cell r="C217">
            <v>71.239999999999995</v>
          </cell>
          <cell r="D217">
            <v>81.06</v>
          </cell>
          <cell r="E217">
            <v>1.5653999999999999</v>
          </cell>
          <cell r="DP217">
            <v>39630</v>
          </cell>
          <cell r="DQ217">
            <v>1.6228398205659076</v>
          </cell>
          <cell r="DR217">
            <v>72.616666666666674</v>
          </cell>
          <cell r="DS217">
            <v>82.43</v>
          </cell>
          <cell r="DT217">
            <v>1.5986999999999998</v>
          </cell>
          <cell r="DU217">
            <v>106.24554620741579</v>
          </cell>
          <cell r="DV217">
            <v>58.218180230000002</v>
          </cell>
          <cell r="DW217">
            <v>48.670867152</v>
          </cell>
          <cell r="DX217">
            <v>9.5473130780000055</v>
          </cell>
          <cell r="DY217">
            <v>-8.2421976502195911</v>
          </cell>
          <cell r="DZ217">
            <v>-1.5625990331512258E-2</v>
          </cell>
          <cell r="EA217">
            <v>34.920000000000009</v>
          </cell>
          <cell r="EB217">
            <v>74.773333333333341</v>
          </cell>
        </row>
        <row r="218">
          <cell r="A218">
            <v>39661</v>
          </cell>
          <cell r="B218">
            <v>1.6124904761904764</v>
          </cell>
          <cell r="C218">
            <v>71.69</v>
          </cell>
          <cell r="D218">
            <v>80.55</v>
          </cell>
          <cell r="E218">
            <v>1.6315</v>
          </cell>
          <cell r="DP218">
            <v>39661</v>
          </cell>
          <cell r="DQ218">
            <v>1.6073255348516218</v>
          </cell>
          <cell r="DR218">
            <v>71.8</v>
          </cell>
          <cell r="DS218">
            <v>81.240000000000009</v>
          </cell>
          <cell r="DT218">
            <v>1.6001999999999998</v>
          </cell>
          <cell r="DU218">
            <v>116.09301518288476</v>
          </cell>
          <cell r="DV218">
            <v>58.653065477000006</v>
          </cell>
          <cell r="DW218">
            <v>50.892600806000004</v>
          </cell>
          <cell r="DX218">
            <v>7.7604646710000011</v>
          </cell>
          <cell r="DY218">
            <v>-8.5949511631844366</v>
          </cell>
          <cell r="DZ218">
            <v>-1.677224850524054E-2</v>
          </cell>
          <cell r="EA218">
            <v>34.800000000000004</v>
          </cell>
          <cell r="EB218">
            <v>75.316666666666663</v>
          </cell>
        </row>
        <row r="219">
          <cell r="A219">
            <v>39692</v>
          </cell>
          <cell r="B219">
            <v>1.7997636363636362</v>
          </cell>
          <cell r="C219">
            <v>79.7</v>
          </cell>
          <cell r="D219">
            <v>87.61</v>
          </cell>
          <cell r="E219">
            <v>1.9045999999999998</v>
          </cell>
          <cell r="DP219">
            <v>39692</v>
          </cell>
          <cell r="DQ219">
            <v>1.6677832549093419</v>
          </cell>
          <cell r="DR219">
            <v>74.209999999999994</v>
          </cell>
          <cell r="DS219">
            <v>83.073333333333338</v>
          </cell>
          <cell r="DT219">
            <v>1.7004999999999999</v>
          </cell>
          <cell r="DU219">
            <v>138.9617186460882</v>
          </cell>
          <cell r="DV219">
            <v>59.171568907000008</v>
          </cell>
          <cell r="DW219">
            <v>52.279113039999999</v>
          </cell>
          <cell r="DX219">
            <v>6.8924558669999989</v>
          </cell>
          <cell r="DY219">
            <v>-8.6370572591448713</v>
          </cell>
          <cell r="DZ219">
            <v>-1.8511715601243161E-2</v>
          </cell>
          <cell r="EA219">
            <v>36.656666666666673</v>
          </cell>
          <cell r="EB219">
            <v>79.886666666666656</v>
          </cell>
        </row>
        <row r="220">
          <cell r="A220">
            <v>39722</v>
          </cell>
          <cell r="B220">
            <v>2.1841130434782605</v>
          </cell>
          <cell r="C220">
            <v>94.83</v>
          </cell>
          <cell r="D220">
            <v>100.24</v>
          </cell>
          <cell r="E220">
            <v>2.1589999999999998</v>
          </cell>
          <cell r="DP220">
            <v>39722</v>
          </cell>
          <cell r="DQ220">
            <v>1.8654557186774579</v>
          </cell>
          <cell r="DR220">
            <v>82.073333333333323</v>
          </cell>
          <cell r="DS220">
            <v>89.466666666666654</v>
          </cell>
          <cell r="DT220">
            <v>1.8983666666666668</v>
          </cell>
          <cell r="DU220">
            <v>218.44384908087082</v>
          </cell>
          <cell r="DV220">
            <v>57.193826426000001</v>
          </cell>
          <cell r="DW220">
            <v>52.329071820999999</v>
          </cell>
          <cell r="DX220">
            <v>4.8647546049999981</v>
          </cell>
          <cell r="DY220">
            <v>-6.7948815314096613</v>
          </cell>
          <cell r="DZ220">
            <v>-1.925971335274149E-2</v>
          </cell>
          <cell r="EA220">
            <v>40.686666666666667</v>
          </cell>
          <cell r="EB220">
            <v>88.256666666666661</v>
          </cell>
        </row>
        <row r="221">
          <cell r="A221">
            <v>39753</v>
          </cell>
          <cell r="B221">
            <v>2.2705299999999999</v>
          </cell>
          <cell r="C221">
            <v>96.67</v>
          </cell>
          <cell r="D221">
            <v>100.66</v>
          </cell>
          <cell r="E221">
            <v>2.3063000000000002</v>
          </cell>
          <cell r="DP221">
            <v>39753</v>
          </cell>
          <cell r="DQ221">
            <v>2.0848022266139656</v>
          </cell>
          <cell r="DR221">
            <v>90.399999999999991</v>
          </cell>
          <cell r="DS221">
            <v>96.17</v>
          </cell>
          <cell r="DT221">
            <v>2.1233</v>
          </cell>
          <cell r="DU221">
            <v>292.23091495388672</v>
          </cell>
          <cell r="DV221">
            <v>51.572800952999998</v>
          </cell>
          <cell r="DW221">
            <v>47.969131793000003</v>
          </cell>
          <cell r="DX221">
            <v>3.603669159999999</v>
          </cell>
          <cell r="DY221">
            <v>-6.5493633513110279</v>
          </cell>
          <cell r="DZ221">
            <v>-1.9205951156411459E-2</v>
          </cell>
          <cell r="EA221">
            <v>45.00333333333333</v>
          </cell>
          <cell r="EB221">
            <v>94.386666666666656</v>
          </cell>
        </row>
        <row r="222">
          <cell r="A222">
            <v>39783</v>
          </cell>
          <cell r="B222">
            <v>2.3991954545454548</v>
          </cell>
          <cell r="C222">
            <v>100.79</v>
          </cell>
          <cell r="D222">
            <v>107.19</v>
          </cell>
          <cell r="E222">
            <v>2.3144999999999998</v>
          </cell>
          <cell r="DP222">
            <v>39783</v>
          </cell>
          <cell r="DQ222">
            <v>2.2846128326745716</v>
          </cell>
          <cell r="DR222">
            <v>97.43</v>
          </cell>
          <cell r="DS222">
            <v>102.69666666666666</v>
          </cell>
          <cell r="DT222">
            <v>2.2599333333333331</v>
          </cell>
          <cell r="DU222">
            <v>351.49503616600788</v>
          </cell>
          <cell r="DV222">
            <v>46.173824069000005</v>
          </cell>
          <cell r="DW222">
            <v>42.198119961000003</v>
          </cell>
          <cell r="DX222">
            <v>3.9757041080000004</v>
          </cell>
          <cell r="DY222">
            <v>-6.6953508943016438</v>
          </cell>
          <cell r="DZ222">
            <v>-2.102695608405112E-2</v>
          </cell>
          <cell r="EA222">
            <v>46.833333333333336</v>
          </cell>
          <cell r="EB222">
            <v>90.98</v>
          </cell>
        </row>
        <row r="223">
          <cell r="A223">
            <v>39814</v>
          </cell>
          <cell r="B223">
            <v>2.3096952380952382</v>
          </cell>
          <cell r="C223">
            <v>97.09</v>
          </cell>
          <cell r="D223">
            <v>101.33</v>
          </cell>
          <cell r="E223">
            <v>2.323</v>
          </cell>
          <cell r="DP223">
            <v>39814</v>
          </cell>
          <cell r="DQ223">
            <v>2.3264735642135643</v>
          </cell>
          <cell r="DR223">
            <v>98.183333333333337</v>
          </cell>
          <cell r="DS223">
            <v>103.06</v>
          </cell>
          <cell r="DT223">
            <v>2.3146</v>
          </cell>
          <cell r="DU223">
            <v>340.68176356421355</v>
          </cell>
          <cell r="DV223">
            <v>37.413500128000003</v>
          </cell>
          <cell r="DW223">
            <v>35.307812686000005</v>
          </cell>
          <cell r="DX223">
            <v>2.1056874420000007</v>
          </cell>
          <cell r="DY223">
            <v>-8.6776238906769692</v>
          </cell>
          <cell r="DZ223">
            <v>-2.0537676311255349E-2</v>
          </cell>
          <cell r="EA223">
            <v>47.839999999999996</v>
          </cell>
          <cell r="EB223">
            <v>85.976666666666674</v>
          </cell>
        </row>
        <row r="224">
          <cell r="A224">
            <v>39845</v>
          </cell>
          <cell r="B224">
            <v>2.3227100000000007</v>
          </cell>
          <cell r="C224">
            <v>97.26</v>
          </cell>
          <cell r="D224">
            <v>99.54</v>
          </cell>
          <cell r="E224">
            <v>2.3866000000000001</v>
          </cell>
          <cell r="DP224">
            <v>39845</v>
          </cell>
          <cell r="DQ224">
            <v>2.3438668975468979</v>
          </cell>
          <cell r="DR224">
            <v>98.38</v>
          </cell>
          <cell r="DS224">
            <v>102.68666666666667</v>
          </cell>
          <cell r="DT224">
            <v>2.3413666666666662</v>
          </cell>
          <cell r="DU224">
            <v>350.54266356421357</v>
          </cell>
          <cell r="DV224">
            <v>32.847481889999997</v>
          </cell>
          <cell r="DW224">
            <v>30.027034527999998</v>
          </cell>
          <cell r="DX224">
            <v>2.8204473620000003</v>
          </cell>
          <cell r="DY224">
            <v>-8.049940955226301</v>
          </cell>
          <cell r="DZ224">
            <v>-1.99814360731345E-2</v>
          </cell>
          <cell r="EA224">
            <v>48.466666666666661</v>
          </cell>
          <cell r="EB224">
            <v>82.743333333333339</v>
          </cell>
        </row>
        <row r="225">
          <cell r="A225">
            <v>39873</v>
          </cell>
          <cell r="B225">
            <v>2.3150409090909099</v>
          </cell>
          <cell r="C225">
            <v>97.35</v>
          </cell>
          <cell r="D225">
            <v>97.4</v>
          </cell>
          <cell r="E225">
            <v>2.3228</v>
          </cell>
          <cell r="DP225">
            <v>39873</v>
          </cell>
          <cell r="DQ225">
            <v>2.3158153823953831</v>
          </cell>
          <cell r="DR225">
            <v>97.233333333333348</v>
          </cell>
          <cell r="DS225">
            <v>99.423333333333332</v>
          </cell>
          <cell r="DT225">
            <v>2.3441333333333332</v>
          </cell>
          <cell r="DU225">
            <v>357.67581507936512</v>
          </cell>
          <cell r="DV225">
            <v>30.763036501999999</v>
          </cell>
          <cell r="DW225">
            <v>28.5859776</v>
          </cell>
          <cell r="DX225">
            <v>2.1770589019999997</v>
          </cell>
          <cell r="DY225">
            <v>-6.4121016780232161</v>
          </cell>
          <cell r="DZ225">
            <v>-1.855946074522994E-2</v>
          </cell>
          <cell r="EA225">
            <v>49.383333333333333</v>
          </cell>
          <cell r="EB225">
            <v>88.623333333333335</v>
          </cell>
        </row>
        <row r="226">
          <cell r="A226">
            <v>39904</v>
          </cell>
          <cell r="B226">
            <v>2.2043499999999998</v>
          </cell>
          <cell r="C226">
            <v>92.59</v>
          </cell>
          <cell r="D226">
            <v>95.38</v>
          </cell>
          <cell r="E226">
            <v>2.1903999999999999</v>
          </cell>
          <cell r="DP226">
            <v>39904</v>
          </cell>
          <cell r="DQ226">
            <v>2.2807003030303035</v>
          </cell>
          <cell r="DR226">
            <v>95.733333333333348</v>
          </cell>
          <cell r="DS226">
            <v>97.44</v>
          </cell>
          <cell r="DT226">
            <v>2.2999333333333336</v>
          </cell>
          <cell r="DU226">
            <v>343.98098030303032</v>
          </cell>
          <cell r="DV226">
            <v>33.321520026999998</v>
          </cell>
          <cell r="DW226">
            <v>26.910386842000001</v>
          </cell>
          <cell r="DX226">
            <v>6.4111331849999997</v>
          </cell>
          <cell r="DY226">
            <v>-2.7741586366896929</v>
          </cell>
          <cell r="DZ226">
            <v>-1.6784393777275596E-2</v>
          </cell>
          <cell r="EA226">
            <v>48.016666666666673</v>
          </cell>
          <cell r="EB226">
            <v>88.606666666666669</v>
          </cell>
        </row>
        <row r="227">
          <cell r="A227">
            <v>39934</v>
          </cell>
          <cell r="B227">
            <v>2.0673190476190477</v>
          </cell>
          <cell r="C227">
            <v>86.35</v>
          </cell>
          <cell r="D227">
            <v>89.91</v>
          </cell>
          <cell r="E227">
            <v>1.9702</v>
          </cell>
          <cell r="DP227">
            <v>39934</v>
          </cell>
          <cell r="DQ227">
            <v>2.1955699855699859</v>
          </cell>
          <cell r="DR227">
            <v>92.09666666666665</v>
          </cell>
          <cell r="DS227">
            <v>94.23</v>
          </cell>
          <cell r="DT227">
            <v>2.1611333333333334</v>
          </cell>
          <cell r="DU227">
            <v>290.94725252525262</v>
          </cell>
          <cell r="DV227">
            <v>35.750732094</v>
          </cell>
          <cell r="DW227">
            <v>28.455324679</v>
          </cell>
          <cell r="DX227">
            <v>7.2954074149999997</v>
          </cell>
          <cell r="DY227">
            <v>-4.0304083857609108</v>
          </cell>
          <cell r="DZ227">
            <v>-1.7513803012786152E-2</v>
          </cell>
          <cell r="EA227">
            <v>44.806666666666665</v>
          </cell>
          <cell r="EB227">
            <v>87.193333333333328</v>
          </cell>
        </row>
        <row r="228">
          <cell r="A228">
            <v>39965</v>
          </cell>
          <cell r="B228">
            <v>1.9570772727272727</v>
          </cell>
          <cell r="C228">
            <v>82.43</v>
          </cell>
          <cell r="D228">
            <v>87.38</v>
          </cell>
          <cell r="E228">
            <v>1.9518</v>
          </cell>
          <cell r="DP228">
            <v>39965</v>
          </cell>
          <cell r="DQ228">
            <v>2.0762487734487736</v>
          </cell>
          <cell r="DR228">
            <v>87.123333333333335</v>
          </cell>
          <cell r="DS228">
            <v>90.889999999999986</v>
          </cell>
          <cell r="DT228">
            <v>2.0374666666666665</v>
          </cell>
          <cell r="DU228">
            <v>229.26519191919195</v>
          </cell>
          <cell r="DV228">
            <v>38.487841815000003</v>
          </cell>
          <cell r="DW228">
            <v>28.273297378999999</v>
          </cell>
          <cell r="DX228">
            <v>10.214544435999999</v>
          </cell>
          <cell r="DY228">
            <v>-3.0302091046039452</v>
          </cell>
          <cell r="DZ228">
            <v>-1.6169387224553518E-2</v>
          </cell>
          <cell r="EA228">
            <v>41.949999999999996</v>
          </cell>
          <cell r="EB228">
            <v>82.61333333333333</v>
          </cell>
        </row>
        <row r="229">
          <cell r="A229">
            <v>39995</v>
          </cell>
          <cell r="B229">
            <v>1.9313826086956525</v>
          </cell>
          <cell r="C229">
            <v>81.06</v>
          </cell>
          <cell r="D229">
            <v>86.38</v>
          </cell>
          <cell r="E229">
            <v>1.8651</v>
          </cell>
          <cell r="DP229">
            <v>39995</v>
          </cell>
          <cell r="DQ229">
            <v>1.9852596430139908</v>
          </cell>
          <cell r="DR229">
            <v>83.28</v>
          </cell>
          <cell r="DS229">
            <v>87.889999999999986</v>
          </cell>
          <cell r="DT229">
            <v>1.9290333333333332</v>
          </cell>
          <cell r="DU229">
            <v>189.25737176108916</v>
          </cell>
          <cell r="DV229">
            <v>40.316678570999997</v>
          </cell>
          <cell r="DW229">
            <v>30.890509348999998</v>
          </cell>
          <cell r="DX229">
            <v>9.4261692219999986</v>
          </cell>
          <cell r="DY229">
            <v>-5.7394529827954326</v>
          </cell>
          <cell r="DZ229">
            <v>-1.5909394656371589E-2</v>
          </cell>
          <cell r="EA229">
            <v>39.44</v>
          </cell>
          <cell r="EB229">
            <v>81.036666666666662</v>
          </cell>
        </row>
        <row r="230">
          <cell r="A230">
            <v>40026</v>
          </cell>
          <cell r="B230">
            <v>1.8452952380952383</v>
          </cell>
          <cell r="C230">
            <v>77.45</v>
          </cell>
          <cell r="D230">
            <v>82.86</v>
          </cell>
          <cell r="E230">
            <v>1.8803999999999998</v>
          </cell>
          <cell r="DP230">
            <v>40026</v>
          </cell>
          <cell r="DQ230">
            <v>1.9112517065060544</v>
          </cell>
          <cell r="DR230">
            <v>80.313333333333333</v>
          </cell>
          <cell r="DS230">
            <v>85.54</v>
          </cell>
          <cell r="DT230">
            <v>1.8991</v>
          </cell>
          <cell r="DU230">
            <v>158.76391144362884</v>
          </cell>
          <cell r="DV230">
            <v>42.187693999999993</v>
          </cell>
          <cell r="DW230">
            <v>32.323966765999998</v>
          </cell>
          <cell r="DX230">
            <v>9.8637272339999988</v>
          </cell>
          <cell r="DY230">
            <v>-4.703005150193917</v>
          </cell>
          <cell r="DZ230">
            <v>-1.5611523644047977E-2</v>
          </cell>
          <cell r="EA230">
            <v>38.646666666666668</v>
          </cell>
          <cell r="EB230">
            <v>81.570000000000007</v>
          </cell>
        </row>
        <row r="231">
          <cell r="A231">
            <v>40057</v>
          </cell>
          <cell r="B231">
            <v>1.8196636363636365</v>
          </cell>
          <cell r="C231">
            <v>76.25</v>
          </cell>
          <cell r="D231">
            <v>82.13</v>
          </cell>
          <cell r="E231">
            <v>1.7669999999999999</v>
          </cell>
          <cell r="DP231">
            <v>40057</v>
          </cell>
          <cell r="DQ231">
            <v>1.8654471610515093</v>
          </cell>
          <cell r="DR231">
            <v>78.25333333333333</v>
          </cell>
          <cell r="DS231">
            <v>83.79</v>
          </cell>
          <cell r="DT231">
            <v>1.8374999999999997</v>
          </cell>
          <cell r="DU231">
            <v>139.65032053453794</v>
          </cell>
          <cell r="DV231">
            <v>41.644652379</v>
          </cell>
          <cell r="DW231">
            <v>35.012802909999998</v>
          </cell>
          <cell r="DX231">
            <v>6.6318494690000005</v>
          </cell>
          <cell r="DY231">
            <v>-6.5804682454783467</v>
          </cell>
          <cell r="DZ231">
            <v>-1.5124950848123641E-2</v>
          </cell>
          <cell r="EA231">
            <v>36.849999999999994</v>
          </cell>
          <cell r="EB231">
            <v>79.2</v>
          </cell>
        </row>
        <row r="232">
          <cell r="A232">
            <v>40087</v>
          </cell>
          <cell r="B232">
            <v>1.740227272727273</v>
          </cell>
          <cell r="C232">
            <v>72.7</v>
          </cell>
          <cell r="D232">
            <v>79.150000000000006</v>
          </cell>
          <cell r="E232">
            <v>1.7612000000000001</v>
          </cell>
          <cell r="DP232">
            <v>40087</v>
          </cell>
          <cell r="DQ232">
            <v>1.8017287157287158</v>
          </cell>
          <cell r="DR232">
            <v>75.466666666666654</v>
          </cell>
          <cell r="DS232">
            <v>81.38000000000001</v>
          </cell>
          <cell r="DT232">
            <v>1.8028666666666666</v>
          </cell>
          <cell r="DU232">
            <v>125.97071645021646</v>
          </cell>
          <cell r="DV232">
            <v>41.609783960000001</v>
          </cell>
          <cell r="DW232">
            <v>36.542146532000004</v>
          </cell>
          <cell r="DX232">
            <v>5.0676374279999994</v>
          </cell>
          <cell r="DY232">
            <v>-7.0803403639269309</v>
          </cell>
          <cell r="DZ232">
            <v>-1.5672853096778606E-2</v>
          </cell>
          <cell r="EA232">
            <v>35.71</v>
          </cell>
          <cell r="EB232">
            <v>77.806666666666672</v>
          </cell>
        </row>
        <row r="233">
          <cell r="A233">
            <v>40118</v>
          </cell>
          <cell r="B233">
            <v>1.7278142857142857</v>
          </cell>
          <cell r="C233">
            <v>71.95</v>
          </cell>
          <cell r="D233">
            <v>79.27</v>
          </cell>
          <cell r="E233">
            <v>1.7557</v>
          </cell>
          <cell r="DP233">
            <v>40118</v>
          </cell>
          <cell r="DQ233">
            <v>1.7625683982683984</v>
          </cell>
          <cell r="DR233">
            <v>73.633333333333326</v>
          </cell>
          <cell r="DS233">
            <v>80.183333333333337</v>
          </cell>
          <cell r="DT233">
            <v>1.7613000000000001</v>
          </cell>
          <cell r="DU233">
            <v>125.03177994227995</v>
          </cell>
          <cell r="DV233">
            <v>40.315879339999995</v>
          </cell>
          <cell r="DW233">
            <v>37.790371520000001</v>
          </cell>
          <cell r="DX233">
            <v>2.5255078199999978</v>
          </cell>
          <cell r="DY233">
            <v>-9.7654917714774765</v>
          </cell>
          <cell r="DZ233">
            <v>-1.6520658106244954E-2</v>
          </cell>
          <cell r="EA233">
            <v>33.783333333333331</v>
          </cell>
          <cell r="EB233">
            <v>73.356666666666669</v>
          </cell>
        </row>
        <row r="234">
          <cell r="A234">
            <v>40148</v>
          </cell>
          <cell r="B234">
            <v>1.7517826086956521</v>
          </cell>
          <cell r="C234">
            <v>72.56</v>
          </cell>
          <cell r="D234">
            <v>79.87</v>
          </cell>
          <cell r="E234">
            <v>1.7444999999999999</v>
          </cell>
          <cell r="DP234">
            <v>40148</v>
          </cell>
          <cell r="DQ234">
            <v>1.7399413890457369</v>
          </cell>
          <cell r="DR234">
            <v>72.403333333333336</v>
          </cell>
          <cell r="DS234">
            <v>79.430000000000007</v>
          </cell>
          <cell r="DT234">
            <v>1.7538</v>
          </cell>
          <cell r="DU234">
            <v>124.1848300081561</v>
          </cell>
          <cell r="DV234">
            <v>40.89614349</v>
          </cell>
          <cell r="DW234">
            <v>37.525533633999999</v>
          </cell>
          <cell r="DX234">
            <v>3.370609855999998</v>
          </cell>
          <cell r="DY234">
            <v>-13.305654065509984</v>
          </cell>
          <cell r="DZ234">
            <v>-1.7534374467448169E-2</v>
          </cell>
          <cell r="EA234">
            <v>33.243333333333332</v>
          </cell>
          <cell r="EB234">
            <v>71.056666666666672</v>
          </cell>
        </row>
        <row r="235">
          <cell r="A235">
            <v>40179</v>
          </cell>
          <cell r="B235">
            <v>1.7830900000000001</v>
          </cell>
          <cell r="C235">
            <v>73.48</v>
          </cell>
          <cell r="D235">
            <v>79.59</v>
          </cell>
          <cell r="E235">
            <v>1.895</v>
          </cell>
          <cell r="DP235">
            <v>40179</v>
          </cell>
          <cell r="DQ235">
            <v>1.7542289648033129</v>
          </cell>
          <cell r="DR235">
            <v>72.663333333333341</v>
          </cell>
          <cell r="DS235">
            <v>79.576666666666668</v>
          </cell>
          <cell r="DT235">
            <v>1.7984</v>
          </cell>
          <cell r="DU235">
            <v>124.89839061421669</v>
          </cell>
          <cell r="DV235">
            <v>38.033345947000001</v>
          </cell>
          <cell r="DW235">
            <v>36.243687919000003</v>
          </cell>
          <cell r="DX235">
            <v>1.7896580279999998</v>
          </cell>
          <cell r="DY235">
            <v>-18.319650730022268</v>
          </cell>
          <cell r="DZ235">
            <v>-1.9636154660085878E-2</v>
          </cell>
          <cell r="EA235">
            <v>34.556666666666672</v>
          </cell>
          <cell r="EB235">
            <v>71.11</v>
          </cell>
          <cell r="EC235">
            <v>188.7398981489803</v>
          </cell>
        </row>
        <row r="236">
          <cell r="A236">
            <v>40210</v>
          </cell>
          <cell r="B236">
            <v>1.8388499999999999</v>
          </cell>
          <cell r="C236">
            <v>75.459999999999994</v>
          </cell>
          <cell r="D236">
            <v>81.53</v>
          </cell>
          <cell r="E236">
            <v>1.8075999999999999</v>
          </cell>
          <cell r="DP236">
            <v>40210</v>
          </cell>
          <cell r="DQ236">
            <v>1.7912408695652173</v>
          </cell>
          <cell r="DR236">
            <v>73.833333333333329</v>
          </cell>
          <cell r="DS236">
            <v>80.33</v>
          </cell>
          <cell r="DT236">
            <v>1.8156999999999999</v>
          </cell>
          <cell r="DU236">
            <v>129.42234855072465</v>
          </cell>
          <cell r="DV236">
            <v>37.601766589000007</v>
          </cell>
          <cell r="DW236">
            <v>35.997533042000001</v>
          </cell>
          <cell r="DX236">
            <v>1.6042335470000015</v>
          </cell>
          <cell r="DY236">
            <v>-20.681730709252577</v>
          </cell>
          <cell r="DZ236">
            <v>-2.2045714584474779E-2</v>
          </cell>
          <cell r="EA236">
            <v>35.533333333333331</v>
          </cell>
          <cell r="EB236">
            <v>71.05</v>
          </cell>
          <cell r="EC236">
            <v>186.4438520156242</v>
          </cell>
        </row>
        <row r="237">
          <cell r="A237">
            <v>40238</v>
          </cell>
          <cell r="B237">
            <v>1.7856956521739134</v>
          </cell>
          <cell r="C237">
            <v>73.099999999999994</v>
          </cell>
          <cell r="D237">
            <v>78.75</v>
          </cell>
          <cell r="E237">
            <v>1.7812999999999999</v>
          </cell>
          <cell r="DP237">
            <v>40238</v>
          </cell>
          <cell r="DQ237">
            <v>1.8025452173913044</v>
          </cell>
          <cell r="DR237">
            <v>74.013333333333335</v>
          </cell>
          <cell r="DS237">
            <v>79.956666666666663</v>
          </cell>
          <cell r="DT237">
            <v>1.8279666666666667</v>
          </cell>
          <cell r="DU237">
            <v>129.25040652173914</v>
          </cell>
          <cell r="DV237">
            <v>38.857535897000005</v>
          </cell>
          <cell r="DW237">
            <v>38.745544430999999</v>
          </cell>
          <cell r="DX237">
            <v>0.11199146600000098</v>
          </cell>
          <cell r="DY237">
            <v>-23.077007817244997</v>
          </cell>
          <cell r="DZ237">
            <v>-2.4982341028377136E-2</v>
          </cell>
          <cell r="EA237">
            <v>36.080000000000005</v>
          </cell>
          <cell r="EB237">
            <v>74.469999999999985</v>
          </cell>
          <cell r="EC237">
            <v>179.88158552878278</v>
          </cell>
        </row>
        <row r="238">
          <cell r="A238">
            <v>40269</v>
          </cell>
          <cell r="B238">
            <v>1.7559750000000001</v>
          </cell>
          <cell r="C238">
            <v>71.62</v>
          </cell>
          <cell r="D238">
            <v>77.180000000000007</v>
          </cell>
          <cell r="E238">
            <v>1.7393999999999998</v>
          </cell>
          <cell r="DP238">
            <v>40269</v>
          </cell>
          <cell r="DQ238">
            <v>1.7935068840579713</v>
          </cell>
          <cell r="DR238">
            <v>73.393333333333331</v>
          </cell>
          <cell r="DS238">
            <v>79.153333333333336</v>
          </cell>
          <cell r="DT238">
            <v>1.7760999999999998</v>
          </cell>
          <cell r="DU238">
            <v>126.92748227931487</v>
          </cell>
          <cell r="DV238">
            <v>42.778689833000001</v>
          </cell>
          <cell r="DW238">
            <v>41.125114490000001</v>
          </cell>
          <cell r="DX238">
            <v>1.653575343</v>
          </cell>
          <cell r="DY238">
            <v>-21.516752403824999</v>
          </cell>
          <cell r="DZ238">
            <v>-2.7700403952495387E-2</v>
          </cell>
          <cell r="EA238">
            <v>34.520000000000003</v>
          </cell>
          <cell r="EB238">
            <v>72.466666666666654</v>
          </cell>
          <cell r="EC238">
            <v>171.83700346422734</v>
          </cell>
        </row>
        <row r="239">
          <cell r="A239">
            <v>40299</v>
          </cell>
          <cell r="B239">
            <v>1.8151523809523806</v>
          </cell>
          <cell r="C239">
            <v>73.66</v>
          </cell>
          <cell r="D239">
            <v>77.66</v>
          </cell>
          <cell r="E239">
            <v>1.8209</v>
          </cell>
          <cell r="DP239">
            <v>40299</v>
          </cell>
          <cell r="DQ239">
            <v>1.7856076777087646</v>
          </cell>
          <cell r="DR239">
            <v>72.793333333333337</v>
          </cell>
          <cell r="DS239">
            <v>77.86333333333333</v>
          </cell>
          <cell r="DT239">
            <v>1.7805333333333333</v>
          </cell>
          <cell r="DU239">
            <v>126.50971481899744</v>
          </cell>
          <cell r="DV239">
            <v>48.344224827999994</v>
          </cell>
          <cell r="DW239">
            <v>43.563163658999997</v>
          </cell>
          <cell r="DX239">
            <v>4.7810611689999973</v>
          </cell>
          <cell r="DY239">
            <v>-20.829901925670001</v>
          </cell>
          <cell r="DZ239">
            <v>-2.8750737413412341E-2</v>
          </cell>
          <cell r="EA239">
            <v>34.263333333333328</v>
          </cell>
          <cell r="EB239">
            <v>74.34666666666665</v>
          </cell>
          <cell r="EC239">
            <v>169.62242539725665</v>
          </cell>
        </row>
        <row r="240">
          <cell r="A240">
            <v>40330</v>
          </cell>
          <cell r="B240">
            <v>1.8084333333333333</v>
          </cell>
          <cell r="C240">
            <v>73.319999999999993</v>
          </cell>
          <cell r="D240">
            <v>76.400000000000006</v>
          </cell>
          <cell r="E240">
            <v>1.8047</v>
          </cell>
          <cell r="DP240">
            <v>40330</v>
          </cell>
          <cell r="DQ240">
            <v>1.7931869047619047</v>
          </cell>
          <cell r="DR240">
            <v>72.86666666666666</v>
          </cell>
          <cell r="DS240">
            <v>77.08</v>
          </cell>
          <cell r="DT240">
            <v>1.7883333333333333</v>
          </cell>
          <cell r="DU240">
            <v>131.14831890331891</v>
          </cell>
          <cell r="DV240">
            <v>49.718757762999999</v>
          </cell>
          <cell r="DW240">
            <v>43.342354172</v>
          </cell>
          <cell r="DX240">
            <v>6.376403590999999</v>
          </cell>
          <cell r="DY240">
            <v>-19.371555704665006</v>
          </cell>
          <cell r="DZ240">
            <v>-3.1382580343736678E-2</v>
          </cell>
          <cell r="EA240">
            <v>34.19</v>
          </cell>
          <cell r="EB240">
            <v>73.036666666666648</v>
          </cell>
          <cell r="EC240">
            <v>176.03239762083876</v>
          </cell>
        </row>
        <row r="241">
          <cell r="A241">
            <v>40360</v>
          </cell>
          <cell r="B241">
            <v>1.7690818181818182</v>
          </cell>
          <cell r="C241">
            <v>71.83</v>
          </cell>
          <cell r="D241">
            <v>76.44</v>
          </cell>
          <cell r="E241">
            <v>1.7549000000000001</v>
          </cell>
          <cell r="DP241">
            <v>40360</v>
          </cell>
          <cell r="DQ241">
            <v>1.7975558441558441</v>
          </cell>
          <cell r="DR241">
            <v>72.936666666666667</v>
          </cell>
          <cell r="DS241">
            <v>76.833333333333329</v>
          </cell>
          <cell r="DT241">
            <v>1.7934999999999999</v>
          </cell>
          <cell r="DU241">
            <v>133.45640981240982</v>
          </cell>
          <cell r="DV241">
            <v>52.200068658999996</v>
          </cell>
          <cell r="DW241">
            <v>45.799411456999998</v>
          </cell>
          <cell r="DX241">
            <v>6.4006572019999997</v>
          </cell>
          <cell r="DY241">
            <v>-22.438480531160007</v>
          </cell>
          <cell r="DZ241">
            <v>-3.4176482255159693E-2</v>
          </cell>
          <cell r="EA241">
            <v>34.396666666666668</v>
          </cell>
          <cell r="EB241">
            <v>74.746666666666655</v>
          </cell>
          <cell r="EC241">
            <v>181.32648094983708</v>
          </cell>
        </row>
        <row r="242">
          <cell r="A242">
            <v>40391</v>
          </cell>
          <cell r="B242">
            <v>1.7590090909090905</v>
          </cell>
          <cell r="C242">
            <v>71.489999999999995</v>
          </cell>
          <cell r="D242">
            <v>76.819999999999993</v>
          </cell>
          <cell r="E242">
            <v>1.7559</v>
          </cell>
          <cell r="DP242">
            <v>40391</v>
          </cell>
          <cell r="DQ242">
            <v>1.7788414141414142</v>
          </cell>
          <cell r="DR242">
            <v>72.213333333333324</v>
          </cell>
          <cell r="DS242">
            <v>76.553333333333327</v>
          </cell>
          <cell r="DT242">
            <v>1.7718333333333334</v>
          </cell>
          <cell r="DU242">
            <v>127.6359393939394</v>
          </cell>
          <cell r="DV242">
            <v>53.652886707000008</v>
          </cell>
          <cell r="DW242">
            <v>48.387072962999994</v>
          </cell>
          <cell r="DX242">
            <v>5.2658137440000008</v>
          </cell>
          <cell r="DY242">
            <v>-23.086742321335002</v>
          </cell>
          <cell r="DZ242">
            <v>-3.5958464585575611E-2</v>
          </cell>
          <cell r="EA242">
            <v>34.026666666666671</v>
          </cell>
          <cell r="EB242">
            <v>74.50333333333333</v>
          </cell>
          <cell r="EC242">
            <v>176.32887601076399</v>
          </cell>
        </row>
        <row r="243">
          <cell r="A243">
            <v>40422</v>
          </cell>
          <cell r="B243">
            <v>1.7181095238095234</v>
          </cell>
          <cell r="C243">
            <v>69.56</v>
          </cell>
          <cell r="D243">
            <v>75.569999999999993</v>
          </cell>
          <cell r="E243">
            <v>1.6873</v>
          </cell>
          <cell r="DP243">
            <v>40422</v>
          </cell>
          <cell r="DQ243">
            <v>1.7487334776334773</v>
          </cell>
          <cell r="DR243">
            <v>70.959999999999994</v>
          </cell>
          <cell r="DS243">
            <v>76.276666666666657</v>
          </cell>
          <cell r="DT243">
            <v>1.7327000000000001</v>
          </cell>
          <cell r="DU243">
            <v>121.87595454545458</v>
          </cell>
          <cell r="DV243">
            <v>55.366772588000003</v>
          </cell>
          <cell r="DW243">
            <v>51.318465365000002</v>
          </cell>
          <cell r="DX243">
            <v>4.0483072230000019</v>
          </cell>
          <cell r="DY243">
            <v>-23.931447279250001</v>
          </cell>
          <cell r="DZ243">
            <v>-3.7799289447912499E-2</v>
          </cell>
          <cell r="EA243">
            <v>33.28</v>
          </cell>
          <cell r="EB243">
            <v>73.233333333333334</v>
          </cell>
          <cell r="EC243">
            <v>164.18519590206668</v>
          </cell>
        </row>
        <row r="244">
          <cell r="A244">
            <v>40452</v>
          </cell>
          <cell r="B244">
            <v>1.6842849999999998</v>
          </cell>
          <cell r="C244">
            <v>67.709999999999994</v>
          </cell>
          <cell r="D244">
            <v>75.180000000000007</v>
          </cell>
          <cell r="E244">
            <v>1.6991000000000001</v>
          </cell>
          <cell r="DP244">
            <v>40452</v>
          </cell>
          <cell r="DQ244">
            <v>1.7204678715728712</v>
          </cell>
          <cell r="DR244">
            <v>69.586666666666659</v>
          </cell>
          <cell r="DS244">
            <v>75.856666666666669</v>
          </cell>
          <cell r="DT244">
            <v>1.7141000000000002</v>
          </cell>
          <cell r="DU244">
            <v>113.19120057720058</v>
          </cell>
          <cell r="DV244">
            <v>55.947872822000001</v>
          </cell>
          <cell r="DW244">
            <v>51.538644495</v>
          </cell>
          <cell r="DX244">
            <v>4.409228327000001</v>
          </cell>
          <cell r="DY244">
            <v>-21.120743743029998</v>
          </cell>
          <cell r="DZ244">
            <v>-3.8937023023556401E-2</v>
          </cell>
          <cell r="EA244">
            <v>32.449999999999996</v>
          </cell>
          <cell r="EB244">
            <v>71.053333333333327</v>
          </cell>
          <cell r="EC244">
            <v>155.21464810788896</v>
          </cell>
        </row>
        <row r="245">
          <cell r="A245">
            <v>40483</v>
          </cell>
          <cell r="B245">
            <v>1.7123849999999998</v>
          </cell>
          <cell r="C245">
            <v>68.37</v>
          </cell>
          <cell r="D245">
            <v>75.739999999999995</v>
          </cell>
          <cell r="E245">
            <v>1.7143000000000002</v>
          </cell>
          <cell r="DP245">
            <v>40483</v>
          </cell>
          <cell r="DQ245">
            <v>1.7049265079365075</v>
          </cell>
          <cell r="DR245">
            <v>68.546666666666667</v>
          </cell>
          <cell r="DS245">
            <v>75.49666666666667</v>
          </cell>
          <cell r="DT245">
            <v>1.7002333333333333</v>
          </cell>
          <cell r="DU245">
            <v>108.49603391053392</v>
          </cell>
          <cell r="DV245">
            <v>54.421471514000004</v>
          </cell>
          <cell r="DW245">
            <v>52.115232737000007</v>
          </cell>
          <cell r="DX245">
            <v>2.3062387769999972</v>
          </cell>
          <cell r="DY245">
            <v>-23.526787695599996</v>
          </cell>
          <cell r="DZ245">
            <v>-4.0510778560268017E-2</v>
          </cell>
          <cell r="EA245">
            <v>31.349999999999998</v>
          </cell>
          <cell r="EB245">
            <v>68.186666666666667</v>
          </cell>
          <cell r="EC245">
            <v>154.10811136855253</v>
          </cell>
        </row>
        <row r="246">
          <cell r="A246">
            <v>40513</v>
          </cell>
          <cell r="B246">
            <v>1.6927086956521735</v>
          </cell>
          <cell r="C246">
            <v>67.27</v>
          </cell>
          <cell r="D246">
            <v>73.739999999999995</v>
          </cell>
          <cell r="E246">
            <v>1.6613</v>
          </cell>
          <cell r="DP246">
            <v>40513</v>
          </cell>
          <cell r="DQ246">
            <v>1.6964595652173911</v>
          </cell>
          <cell r="DR246">
            <v>67.783333333333317</v>
          </cell>
          <cell r="DS246">
            <v>74.88666666666667</v>
          </cell>
          <cell r="DT246">
            <v>1.6915666666666667</v>
          </cell>
          <cell r="DU246">
            <v>106.05441467469728</v>
          </cell>
          <cell r="DV246">
            <v>56.491068577999997</v>
          </cell>
          <cell r="DW246">
            <v>49.930600878000007</v>
          </cell>
          <cell r="DX246">
            <v>6.5604676999999949</v>
          </cell>
          <cell r="DY246">
            <v>-20.337767283089995</v>
          </cell>
          <cell r="DZ246">
            <v>-3.9243235135655564E-2</v>
          </cell>
          <cell r="EA246">
            <v>31.060000000000002</v>
          </cell>
          <cell r="EB246">
            <v>66.006666666666661</v>
          </cell>
          <cell r="EC246">
            <v>157.53073961133009</v>
          </cell>
        </row>
        <row r="247">
          <cell r="A247">
            <v>40544</v>
          </cell>
          <cell r="B247">
            <v>1.6747761904761904</v>
          </cell>
          <cell r="C247">
            <v>66.3</v>
          </cell>
          <cell r="D247">
            <v>73.19</v>
          </cell>
          <cell r="E247">
            <v>1.667</v>
          </cell>
          <cell r="DP247">
            <v>40544</v>
          </cell>
          <cell r="DQ247">
            <v>1.6932899620427879</v>
          </cell>
          <cell r="DR247">
            <v>67.313333333333333</v>
          </cell>
          <cell r="DS247">
            <v>74.223333333333329</v>
          </cell>
          <cell r="DT247">
            <v>1.6808666666666667</v>
          </cell>
          <cell r="DU247">
            <v>109.10897023025284</v>
          </cell>
          <cell r="DV247">
            <v>53.386108265999994</v>
          </cell>
          <cell r="DW247">
            <v>48.207651521999999</v>
          </cell>
          <cell r="DX247">
            <v>5.1784567439999964</v>
          </cell>
          <cell r="DY247">
            <v>-23.614999831790005</v>
          </cell>
          <cell r="DZ247">
            <v>-3.9468292660155446E-2</v>
          </cell>
          <cell r="EA247">
            <v>31.77333333333333</v>
          </cell>
          <cell r="EB247">
            <v>65.396666666666661</v>
          </cell>
          <cell r="EC247">
            <v>158.41691816615335</v>
          </cell>
        </row>
        <row r="248">
          <cell r="A248">
            <v>40575</v>
          </cell>
          <cell r="B248">
            <v>1.6672549999999997</v>
          </cell>
          <cell r="C248">
            <v>65.83</v>
          </cell>
          <cell r="D248">
            <v>74.67</v>
          </cell>
          <cell r="E248">
            <v>1.6642999999999999</v>
          </cell>
          <cell r="DP248">
            <v>40575</v>
          </cell>
          <cell r="DQ248">
            <v>1.6782466287094546</v>
          </cell>
          <cell r="DR248">
            <v>66.466666666666654</v>
          </cell>
          <cell r="DS248">
            <v>73.866666666666674</v>
          </cell>
          <cell r="DT248">
            <v>1.6641999999999999</v>
          </cell>
          <cell r="DU248">
            <v>113.06217477570738</v>
          </cell>
          <cell r="DV248">
            <v>52.448548021999997</v>
          </cell>
          <cell r="DW248">
            <v>46.358234897000003</v>
          </cell>
          <cell r="DX248">
            <v>6.0903131249999998</v>
          </cell>
          <cell r="DY248">
            <v>-20.331416086605003</v>
          </cell>
          <cell r="DZ248">
            <v>-3.8268949115707808E-2</v>
          </cell>
          <cell r="EA248">
            <v>32.206666666666671</v>
          </cell>
          <cell r="EB248">
            <v>64.923333333333332</v>
          </cell>
          <cell r="EC248">
            <v>154.94315192493403</v>
          </cell>
        </row>
        <row r="249">
          <cell r="A249">
            <v>40603</v>
          </cell>
          <cell r="B249">
            <v>1.6584809523809523</v>
          </cell>
          <cell r="C249">
            <v>65.599999999999994</v>
          </cell>
          <cell r="D249">
            <v>74.77</v>
          </cell>
          <cell r="E249">
            <v>1.6318000000000001</v>
          </cell>
          <cell r="DP249">
            <v>40603</v>
          </cell>
          <cell r="DQ249">
            <v>1.6668373809523807</v>
          </cell>
          <cell r="DR249">
            <v>65.91</v>
          </cell>
          <cell r="DS249">
            <v>74.209999999999994</v>
          </cell>
          <cell r="DT249">
            <v>1.6543666666666665</v>
          </cell>
          <cell r="DU249">
            <v>114.02797187715665</v>
          </cell>
          <cell r="DV249">
            <v>50.825202700000006</v>
          </cell>
          <cell r="DW249">
            <v>48.523370466000003</v>
          </cell>
          <cell r="DX249">
            <v>2.301832233999999</v>
          </cell>
          <cell r="DY249">
            <v>-22.235460974230001</v>
          </cell>
          <cell r="DZ249">
            <v>-3.684108228699081E-2</v>
          </cell>
          <cell r="EA249">
            <v>31.986666666666668</v>
          </cell>
          <cell r="EB249">
            <v>66.176666666666662</v>
          </cell>
          <cell r="EC249">
            <v>149.91420385780037</v>
          </cell>
        </row>
        <row r="250">
          <cell r="A250">
            <v>40634</v>
          </cell>
          <cell r="B250">
            <v>1.5839894736842104</v>
          </cell>
          <cell r="C250">
            <v>62.65</v>
          </cell>
          <cell r="D250">
            <v>72.209999999999994</v>
          </cell>
          <cell r="E250">
            <v>1.5754000000000001</v>
          </cell>
          <cell r="DP250">
            <v>40634</v>
          </cell>
          <cell r="DQ250">
            <v>1.6365751420217205</v>
          </cell>
          <cell r="DR250">
            <v>64.693333333333342</v>
          </cell>
          <cell r="DS250">
            <v>73.883333333333326</v>
          </cell>
          <cell r="DT250">
            <v>1.6238333333333335</v>
          </cell>
          <cell r="DU250">
            <v>113.38559092477571</v>
          </cell>
          <cell r="DV250">
            <v>55.876594804999996</v>
          </cell>
          <cell r="DW250">
            <v>52.020170638000003</v>
          </cell>
          <cell r="DX250">
            <v>3.8564241670000001</v>
          </cell>
          <cell r="DY250">
            <v>-18.125118104249999</v>
          </cell>
          <cell r="DZ250">
            <v>-3.5876675064689972E-2</v>
          </cell>
          <cell r="EA250">
            <v>30.556666666666668</v>
          </cell>
          <cell r="EB250">
            <v>63.863333333333323</v>
          </cell>
          <cell r="EC250">
            <v>146.36787788351305</v>
          </cell>
        </row>
        <row r="251">
          <cell r="A251">
            <v>40664</v>
          </cell>
          <cell r="B251">
            <v>1.6135136363636364</v>
          </cell>
          <cell r="C251">
            <v>63.72</v>
          </cell>
          <cell r="D251">
            <v>73.42</v>
          </cell>
          <cell r="E251">
            <v>1.5800999999999998</v>
          </cell>
          <cell r="DP251">
            <v>40664</v>
          </cell>
          <cell r="DQ251">
            <v>1.6186613541429331</v>
          </cell>
          <cell r="DR251">
            <v>63.99</v>
          </cell>
          <cell r="DS251">
            <v>73.466666666666654</v>
          </cell>
          <cell r="DT251">
            <v>1.5957666666666668</v>
          </cell>
          <cell r="DU251">
            <v>108.80881062174541</v>
          </cell>
          <cell r="DV251">
            <v>62.312964110999999</v>
          </cell>
          <cell r="DW251">
            <v>56.157392288000004</v>
          </cell>
          <cell r="DX251">
            <v>6.1555718230000025</v>
          </cell>
          <cell r="DY251">
            <v>-19.585581893490001</v>
          </cell>
          <cell r="DZ251">
            <v>-3.5584508063331237E-2</v>
          </cell>
          <cell r="EA251">
            <v>29.493333333333336</v>
          </cell>
          <cell r="EB251">
            <v>63.29</v>
          </cell>
          <cell r="EC251">
            <v>148.34757496282938</v>
          </cell>
        </row>
        <row r="252">
          <cell r="A252">
            <v>40695</v>
          </cell>
          <cell r="B252">
            <v>1.5866047619047619</v>
          </cell>
          <cell r="C252">
            <v>62.51</v>
          </cell>
          <cell r="D252">
            <v>72.38</v>
          </cell>
          <cell r="E252">
            <v>1.5632999999999999</v>
          </cell>
          <cell r="DP252">
            <v>40695</v>
          </cell>
          <cell r="DQ252">
            <v>1.5947026239842028</v>
          </cell>
          <cell r="DR252">
            <v>62.96</v>
          </cell>
          <cell r="DS252">
            <v>72.67</v>
          </cell>
          <cell r="DT252">
            <v>1.5729333333333333</v>
          </cell>
          <cell r="DU252">
            <v>108.14805699855701</v>
          </cell>
          <cell r="DV252">
            <v>65.658772639000006</v>
          </cell>
          <cell r="DW252">
            <v>57.683713525000002</v>
          </cell>
          <cell r="DX252">
            <v>7.9750591140000004</v>
          </cell>
          <cell r="DY252">
            <v>-19.021877506805005</v>
          </cell>
          <cell r="DZ252">
            <v>-3.4409203613242748E-2</v>
          </cell>
          <cell r="EA252">
            <v>28.75333333333333</v>
          </cell>
          <cell r="EB252">
            <v>61.313333333333333</v>
          </cell>
          <cell r="EC252">
            <v>151.23974963672657</v>
          </cell>
        </row>
        <row r="253">
          <cell r="A253">
            <v>40725</v>
          </cell>
          <cell r="B253">
            <v>1.5621285714285715</v>
          </cell>
          <cell r="C253">
            <v>61.56</v>
          </cell>
          <cell r="D253">
            <v>71.760000000000005</v>
          </cell>
          <cell r="E253">
            <v>1.5493000000000001</v>
          </cell>
          <cell r="DP253">
            <v>40725</v>
          </cell>
          <cell r="DQ253">
            <v>1.5874156565656568</v>
          </cell>
          <cell r="DR253">
            <v>62.596666666666664</v>
          </cell>
          <cell r="DS253">
            <v>72.52</v>
          </cell>
          <cell r="DT253">
            <v>1.5642333333333334</v>
          </cell>
          <cell r="DU253">
            <v>109.94069191919193</v>
          </cell>
          <cell r="DV253">
            <v>67.768812263000001</v>
          </cell>
          <cell r="DW253">
            <v>58.483935480999996</v>
          </cell>
          <cell r="DX253">
            <v>9.2848767819999978</v>
          </cell>
          <cell r="DY253">
            <v>-21.637084989470004</v>
          </cell>
          <cell r="DZ253">
            <v>-3.3342637931798647E-2</v>
          </cell>
          <cell r="EA253">
            <v>28.41</v>
          </cell>
          <cell r="EB253">
            <v>62.013333333333343</v>
          </cell>
          <cell r="EC253">
            <v>152.86475235851492</v>
          </cell>
        </row>
        <row r="254">
          <cell r="A254">
            <v>40756</v>
          </cell>
          <cell r="B254">
            <v>1.5960086956521737</v>
          </cell>
          <cell r="C254">
            <v>62.8</v>
          </cell>
          <cell r="D254">
            <v>73.430000000000007</v>
          </cell>
          <cell r="E254">
            <v>1.5895999999999999</v>
          </cell>
          <cell r="DP254">
            <v>40756</v>
          </cell>
          <cell r="DQ254">
            <v>1.5815806763285023</v>
          </cell>
          <cell r="DR254">
            <v>62.29</v>
          </cell>
          <cell r="DS254">
            <v>72.523333333333326</v>
          </cell>
          <cell r="DT254">
            <v>1.5673999999999999</v>
          </cell>
          <cell r="DU254">
            <v>123.93746859903381</v>
          </cell>
          <cell r="DV254">
            <v>70.788111278999992</v>
          </cell>
          <cell r="DW254">
            <v>61.063112950999994</v>
          </cell>
          <cell r="DX254">
            <v>9.7249983279999981</v>
          </cell>
          <cell r="DY254">
            <v>-21.089681327335011</v>
          </cell>
          <cell r="DZ254">
            <v>-3.2770714426171618E-2</v>
          </cell>
          <cell r="EA254">
            <v>28.396666666666665</v>
          </cell>
          <cell r="EB254">
            <v>62.593333333333334</v>
          </cell>
          <cell r="EC254">
            <v>155.18387484691382</v>
          </cell>
        </row>
        <row r="255">
          <cell r="A255">
            <v>40787</v>
          </cell>
          <cell r="B255">
            <v>1.7548952380952383</v>
          </cell>
          <cell r="C255">
            <v>68.38</v>
          </cell>
          <cell r="D255">
            <v>78.12</v>
          </cell>
          <cell r="E255">
            <v>1.8793</v>
          </cell>
          <cell r="DP255">
            <v>40787</v>
          </cell>
          <cell r="DQ255">
            <v>1.6376775017253278</v>
          </cell>
          <cell r="DR255">
            <v>64.24666666666667</v>
          </cell>
          <cell r="DS255">
            <v>74.436666666666667</v>
          </cell>
          <cell r="DT255">
            <v>1.6727333333333334</v>
          </cell>
          <cell r="DU255">
            <v>144.50904435660956</v>
          </cell>
          <cell r="DV255">
            <v>71.461115200999998</v>
          </cell>
          <cell r="DW255">
            <v>62.020750616000001</v>
          </cell>
          <cell r="DX255">
            <v>9.4403645850000011</v>
          </cell>
          <cell r="DY255">
            <v>-20.604273069825012</v>
          </cell>
          <cell r="DZ255">
            <v>-3.1681469643546088E-2</v>
          </cell>
          <cell r="EA255">
            <v>29.929999999999996</v>
          </cell>
          <cell r="EB255">
            <v>66.053333333333327</v>
          </cell>
          <cell r="EC255">
            <v>164.13774541262458</v>
          </cell>
        </row>
        <row r="256">
          <cell r="A256">
            <v>40817</v>
          </cell>
          <cell r="B256">
            <v>1.7694449999999999</v>
          </cell>
          <cell r="C256">
            <v>68.989999999999995</v>
          </cell>
          <cell r="D256">
            <v>78.22</v>
          </cell>
          <cell r="E256">
            <v>1.7157</v>
          </cell>
          <cell r="DP256">
            <v>40817</v>
          </cell>
          <cell r="DQ256">
            <v>1.7067829779158039</v>
          </cell>
          <cell r="DR256">
            <v>66.723333333333343</v>
          </cell>
          <cell r="DS256">
            <v>76.59</v>
          </cell>
          <cell r="DT256">
            <v>1.7282</v>
          </cell>
          <cell r="DU256">
            <v>162.16877451533972</v>
          </cell>
          <cell r="DV256">
            <v>71.324147490000001</v>
          </cell>
          <cell r="DW256">
            <v>62.680654989000004</v>
          </cell>
          <cell r="DX256">
            <v>8.6434925010000043</v>
          </cell>
          <cell r="DY256">
            <v>-17.827717148095008</v>
          </cell>
          <cell r="DZ256">
            <v>-3.1209866360533221E-2</v>
          </cell>
          <cell r="EA256">
            <v>30.459999999999997</v>
          </cell>
          <cell r="EB256">
            <v>67.106666666666669</v>
          </cell>
          <cell r="EC256">
            <v>180.06114974109246</v>
          </cell>
        </row>
        <row r="257">
          <cell r="A257">
            <v>40848</v>
          </cell>
          <cell r="B257">
            <v>1.7945499999999999</v>
          </cell>
          <cell r="C257">
            <v>69.16</v>
          </cell>
          <cell r="D257">
            <v>78.06</v>
          </cell>
          <cell r="E257">
            <v>1.8085</v>
          </cell>
          <cell r="DP257">
            <v>40848</v>
          </cell>
          <cell r="DQ257">
            <v>1.7729634126984128</v>
          </cell>
          <cell r="DR257">
            <v>68.843333333333334</v>
          </cell>
          <cell r="DS257">
            <v>78.13333333333334</v>
          </cell>
          <cell r="DT257">
            <v>1.8011666666666664</v>
          </cell>
          <cell r="DU257">
            <v>169.29433116883115</v>
          </cell>
          <cell r="DV257">
            <v>66.913526319000013</v>
          </cell>
          <cell r="DW257">
            <v>61.620918308</v>
          </cell>
          <cell r="DX257">
            <v>5.2926080110000058</v>
          </cell>
          <cell r="DY257">
            <v>-20.210804863555005</v>
          </cell>
          <cell r="DZ257">
            <v>-3.1109549905325915E-2</v>
          </cell>
          <cell r="EA257">
            <v>31.12</v>
          </cell>
          <cell r="EB257">
            <v>67.476666666666659</v>
          </cell>
          <cell r="EC257">
            <v>192.4419089680722</v>
          </cell>
        </row>
        <row r="258">
          <cell r="A258">
            <v>40878</v>
          </cell>
          <cell r="B258">
            <v>1.8409772727272726</v>
          </cell>
          <cell r="C258">
            <v>70.55</v>
          </cell>
          <cell r="D258">
            <v>79.39</v>
          </cell>
          <cell r="E258">
            <v>1.8668</v>
          </cell>
          <cell r="DP258">
            <v>40878</v>
          </cell>
          <cell r="DQ258">
            <v>1.8016574242424241</v>
          </cell>
          <cell r="DR258">
            <v>69.566666666666663</v>
          </cell>
          <cell r="DS258">
            <v>78.556666666666672</v>
          </cell>
          <cell r="DT258">
            <v>1.7969999999999999</v>
          </cell>
          <cell r="DU258">
            <v>163.64987662337663</v>
          </cell>
          <cell r="DV258">
            <v>65.721218966999999</v>
          </cell>
          <cell r="DW258">
            <v>59.741922094000003</v>
          </cell>
          <cell r="DX258">
            <v>5.9792968730000027</v>
          </cell>
          <cell r="DY258">
            <v>-21.714594433504999</v>
          </cell>
          <cell r="DZ258">
            <v>-3.1966640422219403E-2</v>
          </cell>
          <cell r="EA258">
            <v>31.076666666666664</v>
          </cell>
          <cell r="EB258">
            <v>65.959999999999994</v>
          </cell>
          <cell r="EC258">
            <v>197.29641679486167</v>
          </cell>
        </row>
        <row r="259">
          <cell r="A259">
            <v>40909</v>
          </cell>
          <cell r="B259">
            <v>1.7887999999999999</v>
          </cell>
          <cell r="C259">
            <v>68.650000000000006</v>
          </cell>
          <cell r="D259">
            <v>76.75</v>
          </cell>
          <cell r="E259">
            <v>1.7467999999999999</v>
          </cell>
          <cell r="DP259">
            <v>40909</v>
          </cell>
          <cell r="DQ259">
            <v>1.8081090909090909</v>
          </cell>
          <cell r="DR259">
            <v>69.453333333333333</v>
          </cell>
          <cell r="DS259">
            <v>78.066666666666663</v>
          </cell>
          <cell r="DT259">
            <v>1.8073666666666668</v>
          </cell>
          <cell r="DU259">
            <v>160.10636363636362</v>
          </cell>
          <cell r="DV259">
            <v>59.614321524999994</v>
          </cell>
          <cell r="DW259">
            <v>57.412332667999998</v>
          </cell>
          <cell r="DX259">
            <v>2.2019888570000017</v>
          </cell>
          <cell r="DY259">
            <v>-28.103564381740004</v>
          </cell>
          <cell r="DZ259">
            <v>-3.2682388697347617E-2</v>
          </cell>
          <cell r="EA259">
            <v>31.55</v>
          </cell>
          <cell r="EB259">
            <v>64.286666666666676</v>
          </cell>
          <cell r="EC259">
            <v>189.87839210568441</v>
          </cell>
        </row>
        <row r="260">
          <cell r="A260">
            <v>40940</v>
          </cell>
          <cell r="B260">
            <v>1.7174631578947368</v>
          </cell>
          <cell r="C260">
            <v>65.849999999999994</v>
          </cell>
          <cell r="D260">
            <v>75.45</v>
          </cell>
          <cell r="E260">
            <v>1.7174</v>
          </cell>
          <cell r="DP260">
            <v>40940</v>
          </cell>
          <cell r="DQ260">
            <v>1.7824134768740032</v>
          </cell>
          <cell r="DR260">
            <v>68.349999999999994</v>
          </cell>
          <cell r="DS260">
            <v>77.196666666666658</v>
          </cell>
          <cell r="DT260">
            <v>1.7769999999999999</v>
          </cell>
          <cell r="DU260">
            <v>150.67335425685425</v>
          </cell>
          <cell r="DV260">
            <v>55.874738879999995</v>
          </cell>
          <cell r="DW260">
            <v>52.542815832999999</v>
          </cell>
          <cell r="DX260">
            <v>3.3319230469999983</v>
          </cell>
          <cell r="DY260">
            <v>-24.987450984299997</v>
          </cell>
          <cell r="DZ260">
            <v>-3.2572388405615264E-2</v>
          </cell>
          <cell r="EA260">
            <v>31.203333333333333</v>
          </cell>
          <cell r="EB260">
            <v>61.323333333333331</v>
          </cell>
          <cell r="EC260">
            <v>178.20172281976502</v>
          </cell>
        </row>
        <row r="261">
          <cell r="A261">
            <v>40969</v>
          </cell>
          <cell r="B261">
            <v>1.7930999999999997</v>
          </cell>
          <cell r="C261">
            <v>69.239999999999995</v>
          </cell>
          <cell r="D261">
            <v>79</v>
          </cell>
          <cell r="E261">
            <v>1.8268</v>
          </cell>
          <cell r="DP261">
            <v>40969</v>
          </cell>
          <cell r="DQ261">
            <v>1.7664543859649122</v>
          </cell>
          <cell r="DR261">
            <v>67.913333333333341</v>
          </cell>
          <cell r="DS261">
            <v>77.066666666666663</v>
          </cell>
          <cell r="DT261">
            <v>1.7636666666666667</v>
          </cell>
          <cell r="DU261">
            <v>139.57421789321788</v>
          </cell>
          <cell r="DV261">
            <v>54.615044793999999</v>
          </cell>
          <cell r="DW261">
            <v>53.099318014000005</v>
          </cell>
          <cell r="DX261">
            <v>1.5157267799999961</v>
          </cell>
          <cell r="DY261">
            <v>-24.654722571575</v>
          </cell>
          <cell r="DZ261">
            <v>-3.253890120241739E-2</v>
          </cell>
          <cell r="EA261">
            <v>30.826666666666668</v>
          </cell>
          <cell r="EB261">
            <v>61.50333333333333</v>
          </cell>
          <cell r="EC261">
            <v>167.41312794852311</v>
          </cell>
        </row>
        <row r="262">
          <cell r="A262">
            <v>41000</v>
          </cell>
          <cell r="B262">
            <v>1.8560049999999997</v>
          </cell>
          <cell r="C262">
            <v>71.17</v>
          </cell>
          <cell r="D262">
            <v>81.099999999999994</v>
          </cell>
          <cell r="E262">
            <v>1.9083000000000001</v>
          </cell>
          <cell r="DP262">
            <v>41000</v>
          </cell>
          <cell r="DQ262">
            <v>1.7888560526315789</v>
          </cell>
          <cell r="DR262">
            <v>68.75333333333333</v>
          </cell>
          <cell r="DS262">
            <v>78.516666666666666</v>
          </cell>
          <cell r="DT262">
            <v>1.8175000000000001</v>
          </cell>
          <cell r="DU262">
            <v>130.13792135642134</v>
          </cell>
          <cell r="DV262">
            <v>58.127472355999998</v>
          </cell>
          <cell r="DW262">
            <v>54.359662570000012</v>
          </cell>
          <cell r="DX262">
            <v>3.7678097859999937</v>
          </cell>
          <cell r="DY262">
            <v>-19.124303219594999</v>
          </cell>
          <cell r="DZ262">
            <v>-3.2996641342578251E-2</v>
          </cell>
          <cell r="EA262">
            <v>31.243333333333329</v>
          </cell>
          <cell r="EB262">
            <v>63.04</v>
          </cell>
          <cell r="EC262">
            <v>161.65613888082899</v>
          </cell>
        </row>
        <row r="263">
          <cell r="A263">
            <v>41030</v>
          </cell>
          <cell r="B263">
            <v>1.9880272727272725</v>
          </cell>
          <cell r="C263">
            <v>75.78</v>
          </cell>
          <cell r="D263">
            <v>85.53</v>
          </cell>
          <cell r="E263">
            <v>2.0226999999999999</v>
          </cell>
          <cell r="DP263">
            <v>41030</v>
          </cell>
          <cell r="DQ263">
            <v>1.8790440909090906</v>
          </cell>
          <cell r="DR263">
            <v>72.063333333333333</v>
          </cell>
          <cell r="DS263">
            <v>81.876666666666665</v>
          </cell>
          <cell r="DT263">
            <v>1.9192666666666665</v>
          </cell>
          <cell r="DU263">
            <v>132.07625814041032</v>
          </cell>
          <cell r="DV263">
            <v>63.347045561999998</v>
          </cell>
          <cell r="DW263">
            <v>58.300587032999999</v>
          </cell>
          <cell r="DX263">
            <v>5.0464585289999953</v>
          </cell>
          <cell r="DY263">
            <v>-20.62747352617</v>
          </cell>
          <cell r="DZ263">
            <v>-3.3410204450864761E-2</v>
          </cell>
          <cell r="EA263">
            <v>32.936666666666667</v>
          </cell>
          <cell r="EB263">
            <v>69.06</v>
          </cell>
          <cell r="EC263">
            <v>163.38096895840843</v>
          </cell>
        </row>
        <row r="264">
          <cell r="A264">
            <v>41061</v>
          </cell>
          <cell r="B264">
            <v>2.0516300000000003</v>
          </cell>
          <cell r="C264">
            <v>78.16</v>
          </cell>
          <cell r="D264">
            <v>87</v>
          </cell>
          <cell r="E264">
            <v>2.0093999999999999</v>
          </cell>
          <cell r="DP264">
            <v>41061</v>
          </cell>
          <cell r="DQ264">
            <v>1.9652207575757574</v>
          </cell>
          <cell r="DR264">
            <v>75.036666666666662</v>
          </cell>
          <cell r="DS264">
            <v>84.543333333333337</v>
          </cell>
          <cell r="DT264">
            <v>1.9801333333333335</v>
          </cell>
          <cell r="DU264">
            <v>143.46938440303657</v>
          </cell>
          <cell r="DV264">
            <v>61.789366576999996</v>
          </cell>
          <cell r="DW264">
            <v>57.976039395000001</v>
          </cell>
          <cell r="DX264">
            <v>3.8133271820000019</v>
          </cell>
          <cell r="DY264">
            <v>-21.507089188630008</v>
          </cell>
          <cell r="DZ264">
            <v>-3.4491975946060315E-2</v>
          </cell>
          <cell r="EA264">
            <v>33.640000000000008</v>
          </cell>
          <cell r="EB264">
            <v>70.373333333333335</v>
          </cell>
          <cell r="EC264">
            <v>165.89188676480839</v>
          </cell>
        </row>
        <row r="265">
          <cell r="A265">
            <v>41091</v>
          </cell>
          <cell r="B265">
            <v>2.0286818181818185</v>
          </cell>
          <cell r="C265">
            <v>76.97</v>
          </cell>
          <cell r="D265">
            <v>85.92</v>
          </cell>
          <cell r="E265">
            <v>2.0569000000000002</v>
          </cell>
          <cell r="DP265">
            <v>41091</v>
          </cell>
          <cell r="DQ265">
            <v>2.0227796969696974</v>
          </cell>
          <cell r="DR265">
            <v>76.97</v>
          </cell>
          <cell r="DS265">
            <v>86.149999999999991</v>
          </cell>
          <cell r="DT265">
            <v>2.029666666666667</v>
          </cell>
          <cell r="DU265">
            <v>149.48507487922703</v>
          </cell>
          <cell r="DV265">
            <v>63.164883768999999</v>
          </cell>
          <cell r="DW265">
            <v>57.420756197999992</v>
          </cell>
          <cell r="DX265">
            <v>5.7441275710000035</v>
          </cell>
          <cell r="DY265">
            <v>-23.284554320144998</v>
          </cell>
          <cell r="DZ265">
            <v>-3.4888133854893796E-2</v>
          </cell>
          <cell r="EA265">
            <v>34.216666666666669</v>
          </cell>
          <cell r="EB265">
            <v>74.09333333333332</v>
          </cell>
          <cell r="EC265">
            <v>166.43308725296083</v>
          </cell>
        </row>
        <row r="266">
          <cell r="A266">
            <v>41122</v>
          </cell>
          <cell r="B266">
            <v>2.0278478260869566</v>
          </cell>
          <cell r="C266">
            <v>77.11</v>
          </cell>
          <cell r="D266">
            <v>86.89</v>
          </cell>
          <cell r="E266">
            <v>2.0308000000000002</v>
          </cell>
          <cell r="DP266">
            <v>41122</v>
          </cell>
          <cell r="DQ266">
            <v>2.0360532147562584</v>
          </cell>
          <cell r="DR266">
            <v>77.413333333333341</v>
          </cell>
          <cell r="DS266">
            <v>86.603333333333339</v>
          </cell>
          <cell r="DT266">
            <v>2.0323666666666669</v>
          </cell>
          <cell r="DU266">
            <v>144.09514734299515</v>
          </cell>
          <cell r="DV266">
            <v>62.260127552999997</v>
          </cell>
          <cell r="DW266">
            <v>56.316401418999995</v>
          </cell>
          <cell r="DX266">
            <v>5.943726134000002</v>
          </cell>
          <cell r="DY266">
            <v>-21.279358626840004</v>
          </cell>
          <cell r="DZ266">
            <v>-3.4789211261965831E-2</v>
          </cell>
          <cell r="EA266">
            <v>33.823333333333331</v>
          </cell>
          <cell r="EB266">
            <v>75.186666666666667</v>
          </cell>
          <cell r="EC266">
            <v>161.85589571342723</v>
          </cell>
        </row>
        <row r="267">
          <cell r="A267">
            <v>41153</v>
          </cell>
          <cell r="B267">
            <v>2.0270578947368425</v>
          </cell>
          <cell r="C267">
            <v>76.989999999999995</v>
          </cell>
          <cell r="D267">
            <v>87.63</v>
          </cell>
          <cell r="E267">
            <v>2.0264000000000002</v>
          </cell>
          <cell r="DP267">
            <v>41153</v>
          </cell>
          <cell r="DQ267">
            <v>2.0278625130018724</v>
          </cell>
          <cell r="DR267">
            <v>77.023333333333326</v>
          </cell>
          <cell r="DS267">
            <v>86.813333333333333</v>
          </cell>
          <cell r="DT267">
            <v>2.0380333333333334</v>
          </cell>
          <cell r="DU267">
            <v>128.87628623188405</v>
          </cell>
          <cell r="DV267">
            <v>62.968554177999998</v>
          </cell>
          <cell r="DW267">
            <v>55.212612854</v>
          </cell>
          <cell r="DX267">
            <v>7.7559413239999984</v>
          </cell>
          <cell r="DY267">
            <v>-19.093425106399994</v>
          </cell>
          <cell r="DZ267">
            <v>-3.4915191409694055E-2</v>
          </cell>
          <cell r="EA267">
            <v>33.589999999999996</v>
          </cell>
          <cell r="EB267">
            <v>75.63</v>
          </cell>
          <cell r="EC267">
            <v>154.86906156713687</v>
          </cell>
        </row>
        <row r="268">
          <cell r="A268">
            <v>41183</v>
          </cell>
          <cell r="B268">
            <v>2.0297363636363634</v>
          </cell>
          <cell r="C268">
            <v>76.56</v>
          </cell>
          <cell r="D268">
            <v>87.34</v>
          </cell>
          <cell r="E268">
            <v>2.0308000000000002</v>
          </cell>
          <cell r="DP268">
            <v>41183</v>
          </cell>
          <cell r="DQ268">
            <v>2.0282140281533874</v>
          </cell>
          <cell r="DR268">
            <v>76.88666666666667</v>
          </cell>
          <cell r="DS268">
            <v>87.286666666666676</v>
          </cell>
          <cell r="DT268">
            <v>2.0293333333333332</v>
          </cell>
          <cell r="DU268">
            <v>117.55239492753623</v>
          </cell>
          <cell r="DV268">
            <v>63.318924852999999</v>
          </cell>
          <cell r="DW268">
            <v>57.313314326000004</v>
          </cell>
          <cell r="DX268">
            <v>6.0056105269999946</v>
          </cell>
          <cell r="DY268">
            <v>-18.408471594859996</v>
          </cell>
          <cell r="DZ268">
            <v>-3.5755544834855442E-2</v>
          </cell>
          <cell r="EA268">
            <v>33.24</v>
          </cell>
          <cell r="EB268">
            <v>75.993333333333339</v>
          </cell>
          <cell r="EC268">
            <v>147.59720030895653</v>
          </cell>
        </row>
        <row r="269">
          <cell r="A269">
            <v>41214</v>
          </cell>
          <cell r="B269">
            <v>2.0710600000000001</v>
          </cell>
          <cell r="C269">
            <v>77.08</v>
          </cell>
          <cell r="D269">
            <v>87.99</v>
          </cell>
          <cell r="E269">
            <v>2.1360000000000001</v>
          </cell>
          <cell r="DP269">
            <v>41214</v>
          </cell>
          <cell r="DQ269">
            <v>2.0426180861244019</v>
          </cell>
          <cell r="DR269">
            <v>76.876666666666665</v>
          </cell>
          <cell r="DS269">
            <v>87.653333333333322</v>
          </cell>
          <cell r="DT269">
            <v>2.0644</v>
          </cell>
          <cell r="DU269">
            <v>109.83961627140975</v>
          </cell>
          <cell r="DV269">
            <v>60.785320211999995</v>
          </cell>
          <cell r="DW269">
            <v>58.821669448000009</v>
          </cell>
          <cell r="DX269">
            <v>1.9636507639999969</v>
          </cell>
          <cell r="DY269">
            <v>-23.400018916129994</v>
          </cell>
          <cell r="DZ269">
            <v>-3.6490286648052615E-2</v>
          </cell>
          <cell r="EA269">
            <v>32.906666666666666</v>
          </cell>
          <cell r="EB269">
            <v>73.536666666666676</v>
          </cell>
          <cell r="EC269">
            <v>141.1861178961197</v>
          </cell>
        </row>
        <row r="270">
          <cell r="A270">
            <v>41244</v>
          </cell>
          <cell r="B270">
            <v>2.0781999999999998</v>
          </cell>
          <cell r="C270">
            <v>76.709999999999994</v>
          </cell>
          <cell r="D270">
            <v>88.5</v>
          </cell>
          <cell r="E270">
            <v>2.0516000000000001</v>
          </cell>
          <cell r="DP270">
            <v>41244</v>
          </cell>
          <cell r="DQ270">
            <v>2.0596654545454545</v>
          </cell>
          <cell r="DR270">
            <v>76.783333333333317</v>
          </cell>
          <cell r="DS270">
            <v>87.943333333333328</v>
          </cell>
          <cell r="DT270">
            <v>2.0728000000000004</v>
          </cell>
          <cell r="DU270">
            <v>108.02603293807643</v>
          </cell>
          <cell r="DV270">
            <v>60.579572609000003</v>
          </cell>
          <cell r="DW270">
            <v>58.878455805999991</v>
          </cell>
          <cell r="DX270">
            <v>1.7011168030000015</v>
          </cell>
          <cell r="DY270">
            <v>-27.422934469764993</v>
          </cell>
          <cell r="DZ270">
            <v>-3.7619779974488017E-2</v>
          </cell>
          <cell r="EA270">
            <v>32.673333333333339</v>
          </cell>
          <cell r="EB270">
            <v>70.8</v>
          </cell>
          <cell r="EC270">
            <v>139.69982030962322</v>
          </cell>
        </row>
        <row r="271">
          <cell r="A271">
            <v>41275</v>
          </cell>
          <cell r="B271">
            <v>2.0286</v>
          </cell>
          <cell r="C271">
            <v>74.58</v>
          </cell>
          <cell r="D271">
            <v>86</v>
          </cell>
          <cell r="E271">
            <v>1.9915</v>
          </cell>
          <cell r="DP271">
            <v>41275</v>
          </cell>
          <cell r="DQ271">
            <v>2.0592866666666665</v>
          </cell>
          <cell r="DR271">
            <v>76.123333333333335</v>
          </cell>
          <cell r="DS271">
            <v>87.49666666666667</v>
          </cell>
          <cell r="DT271">
            <v>2.0596999999999999</v>
          </cell>
          <cell r="DU271">
            <v>107.1630909090909</v>
          </cell>
          <cell r="DV271">
            <v>55.149228339000004</v>
          </cell>
          <cell r="DW271">
            <v>58.640012106</v>
          </cell>
          <cell r="DX271">
            <v>-3.4907837669999946</v>
          </cell>
          <cell r="DY271">
            <v>-33.239861037624991</v>
          </cell>
          <cell r="DZ271">
            <v>-3.8218301925569596E-2</v>
          </cell>
          <cell r="EA271">
            <v>32.669999999999995</v>
          </cell>
          <cell r="EB271">
            <v>68.14</v>
          </cell>
          <cell r="EC271">
            <v>141.49017082756208</v>
          </cell>
        </row>
        <row r="272">
          <cell r="A272">
            <v>41306</v>
          </cell>
          <cell r="B272">
            <v>1.974</v>
          </cell>
          <cell r="C272">
            <v>72.56</v>
          </cell>
          <cell r="D272">
            <v>83.58</v>
          </cell>
          <cell r="E272">
            <v>1.9784999999999999</v>
          </cell>
          <cell r="DP272">
            <v>41306</v>
          </cell>
          <cell r="DQ272">
            <v>2.0269333333333335</v>
          </cell>
          <cell r="DR272">
            <v>74.61666666666666</v>
          </cell>
          <cell r="DS272">
            <v>86.026666666666657</v>
          </cell>
          <cell r="DT272">
            <v>2.0071999999999997</v>
          </cell>
          <cell r="DU272">
            <v>113.01766666666667</v>
          </cell>
          <cell r="DV272">
            <v>50.920454511000003</v>
          </cell>
          <cell r="DW272">
            <v>54.800511767000003</v>
          </cell>
          <cell r="DX272">
            <v>-3.8800572559999971</v>
          </cell>
          <cell r="DY272">
            <v>-29.961721846014992</v>
          </cell>
          <cell r="DZ272">
            <v>-3.8908747029382726E-2</v>
          </cell>
          <cell r="EA272">
            <v>32.413333333333334</v>
          </cell>
          <cell r="EB272">
            <v>64.946666666666673</v>
          </cell>
          <cell r="EC272">
            <v>143.23334111557361</v>
          </cell>
        </row>
        <row r="273">
          <cell r="A273">
            <v>41334</v>
          </cell>
          <cell r="B273">
            <v>1.9835</v>
          </cell>
          <cell r="C273">
            <v>72.849999999999994</v>
          </cell>
          <cell r="D273">
            <v>82.97</v>
          </cell>
          <cell r="E273">
            <v>2.0217000000000001</v>
          </cell>
          <cell r="DP273">
            <v>41334</v>
          </cell>
          <cell r="DQ273">
            <v>1.9953666666666667</v>
          </cell>
          <cell r="DR273">
            <v>73.33</v>
          </cell>
          <cell r="DS273">
            <v>84.183333333333323</v>
          </cell>
          <cell r="DT273">
            <v>1.9972333333333332</v>
          </cell>
          <cell r="DU273">
            <v>121.012</v>
          </cell>
          <cell r="DV273">
            <v>49.596556411999998</v>
          </cell>
          <cell r="DW273">
            <v>56.420295000000003</v>
          </cell>
          <cell r="DX273">
            <v>-6.8237385880000012</v>
          </cell>
          <cell r="DY273">
            <v>-27.52540548035001</v>
          </cell>
          <cell r="DZ273">
            <v>-3.9069330900611009E-2</v>
          </cell>
          <cell r="EA273">
            <v>32.296666666666674</v>
          </cell>
          <cell r="EB273">
            <v>66.13666666666667</v>
          </cell>
          <cell r="EC273">
            <v>141.68769973823245</v>
          </cell>
        </row>
        <row r="274">
          <cell r="A274">
            <v>41365</v>
          </cell>
          <cell r="B274">
            <v>2.0017</v>
          </cell>
          <cell r="C274">
            <v>73.03</v>
          </cell>
          <cell r="D274">
            <v>83.3</v>
          </cell>
          <cell r="E274">
            <v>2.0013000000000001</v>
          </cell>
          <cell r="DP274">
            <v>41365</v>
          </cell>
          <cell r="DQ274">
            <v>1.9863999999999999</v>
          </cell>
          <cell r="DR274">
            <v>72.813333333333333</v>
          </cell>
          <cell r="DS274">
            <v>83.283333333333346</v>
          </cell>
          <cell r="DT274">
            <v>2.0005000000000002</v>
          </cell>
          <cell r="DU274">
            <v>125.271</v>
          </cell>
          <cell r="DV274">
            <v>54.390251677999998</v>
          </cell>
          <cell r="DW274">
            <v>58.052306373000008</v>
          </cell>
          <cell r="DX274">
            <v>-3.6620546950000037</v>
          </cell>
          <cell r="DY274">
            <v>-21.242513524480014</v>
          </cell>
          <cell r="DZ274">
            <v>-3.9095770713806328E-2</v>
          </cell>
          <cell r="EA274">
            <v>31.656666666666666</v>
          </cell>
          <cell r="EB274">
            <v>65.86333333333333</v>
          </cell>
          <cell r="EC274">
            <v>139.83541149730755</v>
          </cell>
        </row>
        <row r="275">
          <cell r="A275">
            <v>41395</v>
          </cell>
          <cell r="B275">
            <v>2.0381</v>
          </cell>
          <cell r="C275">
            <v>74.12</v>
          </cell>
          <cell r="D275">
            <v>84.33</v>
          </cell>
          <cell r="E275">
            <v>2.1410999999999998</v>
          </cell>
          <cell r="DP275">
            <v>41395</v>
          </cell>
          <cell r="DQ275">
            <v>2.0077666666666665</v>
          </cell>
          <cell r="DR275">
            <v>73.333333333333329</v>
          </cell>
          <cell r="DS275">
            <v>83.533333333333317</v>
          </cell>
          <cell r="DT275">
            <v>2.0547</v>
          </cell>
          <cell r="DU275">
            <v>125.11466666666668</v>
          </cell>
          <cell r="DV275">
            <v>60.566176346999995</v>
          </cell>
          <cell r="DW275">
            <v>62.274491312000002</v>
          </cell>
          <cell r="DX275">
            <v>-1.7083149650000031</v>
          </cell>
          <cell r="DY275">
            <v>-21.704776028955017</v>
          </cell>
          <cell r="DZ275">
            <v>-3.8944179674730434E-2</v>
          </cell>
          <cell r="EA275">
            <v>32.04</v>
          </cell>
          <cell r="EB275">
            <v>69.756666666666661</v>
          </cell>
          <cell r="EC275">
            <v>139.78325059864912</v>
          </cell>
        </row>
        <row r="276">
          <cell r="A276">
            <v>41426</v>
          </cell>
          <cell r="B276">
            <v>2.1741000000000001</v>
          </cell>
          <cell r="C276">
            <v>79.09</v>
          </cell>
          <cell r="D276">
            <v>90.18</v>
          </cell>
          <cell r="E276">
            <v>2.2317</v>
          </cell>
          <cell r="DP276">
            <v>41426</v>
          </cell>
          <cell r="DQ276">
            <v>2.0712999999999999</v>
          </cell>
          <cell r="DR276">
            <v>75.413333333333341</v>
          </cell>
          <cell r="DS276">
            <v>85.936666666666667</v>
          </cell>
          <cell r="DT276">
            <v>2.1247000000000003</v>
          </cell>
          <cell r="DU276">
            <v>139.27666666666667</v>
          </cell>
          <cell r="DV276">
            <v>61.537547348999993</v>
          </cell>
          <cell r="DW276">
            <v>61.979243728</v>
          </cell>
          <cell r="DX276">
            <v>-0.44169637900000325</v>
          </cell>
          <cell r="DY276">
            <v>-18.815758680195017</v>
          </cell>
          <cell r="DZ276">
            <v>-3.7434202670416646E-2</v>
          </cell>
          <cell r="EA276">
            <v>32.76</v>
          </cell>
          <cell r="EB276">
            <v>72.136666666666656</v>
          </cell>
          <cell r="EC276">
            <v>147.31767111880401</v>
          </cell>
        </row>
        <row r="277">
          <cell r="A277">
            <v>41456</v>
          </cell>
          <cell r="B277">
            <v>2.2505695652173912</v>
          </cell>
          <cell r="C277">
            <v>81.99</v>
          </cell>
          <cell r="D277">
            <v>93.45</v>
          </cell>
          <cell r="E277">
            <v>2.2766000000000002</v>
          </cell>
          <cell r="DP277">
            <v>41456</v>
          </cell>
          <cell r="DQ277">
            <v>2.1542565217391303</v>
          </cell>
          <cell r="DR277">
            <v>78.399999999999991</v>
          </cell>
          <cell r="DS277">
            <v>89.32</v>
          </cell>
          <cell r="DT277">
            <v>2.2164666666666668</v>
          </cell>
          <cell r="DU277">
            <v>160.6673188405797</v>
          </cell>
          <cell r="DV277">
            <v>61.344095553999992</v>
          </cell>
          <cell r="DW277">
            <v>63.058081775999995</v>
          </cell>
          <cell r="DX277">
            <v>-1.7139862220000026</v>
          </cell>
          <cell r="DY277">
            <v>-23.685315973155006</v>
          </cell>
          <cell r="DZ277">
            <v>-3.8950796199996772E-2</v>
          </cell>
          <cell r="EA277">
            <v>34.143333333333331</v>
          </cell>
          <cell r="EB277">
            <v>76.69</v>
          </cell>
          <cell r="EC277">
            <v>158.03784063753051</v>
          </cell>
        </row>
        <row r="278">
          <cell r="A278">
            <v>41487</v>
          </cell>
          <cell r="B278">
            <v>2.3461045454545451</v>
          </cell>
          <cell r="C278">
            <v>85.16</v>
          </cell>
          <cell r="D278">
            <v>98.06</v>
          </cell>
          <cell r="E278">
            <v>2.3855</v>
          </cell>
          <cell r="DP278">
            <v>41487</v>
          </cell>
          <cell r="DQ278">
            <v>2.2569247035573121</v>
          </cell>
          <cell r="DR278">
            <v>82.08</v>
          </cell>
          <cell r="DS278">
            <v>93.896666666666661</v>
          </cell>
          <cell r="DT278">
            <v>2.2979333333333334</v>
          </cell>
          <cell r="DU278">
            <v>185.06357641633727</v>
          </cell>
          <cell r="DV278">
            <v>60.903738927999996</v>
          </cell>
          <cell r="DW278">
            <v>62.218544567999999</v>
          </cell>
          <cell r="DX278">
            <v>-1.314805640000003</v>
          </cell>
          <cell r="DY278">
            <v>-22.590836348270003</v>
          </cell>
          <cell r="DZ278">
            <v>-3.9593670654671474E-2</v>
          </cell>
          <cell r="EA278">
            <v>35.21</v>
          </cell>
          <cell r="EB278">
            <v>81.043333333333337</v>
          </cell>
          <cell r="EC278">
            <v>170.45572241707688</v>
          </cell>
        </row>
        <row r="279">
          <cell r="A279">
            <v>41518</v>
          </cell>
          <cell r="B279">
            <v>2.27</v>
          </cell>
          <cell r="C279">
            <v>82.36</v>
          </cell>
          <cell r="D279">
            <v>94.79</v>
          </cell>
          <cell r="E279">
            <v>2.2170000000000001</v>
          </cell>
          <cell r="DP279">
            <v>41518</v>
          </cell>
          <cell r="DQ279">
            <v>2.2888913702239786</v>
          </cell>
          <cell r="DR279">
            <v>83.17</v>
          </cell>
          <cell r="DS279">
            <v>95.433333333333337</v>
          </cell>
          <cell r="DT279">
            <v>2.2930333333333337</v>
          </cell>
          <cell r="DU279">
            <v>186.09424308300393</v>
          </cell>
          <cell r="DV279">
            <v>62.317499956999995</v>
          </cell>
          <cell r="DW279">
            <v>62.267367894999992</v>
          </cell>
          <cell r="DX279">
            <v>5.0132061999995869E-2</v>
          </cell>
          <cell r="DY279">
            <v>-23.323367303384998</v>
          </cell>
          <cell r="DZ279">
            <v>-3.9388473198868498E-2</v>
          </cell>
          <cell r="EA279">
            <v>34.916666666666664</v>
          </cell>
          <cell r="EB279">
            <v>81.733333333333334</v>
          </cell>
          <cell r="EC279">
            <v>176.25794350260995</v>
          </cell>
        </row>
        <row r="280">
          <cell r="A280">
            <v>41548</v>
          </cell>
          <cell r="B280">
            <v>2.1909999999999998</v>
          </cell>
          <cell r="C280">
            <v>78.739999999999995</v>
          </cell>
          <cell r="D280">
            <v>91.47</v>
          </cell>
          <cell r="E280">
            <v>2.2397999999999998</v>
          </cell>
          <cell r="DP280">
            <v>41548</v>
          </cell>
          <cell r="DQ280">
            <v>2.2690348484848486</v>
          </cell>
          <cell r="DR280">
            <v>82.086666666666659</v>
          </cell>
          <cell r="DS280">
            <v>94.773333333333355</v>
          </cell>
          <cell r="DT280">
            <v>2.2807666666666666</v>
          </cell>
          <cell r="DU280">
            <v>177.6735909090909</v>
          </cell>
          <cell r="DV280">
            <v>62.596830625999999</v>
          </cell>
          <cell r="DW280">
            <v>62.601382384999994</v>
          </cell>
          <cell r="DX280">
            <v>-4.5517590000017094E-3</v>
          </cell>
          <cell r="DY280">
            <v>-18.551685526494996</v>
          </cell>
          <cell r="DZ280">
            <v>-3.9165142175710176E-2</v>
          </cell>
          <cell r="EA280">
            <v>34.146666666666668</v>
          </cell>
          <cell r="EB280">
            <v>80.753333333333345</v>
          </cell>
          <cell r="EC280">
            <v>175.61238817155541</v>
          </cell>
        </row>
        <row r="281">
          <cell r="A281">
            <v>41579</v>
          </cell>
          <cell r="B281">
            <v>2.2999999999999998</v>
          </cell>
          <cell r="C281">
            <v>82.02</v>
          </cell>
          <cell r="D281">
            <v>94.71</v>
          </cell>
          <cell r="E281">
            <v>2.3359999999999999</v>
          </cell>
          <cell r="DP281">
            <v>41579</v>
          </cell>
          <cell r="DQ281">
            <v>2.2536666666666667</v>
          </cell>
          <cell r="DR281">
            <v>81.040000000000006</v>
          </cell>
          <cell r="DS281">
            <v>93.656666666666652</v>
          </cell>
          <cell r="DT281">
            <v>2.2642666666666664</v>
          </cell>
          <cell r="DU281">
            <v>178.33433333333335</v>
          </cell>
          <cell r="DV281">
            <v>60.300730866000009</v>
          </cell>
          <cell r="DW281">
            <v>61.517165456000001</v>
          </cell>
          <cell r="DX281">
            <v>-1.2164345900000022</v>
          </cell>
          <cell r="DY281">
            <v>-18.693208336400005</v>
          </cell>
          <cell r="DZ281">
            <v>-3.7660066527523101E-2</v>
          </cell>
          <cell r="EA281">
            <v>33.293333333333329</v>
          </cell>
          <cell r="EB281">
            <v>77.31</v>
          </cell>
          <cell r="EC281">
            <v>174.8995737257853</v>
          </cell>
        </row>
        <row r="282">
          <cell r="A282">
            <v>41609</v>
          </cell>
          <cell r="B282">
            <v>2.3620999999999999</v>
          </cell>
          <cell r="C282">
            <v>83</v>
          </cell>
          <cell r="D282">
            <v>95.87</v>
          </cell>
          <cell r="E282">
            <v>2.3620999999999999</v>
          </cell>
          <cell r="DP282">
            <v>41609</v>
          </cell>
          <cell r="DQ282">
            <v>2.2843666666666667</v>
          </cell>
          <cell r="DR282">
            <v>81.25333333333333</v>
          </cell>
          <cell r="DS282">
            <v>94.016666666666666</v>
          </cell>
          <cell r="DT282">
            <v>2.3126333333333329</v>
          </cell>
          <cell r="DU282">
            <v>182.67066666666668</v>
          </cell>
          <cell r="DV282">
            <v>59.092651887999999</v>
          </cell>
          <cell r="DW282">
            <v>60.833979835999997</v>
          </cell>
          <cell r="DX282">
            <v>-1.7413279480000021</v>
          </cell>
          <cell r="DY282">
            <v>-18.719498629160007</v>
          </cell>
          <cell r="DZ282">
            <v>-3.5805390127711431E-2</v>
          </cell>
          <cell r="EA282">
            <v>34.050000000000004</v>
          </cell>
          <cell r="EB282">
            <v>75.183333333333337</v>
          </cell>
          <cell r="EC282">
            <v>174.84122255662422</v>
          </cell>
        </row>
        <row r="283">
          <cell r="A283">
            <v>41640</v>
          </cell>
          <cell r="B283">
            <v>2.3814000000000002</v>
          </cell>
          <cell r="C283">
            <v>84.08</v>
          </cell>
          <cell r="D283">
            <v>95.6</v>
          </cell>
          <cell r="E283">
            <v>2.4127999999999998</v>
          </cell>
          <cell r="DP283">
            <v>41640</v>
          </cell>
          <cell r="DQ283">
            <v>2.3478333333333334</v>
          </cell>
          <cell r="DR283">
            <v>83.033333333333317</v>
          </cell>
          <cell r="DS283">
            <v>95.393333333333317</v>
          </cell>
          <cell r="DT283">
            <v>2.3702999999999999</v>
          </cell>
          <cell r="DU283">
            <v>195.30743478260865</v>
          </cell>
          <cell r="DV283">
            <v>54.197596329</v>
          </cell>
          <cell r="DW283">
            <v>57.870510836000001</v>
          </cell>
          <cell r="DX283">
            <v>-3.6729145070000033</v>
          </cell>
          <cell r="DY283">
            <v>-25.247825645450007</v>
          </cell>
          <cell r="DZ283">
            <v>-3.6099516354340021E-2</v>
          </cell>
          <cell r="EA283">
            <v>36.056666666666665</v>
          </cell>
          <cell r="EB283">
            <v>76.006666666666661</v>
          </cell>
          <cell r="EC283">
            <v>178.38121923047598</v>
          </cell>
        </row>
        <row r="284">
          <cell r="A284">
            <v>41671</v>
          </cell>
          <cell r="B284">
            <v>2.3809999999999998</v>
          </cell>
          <cell r="C284">
            <v>83.92</v>
          </cell>
          <cell r="D284">
            <v>94.72</v>
          </cell>
          <cell r="E284">
            <v>2.3443000000000001</v>
          </cell>
          <cell r="DP284">
            <v>41671</v>
          </cell>
          <cell r="DQ284">
            <v>2.3748333333333331</v>
          </cell>
          <cell r="DR284">
            <v>83.666666666666671</v>
          </cell>
          <cell r="DS284">
            <v>95.396666666666661</v>
          </cell>
          <cell r="DT284">
            <v>2.3730666666666664</v>
          </cell>
          <cell r="DU284">
            <v>191.07553478260866</v>
          </cell>
          <cell r="DV284">
            <v>51.105040270999993</v>
          </cell>
          <cell r="DW284">
            <v>56.781091463000003</v>
          </cell>
          <cell r="DX284">
            <v>-5.676051192000001</v>
          </cell>
          <cell r="DY284">
            <v>-28.047318742184999</v>
          </cell>
          <cell r="DZ284">
            <v>-3.7191125494245435E-2</v>
          </cell>
          <cell r="EA284">
            <v>36.856666666666662</v>
          </cell>
          <cell r="EB284">
            <v>75.589999999999989</v>
          </cell>
          <cell r="EC284">
            <v>178.26594516945249</v>
          </cell>
        </row>
        <row r="285">
          <cell r="A285">
            <v>41699</v>
          </cell>
          <cell r="B285">
            <v>2.327</v>
          </cell>
          <cell r="C285">
            <v>81.69</v>
          </cell>
          <cell r="D285">
            <v>91.68</v>
          </cell>
          <cell r="E285">
            <v>2.2719</v>
          </cell>
          <cell r="DP285">
            <v>41699</v>
          </cell>
          <cell r="DQ285">
            <v>2.3631333333333333</v>
          </cell>
          <cell r="DR285">
            <v>83.23</v>
          </cell>
          <cell r="DS285">
            <v>94</v>
          </cell>
          <cell r="DT285">
            <v>2.343</v>
          </cell>
          <cell r="DU285">
            <v>185.44736017943407</v>
          </cell>
          <cell r="DV285">
            <v>49.035244676000005</v>
          </cell>
          <cell r="DW285">
            <v>56.069251143000002</v>
          </cell>
          <cell r="DX285">
            <v>-7.0340064669999993</v>
          </cell>
          <cell r="DY285">
            <v>-31.32996708756999</v>
          </cell>
          <cell r="DZ285">
            <v>-3.7867613597515219E-2</v>
          </cell>
          <cell r="EA285">
            <v>36.453333333333333</v>
          </cell>
          <cell r="EB285">
            <v>76.693333333333328</v>
          </cell>
          <cell r="EC285">
            <v>174.2751542711521</v>
          </cell>
        </row>
        <row r="286">
          <cell r="A286">
            <v>41730</v>
          </cell>
          <cell r="B286">
            <v>2.2313000000000001</v>
          </cell>
          <cell r="C286">
            <v>78.180000000000007</v>
          </cell>
          <cell r="D286">
            <v>87.63</v>
          </cell>
          <cell r="E286">
            <v>2.2323</v>
          </cell>
          <cell r="DP286">
            <v>41730</v>
          </cell>
          <cell r="DQ286">
            <v>2.3130999999999999</v>
          </cell>
          <cell r="DR286">
            <v>81.263333333333335</v>
          </cell>
          <cell r="DS286">
            <v>91.34333333333332</v>
          </cell>
          <cell r="DT286">
            <v>2.282833333333333</v>
          </cell>
          <cell r="DU286">
            <v>171.9399253968254</v>
          </cell>
          <cell r="DV286">
            <v>52.870827837</v>
          </cell>
          <cell r="DW286">
            <v>55.183430387999991</v>
          </cell>
          <cell r="DX286">
            <v>-2.3126025509999977</v>
          </cell>
          <cell r="DY286">
            <v>-26.157634231899983</v>
          </cell>
          <cell r="DZ286">
            <v>-3.8581480377894092E-2</v>
          </cell>
          <cell r="EA286">
            <v>34.57</v>
          </cell>
          <cell r="EB286">
            <v>73.23</v>
          </cell>
          <cell r="EC286">
            <v>168.80053053132619</v>
          </cell>
        </row>
        <row r="287">
          <cell r="A287">
            <v>41760</v>
          </cell>
          <cell r="B287">
            <v>2.2206999999999999</v>
          </cell>
          <cell r="C287">
            <v>77.650000000000006</v>
          </cell>
          <cell r="D287">
            <v>86.9</v>
          </cell>
          <cell r="E287">
            <v>2.2414999999999998</v>
          </cell>
          <cell r="DP287">
            <v>41760</v>
          </cell>
          <cell r="DQ287">
            <v>2.2596666666666665</v>
          </cell>
          <cell r="DR287">
            <v>79.173333333333332</v>
          </cell>
          <cell r="DS287">
            <v>88.736666666666679</v>
          </cell>
          <cell r="DT287">
            <v>2.2485666666666666</v>
          </cell>
          <cell r="DU287">
            <v>160.16249206349207</v>
          </cell>
          <cell r="DV287">
            <v>57.585354356000011</v>
          </cell>
          <cell r="DW287">
            <v>57.222219568</v>
          </cell>
          <cell r="DX287">
            <v>0.36313478800000709</v>
          </cell>
          <cell r="DY287">
            <v>-24.721675130139985</v>
          </cell>
          <cell r="DZ287">
            <v>-3.8741830621902652E-2</v>
          </cell>
          <cell r="EA287">
            <v>33.833333333333336</v>
          </cell>
          <cell r="EB287">
            <v>73.38666666666667</v>
          </cell>
          <cell r="EC287">
            <v>161.94134686673951</v>
          </cell>
        </row>
        <row r="288">
          <cell r="A288">
            <v>41791</v>
          </cell>
          <cell r="B288">
            <v>2.2349999999999999</v>
          </cell>
          <cell r="C288">
            <v>78</v>
          </cell>
          <cell r="D288">
            <v>87.05</v>
          </cell>
          <cell r="E288">
            <v>2.2143000000000002</v>
          </cell>
          <cell r="DP288">
            <v>41791</v>
          </cell>
          <cell r="DQ288">
            <v>2.2289999999999996</v>
          </cell>
          <cell r="DR288">
            <v>77.943333333333342</v>
          </cell>
          <cell r="DS288">
            <v>87.193333333333328</v>
          </cell>
          <cell r="DT288">
            <v>2.2293666666666669</v>
          </cell>
          <cell r="DU288">
            <v>148.977</v>
          </cell>
          <cell r="DV288">
            <v>60.405701926000006</v>
          </cell>
          <cell r="DW288">
            <v>57.842657265999996</v>
          </cell>
          <cell r="DX288">
            <v>2.5630446600000099</v>
          </cell>
          <cell r="DY288">
            <v>-21.844019512069988</v>
          </cell>
          <cell r="DZ288">
            <v>-3.9110561651563978E-2</v>
          </cell>
          <cell r="EA288">
            <v>33.426666666666669</v>
          </cell>
          <cell r="EB288">
            <v>72.293333333333337</v>
          </cell>
          <cell r="EC288">
            <v>156.92709140074427</v>
          </cell>
        </row>
        <row r="289">
          <cell r="A289">
            <v>41821</v>
          </cell>
          <cell r="B289">
            <v>2.2239</v>
          </cell>
          <cell r="C289">
            <v>77.55</v>
          </cell>
          <cell r="D289">
            <v>87.49</v>
          </cell>
          <cell r="E289">
            <v>2.2635999999999998</v>
          </cell>
          <cell r="DP289">
            <v>41821</v>
          </cell>
          <cell r="DQ289">
            <v>2.2265333333333337</v>
          </cell>
          <cell r="DR289">
            <v>77.733333333333334</v>
          </cell>
          <cell r="DS289">
            <v>87.146666666666661</v>
          </cell>
          <cell r="DT289">
            <v>2.2398000000000002</v>
          </cell>
          <cell r="DU289">
            <v>144.55666666666664</v>
          </cell>
          <cell r="DV289">
            <v>62.749910074000006</v>
          </cell>
          <cell r="DW289">
            <v>60.10075049999999</v>
          </cell>
          <cell r="DX289">
            <v>2.6491595740000093</v>
          </cell>
          <cell r="DY289">
            <v>-23.991005667739987</v>
          </cell>
          <cell r="DZ289">
            <v>-3.8301566693975664E-2</v>
          </cell>
          <cell r="EA289">
            <v>33.64</v>
          </cell>
          <cell r="EB289">
            <v>75.11333333333333</v>
          </cell>
          <cell r="EC289">
            <v>152.31016329132663</v>
          </cell>
        </row>
        <row r="290">
          <cell r="A290">
            <v>41852</v>
          </cell>
          <cell r="B290">
            <v>2.2665999999999999</v>
          </cell>
          <cell r="C290">
            <v>78.739999999999995</v>
          </cell>
          <cell r="D290">
            <v>88.77</v>
          </cell>
          <cell r="E290">
            <v>2.2359</v>
          </cell>
          <cell r="DP290">
            <v>41852</v>
          </cell>
          <cell r="DQ290">
            <v>2.2418333333333336</v>
          </cell>
          <cell r="DR290">
            <v>78.096666666666678</v>
          </cell>
          <cell r="DS290">
            <v>87.77</v>
          </cell>
          <cell r="DT290">
            <v>2.2379333333333333</v>
          </cell>
          <cell r="DU290">
            <v>144.22099999999998</v>
          </cell>
          <cell r="DV290">
            <v>61.434187444000003</v>
          </cell>
          <cell r="DW290">
            <v>59.308415886000006</v>
          </cell>
          <cell r="DX290">
            <v>2.1257715580000038</v>
          </cell>
          <cell r="DY290">
            <v>-23.238871462049989</v>
          </cell>
          <cell r="DZ290">
            <v>-3.8301252995219068E-2</v>
          </cell>
          <cell r="EA290">
            <v>33.449999999999996</v>
          </cell>
          <cell r="EB290">
            <v>76.24666666666667</v>
          </cell>
          <cell r="EC290">
            <v>150.6745859653721</v>
          </cell>
        </row>
        <row r="291">
          <cell r="A291">
            <v>41883</v>
          </cell>
          <cell r="B291">
            <v>2.3359000000000001</v>
          </cell>
          <cell r="C291">
            <v>80.59</v>
          </cell>
          <cell r="D291">
            <v>89.59</v>
          </cell>
          <cell r="E291">
            <v>2.4468999999999999</v>
          </cell>
          <cell r="DP291">
            <v>41883</v>
          </cell>
          <cell r="DQ291">
            <v>2.2754666666666665</v>
          </cell>
          <cell r="DR291">
            <v>78.959999999999994</v>
          </cell>
          <cell r="DS291">
            <v>88.616666666666674</v>
          </cell>
          <cell r="DT291">
            <v>2.3154666666666661</v>
          </cell>
          <cell r="DU291">
            <v>145.65900000000002</v>
          </cell>
          <cell r="DV291">
            <v>60.516286240999996</v>
          </cell>
          <cell r="DW291">
            <v>61.769697135999998</v>
          </cell>
          <cell r="DX291">
            <v>-1.2534108949999982</v>
          </cell>
          <cell r="DY291">
            <v>-26.564271967199986</v>
          </cell>
          <cell r="DZ291">
            <v>-3.9608315761821715E-2</v>
          </cell>
          <cell r="EA291">
            <v>34.393333333333338</v>
          </cell>
          <cell r="EB291">
            <v>81.11666666666666</v>
          </cell>
          <cell r="EC291">
            <v>150.24226435807967</v>
          </cell>
        </row>
        <row r="292">
          <cell r="A292">
            <v>41913</v>
          </cell>
          <cell r="B292">
            <v>2.4510000000000001</v>
          </cell>
          <cell r="C292">
            <v>84.01</v>
          </cell>
          <cell r="D292">
            <v>92.87</v>
          </cell>
          <cell r="E292">
            <v>2.4778000000000002</v>
          </cell>
          <cell r="DP292">
            <v>41913</v>
          </cell>
          <cell r="DQ292">
            <v>2.3511666666666664</v>
          </cell>
          <cell r="DR292">
            <v>81.11333333333333</v>
          </cell>
          <cell r="DS292">
            <v>90.410000000000011</v>
          </cell>
          <cell r="DT292">
            <v>2.3868666666666667</v>
          </cell>
          <cell r="DU292">
            <v>151.51266666666666</v>
          </cell>
          <cell r="DV292">
            <v>56.764616060000002</v>
          </cell>
          <cell r="DW292">
            <v>59.794613632999997</v>
          </cell>
          <cell r="DX292">
            <v>-3.0299975730000028</v>
          </cell>
          <cell r="DY292">
            <v>-25.514768075319992</v>
          </cell>
          <cell r="DZ292">
            <v>-4.0759156205874225E-2</v>
          </cell>
          <cell r="EA292">
            <v>34.983333333333334</v>
          </cell>
          <cell r="EB292">
            <v>83.723333333333343</v>
          </cell>
          <cell r="EC292">
            <v>160.5877451165145</v>
          </cell>
        </row>
        <row r="293">
          <cell r="A293">
            <v>41944</v>
          </cell>
          <cell r="B293">
            <v>2.5510000000000002</v>
          </cell>
          <cell r="C293">
            <v>86.53</v>
          </cell>
          <cell r="D293">
            <v>94.97</v>
          </cell>
          <cell r="E293">
            <v>2.5653999999999999</v>
          </cell>
          <cell r="DP293">
            <v>41944</v>
          </cell>
          <cell r="DQ293">
            <v>2.4459666666666666</v>
          </cell>
          <cell r="DR293">
            <v>83.710000000000008</v>
          </cell>
          <cell r="DS293">
            <v>92.476666666666674</v>
          </cell>
          <cell r="DT293">
            <v>2.4967000000000001</v>
          </cell>
          <cell r="DU293">
            <v>158.14466666666667</v>
          </cell>
          <cell r="DV293">
            <v>53.046346528999997</v>
          </cell>
          <cell r="DW293">
            <v>58.549441623</v>
          </cell>
          <cell r="DX293">
            <v>-5.5030950940000025</v>
          </cell>
          <cell r="DY293">
            <v>-29.323694317655001</v>
          </cell>
          <cell r="DZ293">
            <v>-4.2720821215637368E-2</v>
          </cell>
          <cell r="EA293">
            <v>36.096666666666664</v>
          </cell>
          <cell r="EB293">
            <v>84.963333333333338</v>
          </cell>
          <cell r="EC293">
            <v>174.96809740959057</v>
          </cell>
        </row>
        <row r="294">
          <cell r="A294">
            <v>41974</v>
          </cell>
          <cell r="B294">
            <v>2.6454</v>
          </cell>
          <cell r="C294">
            <v>88.49</v>
          </cell>
          <cell r="D294">
            <v>96.64</v>
          </cell>
          <cell r="E294">
            <v>2.6576</v>
          </cell>
          <cell r="DP294">
            <v>41974</v>
          </cell>
          <cell r="DQ294">
            <v>2.5491333333333337</v>
          </cell>
          <cell r="DR294">
            <v>86.343333333333348</v>
          </cell>
          <cell r="DS294">
            <v>94.826666666666668</v>
          </cell>
          <cell r="DT294">
            <v>2.5669333333333335</v>
          </cell>
          <cell r="DU294">
            <v>173.32300000000001</v>
          </cell>
          <cell r="DV294">
            <v>50.966003994999994</v>
          </cell>
          <cell r="DW294">
            <v>55.141413251000003</v>
          </cell>
          <cell r="DX294">
            <v>-4.1754092560000018</v>
          </cell>
          <cell r="DY294">
            <v>-30.754982783015002</v>
          </cell>
          <cell r="DZ294">
            <v>-4.5010253738871998E-2</v>
          </cell>
          <cell r="EA294">
            <v>37.533333333333331</v>
          </cell>
          <cell r="EB294">
            <v>83.983333333333334</v>
          </cell>
          <cell r="EC294">
            <v>189.26379976186209</v>
          </cell>
        </row>
        <row r="295">
          <cell r="A295">
            <v>42005</v>
          </cell>
          <cell r="B295">
            <v>2.6341999999999999</v>
          </cell>
          <cell r="C295">
            <v>86.79</v>
          </cell>
          <cell r="D295">
            <v>93.33</v>
          </cell>
          <cell r="E295">
            <v>2.6829000000000001</v>
          </cell>
          <cell r="DP295">
            <v>42005</v>
          </cell>
          <cell r="DQ295">
            <v>2.6102000000000003</v>
          </cell>
          <cell r="DR295">
            <v>87.27</v>
          </cell>
          <cell r="DS295">
            <v>94.98</v>
          </cell>
          <cell r="DT295">
            <v>2.6353</v>
          </cell>
          <cell r="DU295">
            <v>188.68800000000002</v>
          </cell>
          <cell r="DV295">
            <v>46.277717426999999</v>
          </cell>
          <cell r="DW295">
            <v>52.506991796999998</v>
          </cell>
          <cell r="DX295">
            <v>-6.2292743699999988</v>
          </cell>
          <cell r="DY295">
            <v>-33.50120157408</v>
          </cell>
          <cell r="DZ295">
            <v>-4.468754407736561E-2</v>
          </cell>
          <cell r="EA295">
            <v>39.390000000000008</v>
          </cell>
          <cell r="EB295">
            <v>83.763333333333335</v>
          </cell>
          <cell r="EC295">
            <v>193.97410516543115</v>
          </cell>
        </row>
        <row r="296">
          <cell r="A296">
            <v>42036</v>
          </cell>
          <cell r="B296">
            <v>2.8178000000000001</v>
          </cell>
          <cell r="C296">
            <v>92.12</v>
          </cell>
          <cell r="D296">
            <v>98.77</v>
          </cell>
          <cell r="E296">
            <v>2.8412000000000002</v>
          </cell>
          <cell r="DP296">
            <v>42036</v>
          </cell>
          <cell r="DQ296">
            <v>2.6991333333333336</v>
          </cell>
          <cell r="DR296">
            <v>89.133333333333326</v>
          </cell>
          <cell r="DS296">
            <v>96.24666666666667</v>
          </cell>
          <cell r="DT296">
            <v>2.7272333333333338</v>
          </cell>
          <cell r="DU296">
            <v>211.86099999999999</v>
          </cell>
          <cell r="DV296">
            <v>42.781910019000001</v>
          </cell>
          <cell r="DW296">
            <v>49.378203479999996</v>
          </cell>
          <cell r="DX296">
            <v>-6.5962934609999984</v>
          </cell>
          <cell r="DY296">
            <v>-31.135946631684998</v>
          </cell>
          <cell r="DZ296">
            <v>-4.4885510492737882E-2</v>
          </cell>
          <cell r="EA296">
            <v>41.45</v>
          </cell>
          <cell r="EB296">
            <v>84.61999999999999</v>
          </cell>
          <cell r="EC296">
            <v>196.87356482786413</v>
          </cell>
        </row>
        <row r="297">
          <cell r="A297">
            <v>42064</v>
          </cell>
          <cell r="B297">
            <v>3.145</v>
          </cell>
          <cell r="C297">
            <v>101.87</v>
          </cell>
          <cell r="D297">
            <v>106.96</v>
          </cell>
          <cell r="E297">
            <v>3.1966999999999999</v>
          </cell>
          <cell r="DP297">
            <v>42064</v>
          </cell>
          <cell r="DQ297">
            <v>2.8656666666666664</v>
          </cell>
          <cell r="DR297">
            <v>93.593333333333348</v>
          </cell>
          <cell r="DS297">
            <v>99.686666666666667</v>
          </cell>
          <cell r="DT297">
            <v>2.9069333333333334</v>
          </cell>
          <cell r="DU297">
            <v>242.57833333333335</v>
          </cell>
          <cell r="DV297">
            <v>42.240909404999996</v>
          </cell>
          <cell r="DW297">
            <v>48.724159956000001</v>
          </cell>
          <cell r="DX297">
            <v>-6.4832505510000011</v>
          </cell>
          <cell r="DY297">
            <v>-27.51856507322</v>
          </cell>
          <cell r="DZ297">
            <v>-4.4972655316131059E-2</v>
          </cell>
          <cell r="EA297">
            <v>43.53</v>
          </cell>
          <cell r="EB297">
            <v>91.24666666666667</v>
          </cell>
          <cell r="EC297">
            <v>206.66076505970389</v>
          </cell>
        </row>
        <row r="298">
          <cell r="A298">
            <v>42095</v>
          </cell>
          <cell r="B298">
            <v>3.0398000000000001</v>
          </cell>
          <cell r="C298">
            <v>98.41</v>
          </cell>
          <cell r="D298">
            <v>103.69</v>
          </cell>
          <cell r="E298">
            <v>3.0145</v>
          </cell>
          <cell r="DP298">
            <v>42095</v>
          </cell>
          <cell r="DQ298">
            <v>3.0008666666666666</v>
          </cell>
          <cell r="DR298">
            <v>97.466666666666654</v>
          </cell>
          <cell r="DS298">
            <v>103.13999999999999</v>
          </cell>
          <cell r="DT298">
            <v>3.017466666666667</v>
          </cell>
          <cell r="DU298">
            <v>252.90366666666668</v>
          </cell>
          <cell r="DV298">
            <v>43.746176955999999</v>
          </cell>
          <cell r="DW298">
            <v>46.523249407999998</v>
          </cell>
          <cell r="DX298">
            <v>-2.7770724520000005</v>
          </cell>
          <cell r="DY298">
            <v>-21.087898325125</v>
          </cell>
          <cell r="DZ298">
            <v>-4.4903977386548236E-2</v>
          </cell>
          <cell r="EA298">
            <v>43.826666666666661</v>
          </cell>
          <cell r="EB298">
            <v>91.853333333333339</v>
          </cell>
          <cell r="EC298">
            <v>215.75078688512926</v>
          </cell>
        </row>
        <row r="299">
          <cell r="A299">
            <v>42125</v>
          </cell>
          <cell r="B299">
            <v>3.0600999999999998</v>
          </cell>
          <cell r="C299">
            <v>98.51</v>
          </cell>
          <cell r="D299">
            <v>104.13</v>
          </cell>
          <cell r="E299">
            <v>3.1787000000000001</v>
          </cell>
          <cell r="DP299">
            <v>42125</v>
          </cell>
          <cell r="DQ299">
            <v>3.081633333333333</v>
          </cell>
          <cell r="DR299">
            <v>99.596666666666678</v>
          </cell>
          <cell r="DS299">
            <v>104.92666666666666</v>
          </cell>
          <cell r="DT299">
            <v>3.1299666666666668</v>
          </cell>
          <cell r="DU299">
            <v>250.5683333333333</v>
          </cell>
          <cell r="DV299">
            <v>48.361276403999994</v>
          </cell>
          <cell r="DW299">
            <v>45.613335239999998</v>
          </cell>
          <cell r="DX299">
            <v>2.7479411639999984</v>
          </cell>
          <cell r="DY299">
            <v>-17.147188995744997</v>
          </cell>
          <cell r="DZ299">
            <v>-4.4627896083214103E-2</v>
          </cell>
          <cell r="EA299">
            <v>44.403333333333336</v>
          </cell>
          <cell r="EB299">
            <v>95.94</v>
          </cell>
          <cell r="EC299">
            <v>221.3254989969453</v>
          </cell>
        </row>
        <row r="300">
          <cell r="A300">
            <v>42156</v>
          </cell>
          <cell r="B300">
            <v>3.1084000000000001</v>
          </cell>
          <cell r="C300">
            <v>99.8</v>
          </cell>
          <cell r="D300">
            <v>105.07</v>
          </cell>
          <cell r="E300">
            <v>3.1029</v>
          </cell>
          <cell r="DP300">
            <v>42156</v>
          </cell>
          <cell r="DQ300">
            <v>3.069433333333333</v>
          </cell>
          <cell r="DR300">
            <v>98.90666666666668</v>
          </cell>
          <cell r="DS300">
            <v>104.29666666666667</v>
          </cell>
          <cell r="DT300">
            <v>3.0986999999999996</v>
          </cell>
          <cell r="DU300">
            <v>239.28766666666664</v>
          </cell>
          <cell r="DV300">
            <v>50.358572735000003</v>
          </cell>
          <cell r="DW300">
            <v>44.192906042999994</v>
          </cell>
          <cell r="DX300">
            <v>6.1656666920000038</v>
          </cell>
          <cell r="DY300">
            <v>-14.502930004034992</v>
          </cell>
          <cell r="DZ300">
            <v>-4.4981849289514923E-2</v>
          </cell>
          <cell r="EA300">
            <v>43.426666666666669</v>
          </cell>
          <cell r="EB300">
            <v>94.126666666666665</v>
          </cell>
          <cell r="EC300">
            <v>217.20567080545379</v>
          </cell>
        </row>
        <row r="301">
          <cell r="A301">
            <v>42186</v>
          </cell>
          <cell r="B301">
            <v>3.2235999999999998</v>
          </cell>
          <cell r="C301">
            <v>102.73</v>
          </cell>
          <cell r="D301">
            <v>108.32</v>
          </cell>
          <cell r="E301">
            <v>3.4214000000000002</v>
          </cell>
          <cell r="DP301">
            <v>42186</v>
          </cell>
          <cell r="DQ301">
            <v>3.1306999999999996</v>
          </cell>
          <cell r="DR301">
            <v>100.34666666666668</v>
          </cell>
          <cell r="DS301">
            <v>105.83999999999999</v>
          </cell>
          <cell r="DT301">
            <v>3.2343333333333333</v>
          </cell>
          <cell r="DU301">
            <v>249.99133333333336</v>
          </cell>
          <cell r="DV301">
            <v>53.706680452000001</v>
          </cell>
          <cell r="DW301">
            <v>45.679315842000001</v>
          </cell>
          <cell r="DX301">
            <v>8.0273646100000029</v>
          </cell>
          <cell r="DY301">
            <v>-14.720254136239994</v>
          </cell>
          <cell r="DZ301">
            <v>-4.4215707556148516E-2</v>
          </cell>
          <cell r="EA301">
            <v>45.49666666666667</v>
          </cell>
          <cell r="EB301">
            <v>101.82</v>
          </cell>
          <cell r="EC301">
            <v>212.36480575115687</v>
          </cell>
        </row>
        <row r="302">
          <cell r="A302">
            <v>42217</v>
          </cell>
          <cell r="B302">
            <v>3.5127000000000002</v>
          </cell>
          <cell r="C302">
            <v>111.61</v>
          </cell>
          <cell r="D302">
            <v>116.79</v>
          </cell>
          <cell r="E302">
            <v>3.6204999999999998</v>
          </cell>
          <cell r="DP302">
            <v>42217</v>
          </cell>
          <cell r="DQ302">
            <v>3.2815666666666665</v>
          </cell>
          <cell r="DR302">
            <v>104.71333333333332</v>
          </cell>
          <cell r="DS302">
            <v>110.06</v>
          </cell>
          <cell r="DT302">
            <v>3.3816000000000002</v>
          </cell>
          <cell r="DU302">
            <v>281.24166666666667</v>
          </cell>
          <cell r="DV302">
            <v>52.401175856000002</v>
          </cell>
          <cell r="DW302">
            <v>44.463954010000002</v>
          </cell>
          <cell r="DX302">
            <v>7.9372218460000035</v>
          </cell>
          <cell r="DY302">
            <v>-13.489623986209997</v>
          </cell>
          <cell r="DZ302">
            <v>-4.3964515216269429E-2</v>
          </cell>
          <cell r="EA302">
            <v>47.883333333333333</v>
          </cell>
          <cell r="EB302">
            <v>109.91666666666667</v>
          </cell>
          <cell r="EC302">
            <v>214.19594100093823</v>
          </cell>
        </row>
        <row r="303">
          <cell r="A303">
            <v>42248</v>
          </cell>
          <cell r="B303">
            <v>3.9035000000000002</v>
          </cell>
          <cell r="C303">
            <v>123.05</v>
          </cell>
          <cell r="D303">
            <v>129.34</v>
          </cell>
          <cell r="E303">
            <v>3.9474999999999998</v>
          </cell>
          <cell r="DP303">
            <v>42248</v>
          </cell>
          <cell r="DQ303">
            <v>3.5466000000000002</v>
          </cell>
          <cell r="DR303">
            <v>112.46333333333332</v>
          </cell>
          <cell r="DS303">
            <v>118.15000000000002</v>
          </cell>
          <cell r="DT303">
            <v>3.6631333333333331</v>
          </cell>
          <cell r="DU303">
            <v>339.31033333333335</v>
          </cell>
          <cell r="DV303">
            <v>49.122683987000002</v>
          </cell>
          <cell r="DW303">
            <v>42.561102179999999</v>
          </cell>
          <cell r="DX303">
            <v>6.5615818069999996</v>
          </cell>
          <cell r="DY303">
            <v>-12.575206704785003</v>
          </cell>
          <cell r="DZ303">
            <v>-4.2934976332180373E-2</v>
          </cell>
          <cell r="EA303">
            <v>51.930000000000007</v>
          </cell>
          <cell r="EB303">
            <v>120.32333333333332</v>
          </cell>
          <cell r="EC303">
            <v>230.10588786583222</v>
          </cell>
        </row>
        <row r="304">
          <cell r="A304">
            <v>42278</v>
          </cell>
          <cell r="B304">
            <v>3.8805000000000001</v>
          </cell>
          <cell r="C304">
            <v>121.12</v>
          </cell>
          <cell r="D304">
            <v>127.47</v>
          </cell>
          <cell r="E304">
            <v>3.8557999999999999</v>
          </cell>
          <cell r="DP304">
            <v>42278</v>
          </cell>
          <cell r="DQ304">
            <v>3.7655666666666665</v>
          </cell>
          <cell r="DR304">
            <v>118.59333333333332</v>
          </cell>
          <cell r="DS304">
            <v>124.53333333333335</v>
          </cell>
          <cell r="DT304">
            <v>3.8079333333333332</v>
          </cell>
          <cell r="DU304">
            <v>396.68299999999999</v>
          </cell>
          <cell r="DV304">
            <v>46.550172586999999</v>
          </cell>
          <cell r="DW304">
            <v>40.469486072999999</v>
          </cell>
          <cell r="DX304">
            <v>6.0806865139999982</v>
          </cell>
          <cell r="DY304">
            <v>-11.020490423230001</v>
          </cell>
          <cell r="DZ304">
            <v>-4.1986660446103247E-2</v>
          </cell>
          <cell r="EA304">
            <v>53.736666666666672</v>
          </cell>
          <cell r="EB304">
            <v>125.57666666666665</v>
          </cell>
          <cell r="EC304">
            <v>251.19509084349625</v>
          </cell>
        </row>
        <row r="305">
          <cell r="A305">
            <v>42309</v>
          </cell>
          <cell r="B305">
            <v>3.7751999999999999</v>
          </cell>
          <cell r="C305">
            <v>116.78</v>
          </cell>
          <cell r="D305">
            <v>121.97</v>
          </cell>
          <cell r="E305">
            <v>3.8673999999999999</v>
          </cell>
          <cell r="DP305">
            <v>42309</v>
          </cell>
          <cell r="DQ305">
            <v>3.8530666666666669</v>
          </cell>
          <cell r="DR305">
            <v>120.31666666666668</v>
          </cell>
          <cell r="DS305">
            <v>126.25999999999999</v>
          </cell>
          <cell r="DT305">
            <v>3.8902333333333332</v>
          </cell>
          <cell r="DU305">
            <v>425.94533333333334</v>
          </cell>
          <cell r="DV305">
            <v>44.833594482000002</v>
          </cell>
          <cell r="DW305">
            <v>40.276664316000002</v>
          </cell>
          <cell r="DX305">
            <v>4.5569301659999972</v>
          </cell>
          <cell r="DY305">
            <v>-11.894920110215001</v>
          </cell>
          <cell r="DZ305">
            <v>-3.9759524599844782E-2</v>
          </cell>
          <cell r="EA305">
            <v>53.643333333333338</v>
          </cell>
          <cell r="EB305">
            <v>121.76666666666665</v>
          </cell>
          <cell r="EC305">
            <v>262.02091970878615</v>
          </cell>
        </row>
        <row r="306">
          <cell r="A306">
            <v>42339</v>
          </cell>
          <cell r="B306">
            <v>3.8696000000000002</v>
          </cell>
          <cell r="C306">
            <v>118.15</v>
          </cell>
          <cell r="D306">
            <v>122.1</v>
          </cell>
          <cell r="E306">
            <v>3.9578000000000002</v>
          </cell>
          <cell r="DP306">
            <v>42339</v>
          </cell>
          <cell r="DQ306">
            <v>3.8417666666666666</v>
          </cell>
          <cell r="DR306">
            <v>118.68333333333334</v>
          </cell>
          <cell r="DS306">
            <v>123.84666666666665</v>
          </cell>
          <cell r="DT306">
            <v>3.8936666666666668</v>
          </cell>
          <cell r="DU306">
            <v>445.07666666666665</v>
          </cell>
          <cell r="DV306">
            <v>45.060188936000003</v>
          </cell>
          <cell r="DW306">
            <v>37.626090898000001</v>
          </cell>
          <cell r="DX306">
            <v>7.4340980379999984</v>
          </cell>
          <cell r="DY306">
            <v>-8.812182342175003</v>
          </cell>
          <cell r="DZ306">
            <v>-3.5302312547721031E-2</v>
          </cell>
          <cell r="EA306">
            <v>53.49</v>
          </cell>
          <cell r="EB306">
            <v>114.89333333333333</v>
          </cell>
          <cell r="EC306">
            <v>264.33416591868399</v>
          </cell>
        </row>
        <row r="307">
          <cell r="A307">
            <v>42370</v>
          </cell>
          <cell r="B307">
            <v>4.0529000000000002</v>
          </cell>
          <cell r="C307">
            <v>122</v>
          </cell>
          <cell r="D307">
            <v>122.64</v>
          </cell>
          <cell r="E307">
            <v>3.9977</v>
          </cell>
          <cell r="DP307">
            <v>42370</v>
          </cell>
          <cell r="DQ307">
            <v>3.8992333333333336</v>
          </cell>
          <cell r="DR307">
            <v>118.97666666666667</v>
          </cell>
          <cell r="DS307">
            <v>122.23666666666666</v>
          </cell>
          <cell r="DT307">
            <v>3.9409666666666667</v>
          </cell>
          <cell r="DU307">
            <v>461.59566666666666</v>
          </cell>
          <cell r="DV307">
            <v>40.322441224000002</v>
          </cell>
          <cell r="DW307">
            <v>33.887273583000002</v>
          </cell>
          <cell r="DX307">
            <v>6.4351676409999996</v>
          </cell>
          <cell r="DY307">
            <v>-9.8267812642250032</v>
          </cell>
          <cell r="DZ307">
            <v>-3.2645843022709883E-2</v>
          </cell>
          <cell r="EA307">
            <v>55.266666666666673</v>
          </cell>
          <cell r="EB307">
            <v>109.82000000000001</v>
          </cell>
          <cell r="EC307">
            <v>263.08164025649916</v>
          </cell>
        </row>
        <row r="308">
          <cell r="A308">
            <v>42401</v>
          </cell>
          <cell r="B308">
            <v>3.972</v>
          </cell>
          <cell r="C308">
            <v>118.66</v>
          </cell>
          <cell r="D308">
            <v>120.27</v>
          </cell>
          <cell r="E308">
            <v>4.0159000000000002</v>
          </cell>
          <cell r="DP308">
            <v>42401</v>
          </cell>
          <cell r="DQ308">
            <v>3.9648333333333334</v>
          </cell>
          <cell r="DR308">
            <v>119.60333333333334</v>
          </cell>
          <cell r="DS308">
            <v>121.67</v>
          </cell>
          <cell r="DT308">
            <v>3.9904666666666668</v>
          </cell>
          <cell r="DU308">
            <v>483.17100000000005</v>
          </cell>
          <cell r="DV308">
            <v>39.822712998</v>
          </cell>
          <cell r="DW308">
            <v>31.590861023000002</v>
          </cell>
          <cell r="DX308">
            <v>8.2318519750000014</v>
          </cell>
          <cell r="DY308">
            <v>-7.7500022085600042</v>
          </cell>
          <cell r="DZ308">
            <v>-2.9685792107872366E-2</v>
          </cell>
          <cell r="EA308">
            <v>56.973333333333336</v>
          </cell>
          <cell r="EB308">
            <v>107.33666666666666</v>
          </cell>
          <cell r="EC308">
            <v>261.09187996526208</v>
          </cell>
        </row>
        <row r="309">
          <cell r="A309">
            <v>42430</v>
          </cell>
          <cell r="B309">
            <v>3.69</v>
          </cell>
          <cell r="C309">
            <v>110.79</v>
          </cell>
          <cell r="D309">
            <v>112.65</v>
          </cell>
          <cell r="E309">
            <v>3.59</v>
          </cell>
          <cell r="DP309">
            <v>42430</v>
          </cell>
          <cell r="DQ309">
            <v>3.9049666666666667</v>
          </cell>
          <cell r="DR309">
            <v>117.14999999999999</v>
          </cell>
          <cell r="DS309">
            <v>118.52</v>
          </cell>
          <cell r="DT309">
            <v>3.8678666666666666</v>
          </cell>
          <cell r="DU309">
            <v>455.03166666666669</v>
          </cell>
          <cell r="DV309">
            <v>39.974022918999999</v>
          </cell>
          <cell r="DW309">
            <v>32.610719723000003</v>
          </cell>
          <cell r="DX309">
            <v>7.3633031959999986</v>
          </cell>
          <cell r="DY309">
            <v>-9.8256333247650005</v>
          </cell>
          <cell r="DZ309">
            <v>-2.7325276310832806E-2</v>
          </cell>
          <cell r="EA309">
            <v>55.120000000000005</v>
          </cell>
          <cell r="EB309">
            <v>102.91000000000001</v>
          </cell>
          <cell r="EC309">
            <v>252.74458081054351</v>
          </cell>
        </row>
        <row r="310">
          <cell r="A310">
            <v>42461</v>
          </cell>
          <cell r="B310">
            <v>3.55</v>
          </cell>
          <cell r="C310">
            <v>106.51</v>
          </cell>
          <cell r="D310">
            <v>110.04</v>
          </cell>
          <cell r="E310">
            <v>3.44</v>
          </cell>
          <cell r="DP310">
            <v>42461</v>
          </cell>
          <cell r="DQ310">
            <v>3.7373333333333334</v>
          </cell>
          <cell r="DR310">
            <v>111.98666666666666</v>
          </cell>
          <cell r="DS310">
            <v>114.32000000000001</v>
          </cell>
          <cell r="DT310">
            <v>3.6819666666666664</v>
          </cell>
          <cell r="DU310">
            <v>409.56333333333333</v>
          </cell>
          <cell r="DV310">
            <v>44.031636821999996</v>
          </cell>
          <cell r="DW310">
            <v>32.813756435000002</v>
          </cell>
          <cell r="DX310">
            <v>11.217880386999997</v>
          </cell>
          <cell r="DY310">
            <v>-4.9077545036449983</v>
          </cell>
          <cell r="DZ310">
            <v>-2.442836237095003E-2</v>
          </cell>
          <cell r="EA310">
            <v>51.113333333333337</v>
          </cell>
          <cell r="EB310">
            <v>95.523333333333326</v>
          </cell>
          <cell r="EC310">
            <v>242.72853043507845</v>
          </cell>
        </row>
        <row r="311">
          <cell r="A311">
            <v>42491</v>
          </cell>
          <cell r="B311">
            <v>3.5366</v>
          </cell>
          <cell r="C311">
            <v>105.4</v>
          </cell>
          <cell r="D311">
            <v>108.67</v>
          </cell>
          <cell r="E311">
            <v>3.61</v>
          </cell>
          <cell r="DP311">
            <v>42491</v>
          </cell>
          <cell r="DQ311">
            <v>3.5922000000000001</v>
          </cell>
          <cell r="DR311">
            <v>107.56666666666668</v>
          </cell>
          <cell r="DS311">
            <v>110.45333333333333</v>
          </cell>
          <cell r="DT311">
            <v>3.5466666666666664</v>
          </cell>
          <cell r="DU311">
            <v>364.738</v>
          </cell>
          <cell r="DV311">
            <v>47.524106081999996</v>
          </cell>
          <cell r="DW311">
            <v>33.656389060000002</v>
          </cell>
          <cell r="DX311">
            <v>13.867717021999997</v>
          </cell>
          <cell r="DY311">
            <v>-2.2810821021249992</v>
          </cell>
          <cell r="DZ311">
            <v>-2.1549234644342014E-2</v>
          </cell>
          <cell r="EA311">
            <v>48.763333333333328</v>
          </cell>
          <cell r="EB311">
            <v>93.506666666666661</v>
          </cell>
          <cell r="EC311">
            <v>234.90208267314992</v>
          </cell>
        </row>
        <row r="312">
          <cell r="A312">
            <v>42522</v>
          </cell>
          <cell r="B312">
            <v>3.4175</v>
          </cell>
          <cell r="C312">
            <v>101.9</v>
          </cell>
          <cell r="D312">
            <v>104.88</v>
          </cell>
          <cell r="E312">
            <v>3.2130000000000001</v>
          </cell>
          <cell r="DP312">
            <v>42522</v>
          </cell>
          <cell r="DQ312">
            <v>3.5013666666666663</v>
          </cell>
          <cell r="DR312">
            <v>104.60333333333335</v>
          </cell>
          <cell r="DS312">
            <v>107.86333333333334</v>
          </cell>
          <cell r="DT312">
            <v>3.4209999999999998</v>
          </cell>
          <cell r="DU312">
            <v>337.57133333333331</v>
          </cell>
          <cell r="DV312">
            <v>48.281511890999994</v>
          </cell>
          <cell r="DW312">
            <v>34.874082960000003</v>
          </cell>
          <cell r="DX312">
            <v>13.407428930999998</v>
          </cell>
          <cell r="DY312">
            <v>-3.4667970146700009</v>
          </cell>
          <cell r="DZ312">
            <v>-2.1147869003511247E-2</v>
          </cell>
          <cell r="EA312">
            <v>46.79666666666666</v>
          </cell>
          <cell r="EB312">
            <v>90.983333333333348</v>
          </cell>
          <cell r="EC312">
            <v>229.10502563768603</v>
          </cell>
        </row>
        <row r="313">
          <cell r="A313">
            <v>42552</v>
          </cell>
          <cell r="B313">
            <v>3.2793000000000001</v>
          </cell>
          <cell r="C313">
            <v>96.81</v>
          </cell>
          <cell r="D313">
            <v>99.55</v>
          </cell>
          <cell r="E313">
            <v>3.2488999999999999</v>
          </cell>
          <cell r="DP313">
            <v>42552</v>
          </cell>
          <cell r="DQ313">
            <v>3.4111333333333334</v>
          </cell>
          <cell r="DR313">
            <v>101.37</v>
          </cell>
          <cell r="DS313">
            <v>104.36666666666667</v>
          </cell>
          <cell r="DT313">
            <v>3.3573</v>
          </cell>
          <cell r="DU313">
            <v>318.25399999999996</v>
          </cell>
          <cell r="DV313">
            <v>48.341996223999999</v>
          </cell>
          <cell r="DW313">
            <v>36.121509306</v>
          </cell>
          <cell r="DX313">
            <v>12.220486918000001</v>
          </cell>
          <cell r="DY313">
            <v>-6.7507677309900034</v>
          </cell>
          <cell r="DZ313">
            <v>-1.9775508244667651E-2</v>
          </cell>
          <cell r="EA313">
            <v>46.069999999999993</v>
          </cell>
          <cell r="EB313">
            <v>91.376666666666665</v>
          </cell>
          <cell r="EC313">
            <v>219.21133314929753</v>
          </cell>
        </row>
        <row r="314">
          <cell r="A314">
            <v>42583</v>
          </cell>
          <cell r="B314">
            <v>3.2088000000000001</v>
          </cell>
          <cell r="C314">
            <v>94.53</v>
          </cell>
          <cell r="D314">
            <v>98.17</v>
          </cell>
          <cell r="E314">
            <v>3.2267000000000001</v>
          </cell>
          <cell r="DP314">
            <v>42583</v>
          </cell>
          <cell r="DQ314">
            <v>3.3018666666666667</v>
          </cell>
          <cell r="DR314">
            <v>97.74666666666667</v>
          </cell>
          <cell r="DS314">
            <v>100.86666666666667</v>
          </cell>
          <cell r="DT314">
            <v>3.2295333333333338</v>
          </cell>
          <cell r="DU314">
            <v>291.88633333333331</v>
          </cell>
          <cell r="DV314">
            <v>48.608692622999996</v>
          </cell>
          <cell r="DW314">
            <v>37.830981905999998</v>
          </cell>
          <cell r="DX314">
            <v>10.777710717</v>
          </cell>
          <cell r="DY314">
            <v>-9.0689820176199998</v>
          </cell>
          <cell r="DZ314">
            <v>-1.8581858797307473E-2</v>
          </cell>
          <cell r="EA314">
            <v>44.416666666666664</v>
          </cell>
          <cell r="EB314">
            <v>89.8</v>
          </cell>
          <cell r="EC314">
            <v>211.11718846742679</v>
          </cell>
        </row>
        <row r="315">
          <cell r="A315">
            <v>42614</v>
          </cell>
          <cell r="B315">
            <v>3.2559</v>
          </cell>
          <cell r="C315">
            <v>96.05</v>
          </cell>
          <cell r="D315">
            <v>99.1</v>
          </cell>
          <cell r="E315">
            <v>3.2624</v>
          </cell>
          <cell r="DP315">
            <v>42614</v>
          </cell>
          <cell r="DQ315">
            <v>3.2479999999999998</v>
          </cell>
          <cell r="DR315">
            <v>95.796666666666667</v>
          </cell>
          <cell r="DS315">
            <v>98.94</v>
          </cell>
          <cell r="DT315">
            <v>3.246</v>
          </cell>
          <cell r="DU315">
            <v>275.94966666666664</v>
          </cell>
          <cell r="DV315">
            <v>47.690122150999997</v>
          </cell>
          <cell r="DW315">
            <v>37.048132647999999</v>
          </cell>
          <cell r="DX315">
            <v>10.641989503</v>
          </cell>
          <cell r="DY315">
            <v>-7.7043594271249987</v>
          </cell>
          <cell r="DZ315">
            <v>-1.750709006315632E-2</v>
          </cell>
          <cell r="EA315">
            <v>44.48</v>
          </cell>
          <cell r="EB315">
            <v>91.363333333333344</v>
          </cell>
          <cell r="EC315">
            <v>205.10995253130321</v>
          </cell>
        </row>
        <row r="316">
          <cell r="A316">
            <v>42644</v>
          </cell>
          <cell r="B316">
            <v>3.1859999999999999</v>
          </cell>
          <cell r="C316">
            <v>93.89</v>
          </cell>
          <cell r="D316">
            <v>95.95</v>
          </cell>
          <cell r="E316">
            <v>3.1936</v>
          </cell>
          <cell r="DP316">
            <v>42644</v>
          </cell>
          <cell r="DQ316">
            <v>3.2169000000000003</v>
          </cell>
          <cell r="DR316">
            <v>94.823333333333323</v>
          </cell>
          <cell r="DS316">
            <v>97.74</v>
          </cell>
          <cell r="DT316">
            <v>3.2275666666666667</v>
          </cell>
          <cell r="DU316">
            <v>265.94133333333332</v>
          </cell>
          <cell r="DV316">
            <v>46.141848629000002</v>
          </cell>
          <cell r="DW316">
            <v>36.660408392999997</v>
          </cell>
          <cell r="DX316">
            <v>9.4814402359999974</v>
          </cell>
          <cell r="DY316">
            <v>-6.9525297287699974</v>
          </cell>
          <cell r="DZ316">
            <v>-1.6348599643586023E-2</v>
          </cell>
          <cell r="EA316">
            <v>43.513333333333328</v>
          </cell>
          <cell r="EB316">
            <v>90.42</v>
          </cell>
          <cell r="EC316">
            <v>199.10859676280128</v>
          </cell>
        </row>
        <row r="317">
          <cell r="A317">
            <v>42675</v>
          </cell>
          <cell r="B317">
            <v>3.3422000000000001</v>
          </cell>
          <cell r="C317">
            <v>98.08</v>
          </cell>
          <cell r="D317">
            <v>98.84</v>
          </cell>
          <cell r="E317">
            <v>3.3858000000000001</v>
          </cell>
          <cell r="DP317">
            <v>42675</v>
          </cell>
          <cell r="DQ317">
            <v>3.261366666666667</v>
          </cell>
          <cell r="DR317">
            <v>96.006666666666661</v>
          </cell>
          <cell r="DS317">
            <v>97.963333333333324</v>
          </cell>
          <cell r="DT317">
            <v>3.2805999999999997</v>
          </cell>
          <cell r="DU317">
            <v>277.13433333333336</v>
          </cell>
          <cell r="DV317">
            <v>43.491642264999996</v>
          </cell>
          <cell r="DW317">
            <v>35.262736881000002</v>
          </cell>
          <cell r="DX317">
            <v>8.2289053839999973</v>
          </cell>
          <cell r="DY317">
            <v>-6.3523593002549976</v>
          </cell>
          <cell r="DZ317">
            <v>-1.4391097270905109E-2</v>
          </cell>
          <cell r="EA317">
            <v>43.173333333333339</v>
          </cell>
          <cell r="EB317">
            <v>89.153333333333322</v>
          </cell>
          <cell r="EC317">
            <v>196.89179422215548</v>
          </cell>
        </row>
        <row r="318">
          <cell r="A318">
            <v>42705</v>
          </cell>
          <cell r="B318">
            <v>3.3487</v>
          </cell>
          <cell r="C318">
            <v>98.17</v>
          </cell>
          <cell r="D318">
            <v>97.55</v>
          </cell>
          <cell r="E318">
            <v>3.2551999999999999</v>
          </cell>
          <cell r="DP318">
            <v>42705</v>
          </cell>
          <cell r="DQ318">
            <v>3.2922999999999996</v>
          </cell>
          <cell r="DR318">
            <v>96.713333333333324</v>
          </cell>
          <cell r="DS318">
            <v>97.446666666666673</v>
          </cell>
          <cell r="DT318">
            <v>3.2782</v>
          </cell>
          <cell r="DU318">
            <v>285.68466666666666</v>
          </cell>
          <cell r="DV318">
            <v>43.580472252999996</v>
          </cell>
          <cell r="DW318">
            <v>34.788422322000002</v>
          </cell>
          <cell r="DX318">
            <v>8.7920499309999975</v>
          </cell>
          <cell r="DY318">
            <v>-9.5320357002599998</v>
          </cell>
          <cell r="DZ318">
            <v>-1.6959196074747773E-2</v>
          </cell>
          <cell r="EA318">
            <v>43.54</v>
          </cell>
          <cell r="EB318">
            <v>88.176666666666677</v>
          </cell>
          <cell r="EC318">
            <v>195.90988824060685</v>
          </cell>
        </row>
        <row r="319">
          <cell r="A319">
            <v>42736</v>
          </cell>
          <cell r="B319">
            <v>3.1968999999999999</v>
          </cell>
          <cell r="C319">
            <v>93.8</v>
          </cell>
          <cell r="D319">
            <v>93.08</v>
          </cell>
          <cell r="E319">
            <v>3.1446999999999998</v>
          </cell>
          <cell r="DP319">
            <v>42736</v>
          </cell>
          <cell r="DQ319">
            <v>3.2959333333333336</v>
          </cell>
          <cell r="DR319">
            <v>96.683333333333337</v>
          </cell>
          <cell r="DS319">
            <v>96.49</v>
          </cell>
          <cell r="DT319">
            <v>3.2619000000000002</v>
          </cell>
          <cell r="DU319">
            <v>281.32633333333331</v>
          </cell>
          <cell r="DV319">
            <v>44.813905819999995</v>
          </cell>
          <cell r="DW319">
            <v>35.605057113000001</v>
          </cell>
          <cell r="DX319">
            <v>9.2088487069999996</v>
          </cell>
          <cell r="DY319">
            <v>-12.867590382945002</v>
          </cell>
          <cell r="DZ319">
            <v>-1.7075773675675414E-2</v>
          </cell>
          <cell r="EA319">
            <v>44.466666666666669</v>
          </cell>
          <cell r="EB319">
            <v>88.453333333333333</v>
          </cell>
          <cell r="EC319">
            <v>196.68640892323174</v>
          </cell>
        </row>
        <row r="320">
          <cell r="A320">
            <v>42767</v>
          </cell>
          <cell r="B320">
            <v>3.1019000000000001</v>
          </cell>
          <cell r="C320">
            <v>91.06</v>
          </cell>
          <cell r="D320">
            <v>91.5</v>
          </cell>
          <cell r="E320">
            <v>3.1103999999999998</v>
          </cell>
          <cell r="DP320">
            <v>42767</v>
          </cell>
          <cell r="DQ320">
            <v>3.2158333333333338</v>
          </cell>
          <cell r="DR320">
            <v>94.34333333333332</v>
          </cell>
          <cell r="DS320">
            <v>94.043333333333337</v>
          </cell>
          <cell r="DT320">
            <v>3.1700999999999997</v>
          </cell>
          <cell r="DU320">
            <v>258.91366666666664</v>
          </cell>
          <cell r="DV320">
            <v>45.877057641999997</v>
          </cell>
          <cell r="DW320">
            <v>35.048832490999999</v>
          </cell>
          <cell r="DX320">
            <v>10.828225151</v>
          </cell>
          <cell r="DY320">
            <v>-12.528182861730002</v>
          </cell>
          <cell r="DZ320">
            <v>-1.6028486063094663E-2</v>
          </cell>
          <cell r="EA320">
            <v>43.766666666666673</v>
          </cell>
          <cell r="EB320">
            <v>85.223333333333343</v>
          </cell>
          <cell r="EC320">
            <v>190.22757689993455</v>
          </cell>
        </row>
        <row r="321">
          <cell r="A321">
            <v>42795</v>
          </cell>
          <cell r="B321">
            <v>3.1269</v>
          </cell>
          <cell r="C321">
            <v>91.61</v>
          </cell>
          <cell r="D321">
            <v>92.12</v>
          </cell>
          <cell r="E321">
            <v>3.1219999999999999</v>
          </cell>
          <cell r="DP321">
            <v>42795</v>
          </cell>
          <cell r="DQ321">
            <v>3.1418999999999997</v>
          </cell>
          <cell r="DR321">
            <v>92.15666666666668</v>
          </cell>
          <cell r="DS321">
            <v>92.233333333333334</v>
          </cell>
          <cell r="DT321">
            <v>3.1256999999999997</v>
          </cell>
          <cell r="DU321">
            <v>238.01199999999997</v>
          </cell>
          <cell r="DV321">
            <v>49.958590076999997</v>
          </cell>
          <cell r="DW321">
            <v>36.944997768</v>
          </cell>
          <cell r="DX321">
            <v>13.013592309000002</v>
          </cell>
          <cell r="DY321">
            <v>-7.6568803978950024</v>
          </cell>
          <cell r="DZ321">
            <v>-1.4737642336601488E-2</v>
          </cell>
          <cell r="EA321">
            <v>42.576666666666661</v>
          </cell>
          <cell r="EB321">
            <v>83.410000000000011</v>
          </cell>
          <cell r="EC321">
            <v>180.35441031336779</v>
          </cell>
        </row>
        <row r="322">
          <cell r="A322">
            <v>42826</v>
          </cell>
          <cell r="B322">
            <v>3.1377999999999999</v>
          </cell>
          <cell r="C322">
            <v>92</v>
          </cell>
          <cell r="D322">
            <v>93.26</v>
          </cell>
          <cell r="E322">
            <v>3.18</v>
          </cell>
          <cell r="DP322">
            <v>42826</v>
          </cell>
          <cell r="DQ322">
            <v>3.1221999999999999</v>
          </cell>
          <cell r="DR322">
            <v>91.556666666666672</v>
          </cell>
          <cell r="DS322">
            <v>92.293333333333337</v>
          </cell>
          <cell r="DT322">
            <v>3.1374666666666666</v>
          </cell>
          <cell r="DU322">
            <v>227.41200000000001</v>
          </cell>
          <cell r="DV322">
            <v>52.615286656999999</v>
          </cell>
          <cell r="DW322">
            <v>36.069313174999998</v>
          </cell>
          <cell r="DX322">
            <v>16.545973482000001</v>
          </cell>
          <cell r="DY322">
            <v>-1.7188503435449995</v>
          </cell>
          <cell r="DZ322">
            <v>-1.4498531778805402E-2</v>
          </cell>
          <cell r="EA322">
            <v>41.303333333333335</v>
          </cell>
          <cell r="EB322">
            <v>80.180000000000007</v>
          </cell>
          <cell r="EC322">
            <v>174.62410405139099</v>
          </cell>
        </row>
        <row r="323">
          <cell r="A323">
            <v>42856</v>
          </cell>
          <cell r="B323">
            <v>3.2075999999999998</v>
          </cell>
          <cell r="C323">
            <v>93.92</v>
          </cell>
          <cell r="D323">
            <v>95.64</v>
          </cell>
          <cell r="E323">
            <v>3.23</v>
          </cell>
          <cell r="DP323">
            <v>42856</v>
          </cell>
          <cell r="DQ323">
            <v>3.1574333333333331</v>
          </cell>
          <cell r="DR323">
            <v>92.51</v>
          </cell>
          <cell r="DS323">
            <v>93.673333333333332</v>
          </cell>
          <cell r="DT323">
            <v>3.1773333333333333</v>
          </cell>
          <cell r="DU323">
            <v>225.32066666666665</v>
          </cell>
          <cell r="DV323">
            <v>57.065350232</v>
          </cell>
          <cell r="DW323">
            <v>37.991493040000002</v>
          </cell>
          <cell r="DX323">
            <v>19.073857191999998</v>
          </cell>
          <cell r="DY323">
            <v>0.29942985990499826</v>
          </cell>
          <cell r="DZ323">
            <v>-1.3977195926103603E-2</v>
          </cell>
          <cell r="EA323">
            <v>41.300000000000004</v>
          </cell>
          <cell r="EB323">
            <v>82.346666666666678</v>
          </cell>
          <cell r="EC323">
            <v>179.9217849074175</v>
          </cell>
        </row>
        <row r="324">
          <cell r="A324">
            <v>42887</v>
          </cell>
          <cell r="B324">
            <v>3.2967</v>
          </cell>
          <cell r="C324">
            <v>96.75</v>
          </cell>
          <cell r="D324">
            <v>99.23</v>
          </cell>
          <cell r="E324">
            <v>3.3081999999999998</v>
          </cell>
          <cell r="DP324">
            <v>42887</v>
          </cell>
          <cell r="DQ324">
            <v>3.2140333333333331</v>
          </cell>
          <cell r="DR324">
            <v>94.223333333333343</v>
          </cell>
          <cell r="DS324">
            <v>96.043333333333337</v>
          </cell>
          <cell r="DT324">
            <v>3.2393999999999998</v>
          </cell>
          <cell r="DU324">
            <v>228.65933333333336</v>
          </cell>
          <cell r="DV324">
            <v>56.745764333999993</v>
          </cell>
          <cell r="DW324">
            <v>37.837597228</v>
          </cell>
          <cell r="DX324">
            <v>18.908167105999993</v>
          </cell>
          <cell r="DY324">
            <v>-0.13536455435000472</v>
          </cell>
          <cell r="DZ324">
            <v>-1.2567871741304703E-2</v>
          </cell>
          <cell r="EA324">
            <v>41.463333333333338</v>
          </cell>
          <cell r="EB324">
            <v>83.69</v>
          </cell>
          <cell r="EC324">
            <v>192.10352440651516</v>
          </cell>
        </row>
        <row r="325">
          <cell r="A325">
            <v>42917</v>
          </cell>
          <cell r="B325">
            <v>3.2008000000000001</v>
          </cell>
          <cell r="C325">
            <v>93.85</v>
          </cell>
          <cell r="D325">
            <v>97.45</v>
          </cell>
          <cell r="E325">
            <v>3.1254</v>
          </cell>
          <cell r="DP325">
            <v>42917</v>
          </cell>
          <cell r="DQ325">
            <v>3.2350333333333334</v>
          </cell>
          <cell r="DR325">
            <v>94.839999999999989</v>
          </cell>
          <cell r="DS325">
            <v>97.44</v>
          </cell>
          <cell r="DT325">
            <v>3.2211999999999996</v>
          </cell>
          <cell r="DU325">
            <v>229.25</v>
          </cell>
          <cell r="DV325">
            <v>56.920092079999989</v>
          </cell>
          <cell r="DW325">
            <v>39.641018736999996</v>
          </cell>
          <cell r="DX325">
            <v>17.279073342999997</v>
          </cell>
          <cell r="DY325">
            <v>-3.4831899192100066</v>
          </cell>
          <cell r="DZ325">
            <v>-1.2485366574774254E-2</v>
          </cell>
          <cell r="EA325">
            <v>41.276666666666664</v>
          </cell>
          <cell r="EB325">
            <v>86.25333333333333</v>
          </cell>
          <cell r="EC325">
            <v>201.00529112940225</v>
          </cell>
        </row>
        <row r="326">
          <cell r="A326">
            <v>42948</v>
          </cell>
          <cell r="B326">
            <v>3.1526999999999998</v>
          </cell>
          <cell r="C326">
            <v>92.34</v>
          </cell>
          <cell r="D326">
            <v>97.36</v>
          </cell>
          <cell r="E326">
            <v>3.1490999999999998</v>
          </cell>
          <cell r="DP326">
            <v>42948</v>
          </cell>
          <cell r="DQ326">
            <v>3.2167333333333334</v>
          </cell>
          <cell r="DR326">
            <v>94.313333333333333</v>
          </cell>
          <cell r="DS326">
            <v>98.013333333333335</v>
          </cell>
          <cell r="DT326">
            <v>3.194233333333333</v>
          </cell>
          <cell r="DU326">
            <v>221.71033333333332</v>
          </cell>
          <cell r="DV326">
            <v>56.530851901999995</v>
          </cell>
          <cell r="DW326">
            <v>41.461354108999998</v>
          </cell>
          <cell r="DX326">
            <v>15.069497793</v>
          </cell>
          <cell r="DY326">
            <v>-6.267521920210001</v>
          </cell>
          <cell r="DZ326">
            <v>-1.2325295685606837E-2</v>
          </cell>
          <cell r="EA326">
            <v>41.026666666666664</v>
          </cell>
          <cell r="EB326">
            <v>87.31</v>
          </cell>
          <cell r="EC326">
            <v>198.70354073048551</v>
          </cell>
        </row>
        <row r="327">
          <cell r="A327">
            <v>42979</v>
          </cell>
          <cell r="B327">
            <v>3.1356999999999999</v>
          </cell>
          <cell r="C327">
            <v>92.17</v>
          </cell>
          <cell r="D327">
            <v>97.51</v>
          </cell>
          <cell r="E327">
            <v>3.1625000000000001</v>
          </cell>
          <cell r="DP327">
            <v>42979</v>
          </cell>
          <cell r="DQ327">
            <v>3.1630666666666669</v>
          </cell>
          <cell r="DR327">
            <v>92.786666666666676</v>
          </cell>
          <cell r="DS327">
            <v>97.44</v>
          </cell>
          <cell r="DT327">
            <v>3.1456666666666666</v>
          </cell>
          <cell r="DU327">
            <v>202.33700000000002</v>
          </cell>
          <cell r="DV327">
            <v>55.528914230999995</v>
          </cell>
          <cell r="DW327">
            <v>42.294884213999993</v>
          </cell>
          <cell r="DX327">
            <v>13.234030017</v>
          </cell>
          <cell r="DY327">
            <v>-7.3812534632399958</v>
          </cell>
          <cell r="DZ327">
            <v>-1.2174885887611554E-2</v>
          </cell>
          <cell r="EA327">
            <v>40.646666666666668</v>
          </cell>
          <cell r="EB327">
            <v>87.860000000000014</v>
          </cell>
          <cell r="EC327">
            <v>184.38676197886306</v>
          </cell>
        </row>
        <row r="328">
          <cell r="A328">
            <v>43009</v>
          </cell>
          <cell r="B328">
            <v>3.19</v>
          </cell>
          <cell r="C328">
            <v>93.37</v>
          </cell>
          <cell r="D328">
            <v>97.91</v>
          </cell>
          <cell r="E328">
            <v>3.27</v>
          </cell>
          <cell r="DP328">
            <v>43009</v>
          </cell>
          <cell r="DQ328">
            <v>3.1594666666666664</v>
          </cell>
          <cell r="DR328">
            <v>92.626666666666665</v>
          </cell>
          <cell r="DS328">
            <v>97.59333333333332</v>
          </cell>
          <cell r="DT328">
            <v>3.1938666666666666</v>
          </cell>
          <cell r="DU328">
            <v>187.21299999999999</v>
          </cell>
          <cell r="DV328">
            <v>56.564343983000001</v>
          </cell>
          <cell r="DW328">
            <v>43.630717889999993</v>
          </cell>
          <cell r="DX328">
            <v>12.933626093000004</v>
          </cell>
          <cell r="DY328">
            <v>-5.5877079746399918</v>
          </cell>
          <cell r="DZ328">
            <v>-1.1605962495837377E-2</v>
          </cell>
          <cell r="EA328">
            <v>41.173333333333339</v>
          </cell>
          <cell r="EB328">
            <v>89.61</v>
          </cell>
          <cell r="EC328">
            <v>173.7336690856234</v>
          </cell>
        </row>
        <row r="329">
          <cell r="A329">
            <v>43040</v>
          </cell>
          <cell r="B329">
            <v>3.2582</v>
          </cell>
          <cell r="C329">
            <v>95.19</v>
          </cell>
          <cell r="D329">
            <v>99.87</v>
          </cell>
          <cell r="E329">
            <v>3.2681</v>
          </cell>
          <cell r="DP329">
            <v>43040</v>
          </cell>
          <cell r="DQ329">
            <v>3.1946333333333334</v>
          </cell>
          <cell r="DR329">
            <v>93.576666666666668</v>
          </cell>
          <cell r="DS329">
            <v>98.43</v>
          </cell>
          <cell r="DT329">
            <v>3.2335333333333334</v>
          </cell>
          <cell r="DU329">
            <v>178.34933333333333</v>
          </cell>
          <cell r="DV329">
            <v>53.811779205000001</v>
          </cell>
          <cell r="DW329">
            <v>42.793027297999998</v>
          </cell>
          <cell r="DX329">
            <v>11.018751907000002</v>
          </cell>
          <cell r="DY329">
            <v>-8.2065004033099953</v>
          </cell>
          <cell r="DZ329">
            <v>-1.301865048427028E-2</v>
          </cell>
          <cell r="EA329">
            <v>41.056666666666665</v>
          </cell>
          <cell r="EB329">
            <v>88.63</v>
          </cell>
          <cell r="EC329">
            <v>171.55899828295665</v>
          </cell>
        </row>
        <row r="330">
          <cell r="A330">
            <v>43070</v>
          </cell>
          <cell r="B330">
            <v>3.2959000000000001</v>
          </cell>
          <cell r="C330">
            <v>95.65</v>
          </cell>
          <cell r="D330">
            <v>100.99</v>
          </cell>
          <cell r="E330">
            <v>3.3125</v>
          </cell>
          <cell r="DP330">
            <v>43070</v>
          </cell>
          <cell r="DQ330">
            <v>3.2480333333333333</v>
          </cell>
          <cell r="DR330">
            <v>94.736666666666679</v>
          </cell>
          <cell r="DS330">
            <v>99.589999999999989</v>
          </cell>
          <cell r="DT330">
            <v>3.2835333333333332</v>
          </cell>
          <cell r="DU330">
            <v>173.1643333333333</v>
          </cell>
          <cell r="DV330">
            <v>52.754839711000002</v>
          </cell>
          <cell r="DW330">
            <v>41.873964792999999</v>
          </cell>
          <cell r="DX330">
            <v>10.880874918000004</v>
          </cell>
          <cell r="DY330">
            <v>-10.090100134724995</v>
          </cell>
          <cell r="DZ330">
            <v>-1.2244950671030468E-2</v>
          </cell>
          <cell r="EA330">
            <v>41.876666666666665</v>
          </cell>
          <cell r="EB330">
            <v>88.953333333333333</v>
          </cell>
          <cell r="EC330">
            <v>177.44411398833654</v>
          </cell>
        </row>
        <row r="331">
          <cell r="A331">
            <v>43101</v>
          </cell>
          <cell r="B331">
            <v>3.21</v>
          </cell>
          <cell r="C331">
            <v>93.61</v>
          </cell>
          <cell r="D331">
            <v>99.48</v>
          </cell>
          <cell r="E331">
            <v>3.1875</v>
          </cell>
          <cell r="DP331">
            <v>43101</v>
          </cell>
          <cell r="DQ331">
            <v>3.2546999999999997</v>
          </cell>
          <cell r="DR331">
            <v>94.816666666666663</v>
          </cell>
          <cell r="DS331">
            <v>100.11333333333334</v>
          </cell>
          <cell r="DT331">
            <v>3.2560333333333333</v>
          </cell>
          <cell r="DU331">
            <v>162.49766666666667</v>
          </cell>
          <cell r="DV331">
            <v>50.830234520999994</v>
          </cell>
          <cell r="DW331">
            <v>42.389280975000005</v>
          </cell>
          <cell r="DX331">
            <v>8.4409535459999976</v>
          </cell>
          <cell r="DY331">
            <v>-15.292406566934995</v>
          </cell>
          <cell r="DZ331">
            <v>-1.2575961745006792E-2</v>
          </cell>
          <cell r="EA331">
            <v>42.556666666666665</v>
          </cell>
          <cell r="EB331">
            <v>88.51</v>
          </cell>
          <cell r="EC331">
            <v>181.53813026428546</v>
          </cell>
        </row>
        <row r="332">
          <cell r="A332">
            <v>43132</v>
          </cell>
          <cell r="B332">
            <v>3.2439</v>
          </cell>
          <cell r="C332">
            <v>94.63</v>
          </cell>
          <cell r="D332">
            <v>101.89</v>
          </cell>
          <cell r="E332">
            <v>3.2475000000000001</v>
          </cell>
          <cell r="DP332">
            <v>43132</v>
          </cell>
          <cell r="DQ332">
            <v>3.2499333333333333</v>
          </cell>
          <cell r="DR332">
            <v>94.63</v>
          </cell>
          <cell r="DS332">
            <v>100.78666666666668</v>
          </cell>
          <cell r="DT332">
            <v>3.249166666666667</v>
          </cell>
          <cell r="DU332">
            <v>156.75733333333332</v>
          </cell>
          <cell r="DV332">
            <v>50.047987038000002</v>
          </cell>
          <cell r="DW332">
            <v>41.706448809000001</v>
          </cell>
          <cell r="DX332">
            <v>8.3415382289999975</v>
          </cell>
          <cell r="DY332">
            <v>-17.328165677054994</v>
          </cell>
          <cell r="DZ332">
            <v>-1.5180347527564369E-2</v>
          </cell>
          <cell r="EA332">
            <v>43.376666666666665</v>
          </cell>
          <cell r="EB332">
            <v>87.38</v>
          </cell>
          <cell r="EC332">
            <v>181.74436214248612</v>
          </cell>
        </row>
        <row r="333">
          <cell r="A333">
            <v>43160</v>
          </cell>
          <cell r="B333">
            <v>3.278</v>
          </cell>
          <cell r="C333">
            <v>95.8</v>
          </cell>
          <cell r="D333">
            <v>102.57</v>
          </cell>
          <cell r="E333">
            <v>3.3062999999999998</v>
          </cell>
          <cell r="DP333">
            <v>43160</v>
          </cell>
          <cell r="DQ333">
            <v>3.2439666666666667</v>
          </cell>
          <cell r="DR333">
            <v>94.68</v>
          </cell>
          <cell r="DS333">
            <v>101.31333333333333</v>
          </cell>
          <cell r="DT333">
            <v>3.2471000000000001</v>
          </cell>
          <cell r="DU333">
            <v>153.75699999999998</v>
          </cell>
          <cell r="DV333">
            <v>52.800376039999996</v>
          </cell>
          <cell r="DW333">
            <v>43.051543256000002</v>
          </cell>
          <cell r="DX333">
            <v>9.7488327839999975</v>
          </cell>
          <cell r="DY333">
            <v>-17.041657421429996</v>
          </cell>
          <cell r="DZ333">
            <v>-1.6700684434205852E-2</v>
          </cell>
          <cell r="EA333">
            <v>42.973333333333329</v>
          </cell>
          <cell r="EB333">
            <v>86.056666666666658</v>
          </cell>
          <cell r="EC333">
            <v>178.49159563590402</v>
          </cell>
        </row>
        <row r="334">
          <cell r="A334">
            <v>43191</v>
          </cell>
          <cell r="B334">
            <v>3.4091999999999998</v>
          </cell>
          <cell r="C334">
            <v>99.67</v>
          </cell>
          <cell r="D334">
            <v>106.74</v>
          </cell>
          <cell r="E334">
            <v>3.5</v>
          </cell>
          <cell r="DP334">
            <v>43191</v>
          </cell>
          <cell r="DQ334">
            <v>3.3103666666666669</v>
          </cell>
          <cell r="DR334">
            <v>96.7</v>
          </cell>
          <cell r="DS334">
            <v>103.73333333333333</v>
          </cell>
          <cell r="DT334">
            <v>3.3512666666666662</v>
          </cell>
          <cell r="DU334">
            <v>160.47466666666665</v>
          </cell>
          <cell r="DV334">
            <v>55.708987633000007</v>
          </cell>
          <cell r="DW334">
            <v>42.590887467000002</v>
          </cell>
          <cell r="DX334">
            <v>13.118100166000001</v>
          </cell>
          <cell r="DY334">
            <v>-11.91280577467</v>
          </cell>
          <cell r="DZ334">
            <v>-1.7486541552562133E-2</v>
          </cell>
          <cell r="EA334">
            <v>43.156666666666666</v>
          </cell>
          <cell r="EB334">
            <v>85.90333333333335</v>
          </cell>
          <cell r="EC334">
            <v>177.43708957276883</v>
          </cell>
        </row>
        <row r="335">
          <cell r="A335">
            <v>43221</v>
          </cell>
          <cell r="B335">
            <v>3.6331000000000002</v>
          </cell>
          <cell r="C335">
            <v>106.3</v>
          </cell>
          <cell r="D335">
            <v>110</v>
          </cell>
          <cell r="E335">
            <v>3.7229999999999999</v>
          </cell>
          <cell r="DP335">
            <v>43221</v>
          </cell>
          <cell r="DQ335">
            <v>3.4400999999999997</v>
          </cell>
          <cell r="DR335">
            <v>100.58999999999999</v>
          </cell>
          <cell r="DS335">
            <v>106.43666666666667</v>
          </cell>
          <cell r="DT335">
            <v>3.5097666666666663</v>
          </cell>
          <cell r="DU335">
            <v>173.04300000000001</v>
          </cell>
          <cell r="DV335">
            <v>59.178600969000009</v>
          </cell>
          <cell r="DW335">
            <v>43.362104113999997</v>
          </cell>
          <cell r="DX335">
            <v>15.816496855000006</v>
          </cell>
          <cell r="DY335">
            <v>-7.7305302866549992</v>
          </cell>
          <cell r="DZ335">
            <v>-1.9223777631844984E-2</v>
          </cell>
          <cell r="EA335">
            <v>44.816666666666663</v>
          </cell>
          <cell r="EB335">
            <v>89.523333333333326</v>
          </cell>
          <cell r="EC335">
            <v>180.71492687357863</v>
          </cell>
        </row>
        <row r="336">
          <cell r="A336">
            <v>43252</v>
          </cell>
          <cell r="B336">
            <v>3.7841999999999998</v>
          </cell>
          <cell r="C336">
            <v>109.18</v>
          </cell>
          <cell r="D336">
            <v>110.84</v>
          </cell>
          <cell r="E336">
            <v>3.88</v>
          </cell>
          <cell r="DP336">
            <v>43252</v>
          </cell>
          <cell r="DQ336">
            <v>3.6088333333333331</v>
          </cell>
          <cell r="DR336">
            <v>105.05</v>
          </cell>
          <cell r="DS336">
            <v>109.19333333333334</v>
          </cell>
          <cell r="DT336">
            <v>3.7010000000000001</v>
          </cell>
          <cell r="DU336">
            <v>207.82333333333335</v>
          </cell>
          <cell r="DV336">
            <v>58.779958714999999</v>
          </cell>
          <cell r="DW336">
            <v>43.701696612999996</v>
          </cell>
          <cell r="DX336">
            <v>15.078262102000005</v>
          </cell>
          <cell r="DY336">
            <v>-6.939510863739998</v>
          </cell>
          <cell r="DZ336">
            <v>-2.0263196249280802E-2</v>
          </cell>
          <cell r="EA336">
            <v>47.326666666666661</v>
          </cell>
          <cell r="EB336">
            <v>96.203333333333333</v>
          </cell>
          <cell r="EC336">
            <v>198.32477227740125</v>
          </cell>
        </row>
        <row r="337">
          <cell r="A337">
            <v>43282</v>
          </cell>
          <cell r="B337">
            <v>3.8271000000000002</v>
          </cell>
          <cell r="C337">
            <v>110.53</v>
          </cell>
          <cell r="D337">
            <v>111.84</v>
          </cell>
          <cell r="E337">
            <v>3.7572000000000001</v>
          </cell>
          <cell r="DP337">
            <v>43282</v>
          </cell>
          <cell r="DQ337">
            <v>3.7481333333333335</v>
          </cell>
          <cell r="DR337">
            <v>108.67</v>
          </cell>
          <cell r="DS337">
            <v>110.89333333333333</v>
          </cell>
          <cell r="DT337">
            <v>3.7867333333333328</v>
          </cell>
          <cell r="DU337">
            <v>232.10566666666668</v>
          </cell>
          <cell r="DV337">
            <v>60.156911070999996</v>
          </cell>
          <cell r="DW337">
            <v>46.807980104000002</v>
          </cell>
          <cell r="DX337">
            <v>13.348930966999999</v>
          </cell>
          <cell r="DY337">
            <v>-12.739337241174994</v>
          </cell>
          <cell r="DZ337">
            <v>-2.2449002938696495E-2</v>
          </cell>
          <cell r="EA337">
            <v>48.716666666666669</v>
          </cell>
          <cell r="EB337">
            <v>102.03666666666668</v>
          </cell>
          <cell r="EC337">
            <v>213.12101740076412</v>
          </cell>
        </row>
        <row r="338">
          <cell r="A338">
            <v>43313</v>
          </cell>
          <cell r="B338">
            <v>3.9312</v>
          </cell>
          <cell r="C338">
            <v>113.51</v>
          </cell>
          <cell r="D338">
            <v>113.82</v>
          </cell>
          <cell r="E338">
            <v>4.0551000000000004</v>
          </cell>
          <cell r="DP338">
            <v>43313</v>
          </cell>
          <cell r="DQ338">
            <v>3.8475000000000001</v>
          </cell>
          <cell r="DR338">
            <v>111.07333333333334</v>
          </cell>
          <cell r="DS338">
            <v>112.16666666666667</v>
          </cell>
          <cell r="DT338">
            <v>3.8974333333333333</v>
          </cell>
          <cell r="DU338">
            <v>250.68033333333332</v>
          </cell>
          <cell r="DV338">
            <v>60.969448251000003</v>
          </cell>
          <cell r="DW338">
            <v>52.536271887999995</v>
          </cell>
          <cell r="DX338">
            <v>8.4331763629999976</v>
          </cell>
          <cell r="DY338">
            <v>-15.783287785164998</v>
          </cell>
          <cell r="DZ338">
            <v>-2.4483562636771497E-2</v>
          </cell>
          <cell r="EA338">
            <v>50.456666666666671</v>
          </cell>
          <cell r="EB338">
            <v>109.87666666666667</v>
          </cell>
          <cell r="EC338">
            <v>230.24902114745851</v>
          </cell>
        </row>
        <row r="339">
          <cell r="A339">
            <v>43344</v>
          </cell>
          <cell r="B339">
            <v>4.1109999999999998</v>
          </cell>
          <cell r="C339">
            <v>118.52</v>
          </cell>
          <cell r="D339">
            <v>116.32</v>
          </cell>
          <cell r="E339">
            <v>4.05</v>
          </cell>
          <cell r="DP339">
            <v>43344</v>
          </cell>
          <cell r="DQ339">
            <v>3.956433333333333</v>
          </cell>
          <cell r="DR339">
            <v>114.18666666666667</v>
          </cell>
          <cell r="DS339">
            <v>113.99333333333334</v>
          </cell>
          <cell r="DT339">
            <v>3.9541000000000004</v>
          </cell>
          <cell r="DU339">
            <v>257.29199999999997</v>
          </cell>
          <cell r="DV339">
            <v>60.180450393999998</v>
          </cell>
          <cell r="DW339">
            <v>52.476540272999998</v>
          </cell>
          <cell r="DX339">
            <v>7.7039101209999981</v>
          </cell>
          <cell r="DY339">
            <v>-15.683692454790004</v>
          </cell>
          <cell r="DZ339">
            <v>-2.5267933174724935E-2</v>
          </cell>
          <cell r="EA339">
            <v>50.886666666666677</v>
          </cell>
          <cell r="EB339">
            <v>111.18333333333334</v>
          </cell>
          <cell r="EC339">
            <v>237.5380810857088</v>
          </cell>
        </row>
        <row r="340">
          <cell r="A340">
            <v>43374</v>
          </cell>
          <cell r="B340">
            <v>3.7629999999999999</v>
          </cell>
          <cell r="C340">
            <v>108.21</v>
          </cell>
          <cell r="D340">
            <v>106.32</v>
          </cell>
          <cell r="E340">
            <v>3.7240000000000002</v>
          </cell>
          <cell r="DP340">
            <v>43374</v>
          </cell>
          <cell r="DQ340">
            <v>3.9350666666666663</v>
          </cell>
          <cell r="DR340">
            <v>113.41333333333334</v>
          </cell>
          <cell r="DS340">
            <v>112.15333333333332</v>
          </cell>
          <cell r="DT340">
            <v>3.9430333333333336</v>
          </cell>
          <cell r="DU340">
            <v>251.88766666666666</v>
          </cell>
          <cell r="DV340">
            <v>60.796526675999999</v>
          </cell>
          <cell r="DW340">
            <v>51.638632666999996</v>
          </cell>
          <cell r="DX340">
            <v>9.1578940090000014</v>
          </cell>
          <cell r="DY340">
            <v>-10.306520674030006</v>
          </cell>
          <cell r="DZ340">
            <v>-2.5728258168386708E-2</v>
          </cell>
          <cell r="EA340">
            <v>50.206666666666671</v>
          </cell>
          <cell r="EB340">
            <v>109.25333333333333</v>
          </cell>
          <cell r="EC340">
            <v>233.60688939310535</v>
          </cell>
        </row>
        <row r="341">
          <cell r="A341">
            <v>43405</v>
          </cell>
          <cell r="B341">
            <v>3.7923</v>
          </cell>
          <cell r="C341">
            <v>108.44</v>
          </cell>
          <cell r="D341">
            <v>106.72</v>
          </cell>
          <cell r="E341">
            <v>3.8671000000000002</v>
          </cell>
          <cell r="DP341">
            <v>43405</v>
          </cell>
          <cell r="DQ341">
            <v>3.8887666666666667</v>
          </cell>
          <cell r="DR341">
            <v>111.72333333333331</v>
          </cell>
          <cell r="DS341">
            <v>109.78666666666668</v>
          </cell>
          <cell r="DT341">
            <v>3.8803666666666667</v>
          </cell>
          <cell r="DU341">
            <v>237.30999999999997</v>
          </cell>
          <cell r="DV341">
            <v>59.912127636999998</v>
          </cell>
          <cell r="DW341">
            <v>47.400203320999999</v>
          </cell>
          <cell r="DX341">
            <v>12.511924316000002</v>
          </cell>
          <cell r="DY341">
            <v>-9.5298250965450002</v>
          </cell>
          <cell r="DZ341">
            <v>-2.6001922764838935E-2</v>
          </cell>
          <cell r="EA341">
            <v>48.403333333333336</v>
          </cell>
          <cell r="EB341">
            <v>103.80000000000001</v>
          </cell>
          <cell r="EC341">
            <v>221.06486233891542</v>
          </cell>
        </row>
        <row r="342">
          <cell r="A342">
            <v>43435</v>
          </cell>
          <cell r="B342">
            <v>3.8874</v>
          </cell>
          <cell r="C342">
            <v>110.85</v>
          </cell>
          <cell r="D342">
            <v>109.46</v>
          </cell>
          <cell r="E342">
            <v>3.8763999999999998</v>
          </cell>
          <cell r="DP342">
            <v>43435</v>
          </cell>
          <cell r="DQ342">
            <v>3.8142333333333336</v>
          </cell>
          <cell r="DR342">
            <v>109.16666666666667</v>
          </cell>
          <cell r="DS342">
            <v>107.5</v>
          </cell>
          <cell r="DT342">
            <v>3.8225000000000002</v>
          </cell>
          <cell r="DU342">
            <v>213.215</v>
          </cell>
          <cell r="DV342">
            <v>60.128738250000005</v>
          </cell>
          <cell r="DW342">
            <v>46.092203359999999</v>
          </cell>
          <cell r="DX342">
            <v>14.036534890000002</v>
          </cell>
          <cell r="DY342">
            <v>-14.153443481025</v>
          </cell>
          <cell r="DZ342">
            <v>-2.808576302372701E-2</v>
          </cell>
          <cell r="EA342">
            <v>48.303333333333335</v>
          </cell>
          <cell r="EB342">
            <v>101.56666666666666</v>
          </cell>
          <cell r="EC342">
            <v>204.70277853904361</v>
          </cell>
        </row>
        <row r="343">
          <cell r="A343">
            <v>43466</v>
          </cell>
          <cell r="B343">
            <v>3.7343000000000002</v>
          </cell>
          <cell r="C343">
            <v>106.78</v>
          </cell>
          <cell r="D343">
            <v>106.18</v>
          </cell>
          <cell r="E343">
            <v>3.6471</v>
          </cell>
          <cell r="DP343">
            <v>43466</v>
          </cell>
          <cell r="DQ343">
            <v>3.8046666666666673</v>
          </cell>
          <cell r="DR343">
            <v>108.69</v>
          </cell>
          <cell r="DS343">
            <v>107.45333333333333</v>
          </cell>
          <cell r="DT343">
            <v>3.7968666666666664</v>
          </cell>
          <cell r="DU343">
            <v>198.506</v>
          </cell>
          <cell r="DV343">
            <v>55.095467993</v>
          </cell>
          <cell r="DW343">
            <v>46.623644743</v>
          </cell>
          <cell r="DX343">
            <v>8.4718232500000035</v>
          </cell>
          <cell r="DY343">
            <v>-20.415609632175006</v>
          </cell>
          <cell r="DZ343">
            <v>-2.9157920486189367E-2</v>
          </cell>
          <cell r="EA343">
            <v>49.03</v>
          </cell>
          <cell r="EB343">
            <v>100.45666666666666</v>
          </cell>
          <cell r="EC343">
            <v>195.81387310692892</v>
          </cell>
        </row>
        <row r="344">
          <cell r="A344">
            <v>43497</v>
          </cell>
          <cell r="B344">
            <v>3.7233000000000001</v>
          </cell>
          <cell r="C344">
            <v>106.09</v>
          </cell>
          <cell r="D344">
            <v>105.64</v>
          </cell>
          <cell r="E344">
            <v>3.7568000000000001</v>
          </cell>
          <cell r="DP344">
            <v>43497</v>
          </cell>
          <cell r="DQ344">
            <v>3.7816666666666667</v>
          </cell>
          <cell r="DR344">
            <v>107.90666666666668</v>
          </cell>
          <cell r="DS344">
            <v>107.09333333333332</v>
          </cell>
          <cell r="DT344">
            <v>3.7601</v>
          </cell>
          <cell r="DU344">
            <v>184.52433333333332</v>
          </cell>
          <cell r="DV344">
            <v>51.513809127000002</v>
          </cell>
          <cell r="DW344">
            <v>44.660564563000001</v>
          </cell>
          <cell r="DX344">
            <v>6.8532445640000006</v>
          </cell>
          <cell r="DY344">
            <v>-19.21410002307001</v>
          </cell>
          <cell r="DZ344">
            <v>-2.7678757459013707E-2</v>
          </cell>
          <cell r="EA344">
            <v>49.283333333333339</v>
          </cell>
          <cell r="EB344">
            <v>97.923333333333332</v>
          </cell>
          <cell r="EC344">
            <v>188.37899986411639</v>
          </cell>
        </row>
        <row r="345">
          <cell r="A345">
            <v>43525</v>
          </cell>
          <cell r="B345">
            <v>3.8468</v>
          </cell>
          <cell r="C345">
            <v>109.22</v>
          </cell>
          <cell r="D345">
            <v>107.76</v>
          </cell>
          <cell r="E345">
            <v>3.9205000000000001</v>
          </cell>
          <cell r="DP345">
            <v>43525</v>
          </cell>
          <cell r="DQ345">
            <v>3.7681333333333336</v>
          </cell>
          <cell r="DR345">
            <v>107.36333333333334</v>
          </cell>
          <cell r="DS345">
            <v>106.52666666666666</v>
          </cell>
          <cell r="DT345">
            <v>3.7748000000000004</v>
          </cell>
          <cell r="DU345">
            <v>170.10866666666666</v>
          </cell>
          <cell r="DV345">
            <v>49.564896603000001</v>
          </cell>
          <cell r="DW345">
            <v>45.086144076000004</v>
          </cell>
          <cell r="DX345">
            <v>4.4787525269999993</v>
          </cell>
          <cell r="DY345">
            <v>-15.871294806790003</v>
          </cell>
          <cell r="DZ345">
            <v>-2.8217188989852142E-2</v>
          </cell>
          <cell r="EA345">
            <v>48.860000000000007</v>
          </cell>
          <cell r="EB345">
            <v>95.61333333333333</v>
          </cell>
          <cell r="EC345">
            <v>182.69741731573683</v>
          </cell>
        </row>
        <row r="346">
          <cell r="A346">
            <v>43556</v>
          </cell>
          <cell r="B346">
            <v>3.8961000000000001</v>
          </cell>
          <cell r="C346">
            <v>110.81</v>
          </cell>
          <cell r="D346">
            <v>108.96</v>
          </cell>
          <cell r="E346">
            <v>3.9209999999999998</v>
          </cell>
          <cell r="DP346">
            <v>43556</v>
          </cell>
          <cell r="DQ346">
            <v>3.8220666666666667</v>
          </cell>
          <cell r="DR346">
            <v>108.70666666666666</v>
          </cell>
          <cell r="DS346">
            <v>107.45333333333333</v>
          </cell>
          <cell r="DT346">
            <v>3.8660999999999999</v>
          </cell>
          <cell r="DU346">
            <v>167.09566666666669</v>
          </cell>
          <cell r="DV346">
            <v>52.017448284000004</v>
          </cell>
          <cell r="DW346">
            <v>42.296787886000004</v>
          </cell>
          <cell r="DX346">
            <v>9.7206603979999997</v>
          </cell>
          <cell r="DY346">
            <v>-9.4538282375699954</v>
          </cell>
          <cell r="DZ346">
            <v>-2.8573701965210641E-2</v>
          </cell>
          <cell r="EA346">
            <v>49.050000000000004</v>
          </cell>
          <cell r="EB346">
            <v>94.803333333333327</v>
          </cell>
          <cell r="EC346">
            <v>184.23657884135272</v>
          </cell>
        </row>
        <row r="347">
          <cell r="A347">
            <v>43586</v>
          </cell>
          <cell r="B347">
            <v>3.9988999999999999</v>
          </cell>
          <cell r="C347">
            <v>113.78</v>
          </cell>
          <cell r="D347">
            <v>110.69</v>
          </cell>
          <cell r="E347">
            <v>3.9232</v>
          </cell>
          <cell r="DP347">
            <v>43586</v>
          </cell>
          <cell r="DQ347">
            <v>3.9139333333333339</v>
          </cell>
          <cell r="DR347">
            <v>111.27</v>
          </cell>
          <cell r="DS347">
            <v>109.13666666666666</v>
          </cell>
          <cell r="DT347">
            <v>3.9215666666666666</v>
          </cell>
          <cell r="DU347">
            <v>171.27799999999999</v>
          </cell>
          <cell r="DV347">
            <v>56.899866493000005</v>
          </cell>
          <cell r="DW347">
            <v>44.860611883000004</v>
          </cell>
          <cell r="DX347">
            <v>12.039254610000002</v>
          </cell>
          <cell r="DY347">
            <v>-9.9299262352049915</v>
          </cell>
          <cell r="DZ347">
            <v>-2.9401200696673919E-2</v>
          </cell>
          <cell r="EA347">
            <v>49.21</v>
          </cell>
          <cell r="EB347">
            <v>97.716666666666654</v>
          </cell>
          <cell r="EC347">
            <v>186.12593129695571</v>
          </cell>
        </row>
        <row r="348">
          <cell r="A348">
            <v>43617</v>
          </cell>
          <cell r="B348">
            <v>3.8601999999999999</v>
          </cell>
          <cell r="C348">
            <v>109.82</v>
          </cell>
          <cell r="D348">
            <v>107.71</v>
          </cell>
          <cell r="E348">
            <v>3.8498999999999999</v>
          </cell>
          <cell r="DP348">
            <v>43617</v>
          </cell>
          <cell r="DQ348">
            <v>3.9183999999999997</v>
          </cell>
          <cell r="DR348">
            <v>111.46999999999998</v>
          </cell>
          <cell r="DS348">
            <v>109.11999999999999</v>
          </cell>
          <cell r="DT348">
            <v>3.8980333333333328</v>
          </cell>
          <cell r="DU348">
            <v>170.45599999999999</v>
          </cell>
          <cell r="DV348">
            <v>57.897866561000001</v>
          </cell>
          <cell r="DW348">
            <v>44.738978935999995</v>
          </cell>
          <cell r="DX348">
            <v>13.158887625000002</v>
          </cell>
          <cell r="DY348">
            <v>-8.8980493126099987</v>
          </cell>
          <cell r="DZ348">
            <v>-2.9464696501193828E-2</v>
          </cell>
          <cell r="EA348">
            <v>48.580000000000005</v>
          </cell>
          <cell r="EB348">
            <v>98.56</v>
          </cell>
          <cell r="EC348">
            <v>183.99997310138576</v>
          </cell>
        </row>
        <row r="349">
          <cell r="A349">
            <v>43647</v>
          </cell>
          <cell r="B349">
            <v>3.7833999999999999</v>
          </cell>
          <cell r="C349">
            <v>107.51</v>
          </cell>
          <cell r="D349">
            <v>106.95</v>
          </cell>
          <cell r="E349">
            <v>3.8172000000000001</v>
          </cell>
          <cell r="DP349">
            <v>43647</v>
          </cell>
          <cell r="DQ349">
            <v>3.8808333333333334</v>
          </cell>
          <cell r="DR349">
            <v>110.37</v>
          </cell>
          <cell r="DS349">
            <v>108.44999999999999</v>
          </cell>
          <cell r="DT349">
            <v>3.8634333333333331</v>
          </cell>
          <cell r="DU349">
            <v>157.59633333333332</v>
          </cell>
          <cell r="DV349">
            <v>58.727904010000003</v>
          </cell>
          <cell r="DW349">
            <v>48.107867548000002</v>
          </cell>
          <cell r="DX349">
            <v>10.620036462000003</v>
          </cell>
          <cell r="DY349">
            <v>-17.461172333540009</v>
          </cell>
          <cell r="DZ349">
            <v>-3.0872646072441324E-2</v>
          </cell>
          <cell r="EA349">
            <v>47.859999999999992</v>
          </cell>
          <cell r="EB349">
            <v>100.78333333333332</v>
          </cell>
          <cell r="EC349">
            <v>175.86815525816004</v>
          </cell>
        </row>
        <row r="350">
          <cell r="A350">
            <v>43678</v>
          </cell>
          <cell r="B350">
            <v>4.0336999999999996</v>
          </cell>
          <cell r="C350">
            <v>114.23</v>
          </cell>
          <cell r="D350">
            <v>110.62</v>
          </cell>
          <cell r="E350">
            <v>4.1508000000000003</v>
          </cell>
          <cell r="DP350">
            <v>43678</v>
          </cell>
          <cell r="DQ350">
            <v>3.892433333333333</v>
          </cell>
          <cell r="DR350">
            <v>110.52</v>
          </cell>
          <cell r="DS350">
            <v>108.42666666666666</v>
          </cell>
          <cell r="DT350">
            <v>3.9392999999999998</v>
          </cell>
          <cell r="DU350">
            <v>144.06800000000001</v>
          </cell>
          <cell r="DV350">
            <v>57.792957041999998</v>
          </cell>
          <cell r="DW350">
            <v>49.581207520999996</v>
          </cell>
          <cell r="DX350">
            <v>8.2117495210000033</v>
          </cell>
          <cell r="DY350">
            <v>-20.394739699050014</v>
          </cell>
          <cell r="DZ350">
            <v>-3.1553700826104897E-2</v>
          </cell>
          <cell r="EA350">
            <v>48.930000000000007</v>
          </cell>
          <cell r="EB350">
            <v>105.05666666666666</v>
          </cell>
          <cell r="EC350">
            <v>170.44511045195927</v>
          </cell>
        </row>
        <row r="351">
          <cell r="A351">
            <v>43709</v>
          </cell>
          <cell r="B351">
            <v>4.1222000000000003</v>
          </cell>
          <cell r="C351">
            <v>117.25</v>
          </cell>
          <cell r="D351">
            <v>112.63</v>
          </cell>
          <cell r="E351">
            <v>4.157</v>
          </cell>
          <cell r="DP351">
            <v>43709</v>
          </cell>
          <cell r="DQ351">
            <v>3.9797666666666665</v>
          </cell>
          <cell r="DR351">
            <v>112.99666666666667</v>
          </cell>
          <cell r="DS351">
            <v>110.06666666666666</v>
          </cell>
          <cell r="DT351">
            <v>4.041666666666667</v>
          </cell>
          <cell r="DU351">
            <v>132.58933333333334</v>
          </cell>
          <cell r="DV351">
            <v>58.107049723000003</v>
          </cell>
          <cell r="DW351">
            <v>50.999161507999993</v>
          </cell>
          <cell r="DX351">
            <v>7.1078882150000045</v>
          </cell>
          <cell r="DY351">
            <v>-21.557712540040008</v>
          </cell>
          <cell r="DZ351">
            <v>-3.2123694396387077E-2</v>
          </cell>
          <cell r="EA351">
            <v>50.196666666666665</v>
          </cell>
          <cell r="EB351">
            <v>109.31666666666666</v>
          </cell>
          <cell r="EC351">
            <v>169.23292183965648</v>
          </cell>
        </row>
        <row r="352">
          <cell r="A352">
            <v>43739</v>
          </cell>
          <cell r="B352">
            <v>4.0868000000000002</v>
          </cell>
          <cell r="C352">
            <v>116.42</v>
          </cell>
          <cell r="D352">
            <v>112.09</v>
          </cell>
          <cell r="E352">
            <v>4.0194999999999999</v>
          </cell>
          <cell r="DP352">
            <v>43739</v>
          </cell>
          <cell r="DQ352">
            <v>4.0808999999999997</v>
          </cell>
          <cell r="DR352">
            <v>115.96666666666668</v>
          </cell>
          <cell r="DS352">
            <v>111.78000000000002</v>
          </cell>
          <cell r="DT352">
            <v>4.1091000000000006</v>
          </cell>
          <cell r="DU352">
            <v>131.84200000000001</v>
          </cell>
          <cell r="DV352">
            <v>57.670278772000003</v>
          </cell>
          <cell r="DW352">
            <v>49.953453471000003</v>
          </cell>
          <cell r="DX352">
            <v>7.7168253010000019</v>
          </cell>
          <cell r="DY352">
            <v>-19.223231494694996</v>
          </cell>
          <cell r="DZ352">
            <v>-3.5413581587266964E-2</v>
          </cell>
          <cell r="EA352">
            <v>50.963333333333338</v>
          </cell>
          <cell r="EB352">
            <v>111.56666666666666</v>
          </cell>
          <cell r="EC352">
            <v>171.51475967263977</v>
          </cell>
        </row>
        <row r="353">
          <cell r="A353">
            <v>43770</v>
          </cell>
          <cell r="B353">
            <v>4.1597</v>
          </cell>
          <cell r="C353">
            <v>117.74</v>
          </cell>
          <cell r="D353">
            <v>113.51</v>
          </cell>
          <cell r="E353">
            <v>4.2370999999999999</v>
          </cell>
          <cell r="DP353">
            <v>43770</v>
          </cell>
          <cell r="DQ353">
            <v>4.1229000000000005</v>
          </cell>
          <cell r="DR353">
            <v>117.13666666666667</v>
          </cell>
          <cell r="DS353">
            <v>112.74333333333334</v>
          </cell>
          <cell r="DT353">
            <v>4.1378666666666666</v>
          </cell>
          <cell r="DU353">
            <v>126.77933333333334</v>
          </cell>
          <cell r="DV353">
            <v>55.714540540999998</v>
          </cell>
          <cell r="DW353">
            <v>47.217818606999998</v>
          </cell>
          <cell r="DX353">
            <v>8.496721934</v>
          </cell>
          <cell r="DY353">
            <v>-17.154445458449999</v>
          </cell>
          <cell r="DZ353">
            <v>-3.5615395435625433E-2</v>
          </cell>
          <cell r="EA353">
            <v>50.716666666666669</v>
          </cell>
          <cell r="EB353">
            <v>109.12666666666667</v>
          </cell>
          <cell r="EC353">
            <v>171.46001997240785</v>
          </cell>
        </row>
        <row r="354">
          <cell r="A354">
            <v>43800</v>
          </cell>
          <cell r="B354">
            <v>4.1083999999999996</v>
          </cell>
          <cell r="C354">
            <v>114.94</v>
          </cell>
          <cell r="D354">
            <v>111.81</v>
          </cell>
          <cell r="E354">
            <v>4.0309999999999997</v>
          </cell>
          <cell r="DP354">
            <v>43800</v>
          </cell>
          <cell r="DQ354">
            <v>4.1183000000000005</v>
          </cell>
          <cell r="DR354">
            <v>116.36666666666667</v>
          </cell>
          <cell r="DS354">
            <v>112.47000000000001</v>
          </cell>
          <cell r="DT354">
            <v>4.0958666666666659</v>
          </cell>
          <cell r="DU354">
            <v>120.117</v>
          </cell>
          <cell r="DV354">
            <v>55.556994760000002</v>
          </cell>
          <cell r="DW354">
            <v>45.103683060000002</v>
          </cell>
          <cell r="DX354">
            <v>10.453311699999997</v>
          </cell>
          <cell r="DY354">
            <v>-18.674092358664993</v>
          </cell>
          <cell r="DZ354">
            <v>-3.470800353380233E-2</v>
          </cell>
          <cell r="EA354">
            <v>50.94</v>
          </cell>
          <cell r="EB354">
            <v>107.17666666666666</v>
          </cell>
          <cell r="EC354">
            <v>167.5298489426448</v>
          </cell>
        </row>
        <row r="355">
          <cell r="A355">
            <v>43831</v>
          </cell>
          <cell r="B355">
            <v>4.1527000000000003</v>
          </cell>
          <cell r="C355">
            <v>116.16</v>
          </cell>
          <cell r="D355">
            <v>113.2</v>
          </cell>
          <cell r="E355">
            <v>4.2828999999999997</v>
          </cell>
          <cell r="DP355">
            <v>43831</v>
          </cell>
          <cell r="DQ355">
            <v>4.1402666666666663</v>
          </cell>
          <cell r="DR355">
            <v>116.28000000000002</v>
          </cell>
          <cell r="DS355">
            <v>112.83999999999999</v>
          </cell>
          <cell r="DT355">
            <v>4.1836666666666664</v>
          </cell>
          <cell r="DU355">
            <v>109.58199999999999</v>
          </cell>
          <cell r="DV355">
            <v>50.502797215999998</v>
          </cell>
          <cell r="DW355">
            <v>45.306647620999996</v>
          </cell>
          <cell r="DX355">
            <v>5.1961495949999978</v>
          </cell>
          <cell r="DY355">
            <v>-20.271841303339993</v>
          </cell>
          <cell r="DZ355">
            <v>-3.5599398852278474E-2</v>
          </cell>
          <cell r="EA355">
            <v>53.186666666666667</v>
          </cell>
          <cell r="EB355">
            <v>108.37666666666667</v>
          </cell>
          <cell r="EC355">
            <v>163.85732949419696</v>
          </cell>
        </row>
        <row r="356">
          <cell r="A356">
            <v>43862</v>
          </cell>
          <cell r="B356">
            <v>4.3468999999999998</v>
          </cell>
          <cell r="C356">
            <v>121.84</v>
          </cell>
          <cell r="D356">
            <v>118.06</v>
          </cell>
          <cell r="E356">
            <v>4.4720000000000004</v>
          </cell>
          <cell r="DP356">
            <v>43862</v>
          </cell>
          <cell r="DQ356">
            <v>4.2026666666666666</v>
          </cell>
          <cell r="DR356">
            <v>117.64666666666666</v>
          </cell>
          <cell r="DS356">
            <v>114.35666666666667</v>
          </cell>
          <cell r="DT356">
            <v>4.2619666666666669</v>
          </cell>
          <cell r="DU356">
            <v>102.50866666666666</v>
          </cell>
          <cell r="DV356">
            <v>48.249433378999996</v>
          </cell>
          <cell r="DW356">
            <v>44.287802305999996</v>
          </cell>
          <cell r="DX356">
            <v>3.9616310729999977</v>
          </cell>
          <cell r="DY356">
            <v>-21.050063106854996</v>
          </cell>
          <cell r="DZ356">
            <v>-3.6999857192523057E-2</v>
          </cell>
          <cell r="EA356">
            <v>55.199999999999996</v>
          </cell>
          <cell r="EB356">
            <v>109.72333333333331</v>
          </cell>
          <cell r="EC356">
            <v>161.19327379465153</v>
          </cell>
        </row>
        <row r="357">
          <cell r="A357">
            <v>43891</v>
          </cell>
          <cell r="B357">
            <v>4.9000000000000004</v>
          </cell>
          <cell r="C357">
            <v>136.52000000000001</v>
          </cell>
          <cell r="D357">
            <v>131.08000000000001</v>
          </cell>
          <cell r="E357">
            <v>5.2053000000000003</v>
          </cell>
          <cell r="DP357">
            <v>43891</v>
          </cell>
          <cell r="DQ357">
            <v>4.4665333333333335</v>
          </cell>
          <cell r="DR357">
            <v>124.83999999999999</v>
          </cell>
          <cell r="DS357">
            <v>120.78000000000002</v>
          </cell>
          <cell r="DT357">
            <v>4.6534000000000004</v>
          </cell>
          <cell r="DU357">
            <v>148.70699999999999</v>
          </cell>
          <cell r="DV357">
            <v>48.098515135999996</v>
          </cell>
          <cell r="DW357">
            <v>45.306360689000002</v>
          </cell>
          <cell r="DX357">
            <v>2.7921544469999979</v>
          </cell>
          <cell r="DY357">
            <v>-19.157655951589998</v>
          </cell>
          <cell r="DZ357">
            <v>-3.7423145304484477E-2</v>
          </cell>
          <cell r="EA357">
            <v>59.556666666666665</v>
          </cell>
          <cell r="EB357">
            <v>116.21999999999998</v>
          </cell>
          <cell r="EC357">
            <v>181.40961234091171</v>
          </cell>
        </row>
        <row r="358">
          <cell r="A358">
            <v>43922</v>
          </cell>
          <cell r="B358">
            <v>5.33</v>
          </cell>
          <cell r="C358">
            <v>147.97</v>
          </cell>
          <cell r="D358">
            <v>141.13999999999999</v>
          </cell>
          <cell r="E358">
            <v>5.4858000000000002</v>
          </cell>
          <cell r="DP358">
            <v>43922</v>
          </cell>
          <cell r="DQ358">
            <v>4.8589666666666664</v>
          </cell>
          <cell r="DR358">
            <v>135.44333333333336</v>
          </cell>
          <cell r="DS358">
            <v>130.09333333333333</v>
          </cell>
          <cell r="DT358">
            <v>5.0543666666666667</v>
          </cell>
          <cell r="DU358">
            <v>220.64199999999997</v>
          </cell>
          <cell r="DV358">
            <v>51.262598518999994</v>
          </cell>
          <cell r="DW358">
            <v>39.547214926000002</v>
          </cell>
          <cell r="DX358">
            <v>11.715383592999997</v>
          </cell>
          <cell r="DY358">
            <v>-6.2292079491300001</v>
          </cell>
          <cell r="DZ358">
            <v>-3.5639583417633021E-2</v>
          </cell>
          <cell r="EA358">
            <v>63.126666666666665</v>
          </cell>
          <cell r="EB358">
            <v>119.69333333333333</v>
          </cell>
          <cell r="EC358">
            <v>210.86686042324618</v>
          </cell>
        </row>
        <row r="359">
          <cell r="A359">
            <v>43952</v>
          </cell>
          <cell r="B359">
            <v>5.6364000000000001</v>
          </cell>
          <cell r="C359">
            <v>157.5</v>
          </cell>
          <cell r="D359">
            <v>149.83000000000001</v>
          </cell>
          <cell r="E359">
            <v>5.3369999999999997</v>
          </cell>
          <cell r="DP359">
            <v>43952</v>
          </cell>
          <cell r="DQ359">
            <v>5.2888000000000002</v>
          </cell>
          <cell r="DR359">
            <v>147.33000000000001</v>
          </cell>
          <cell r="DS359">
            <v>140.68333333333337</v>
          </cell>
          <cell r="DT359">
            <v>5.3427000000000007</v>
          </cell>
          <cell r="DU359">
            <v>292.06200000000001</v>
          </cell>
          <cell r="DV359">
            <v>53.425990088999995</v>
          </cell>
          <cell r="DW359">
            <v>36.379710290000006</v>
          </cell>
          <cell r="DX359">
            <v>17.046279799000001</v>
          </cell>
          <cell r="DY359">
            <v>-0.8419163406799991</v>
          </cell>
          <cell r="DZ359">
            <v>-3.455387462318471E-2</v>
          </cell>
          <cell r="EA359">
            <v>66.093333333333334</v>
          </cell>
          <cell r="EB359">
            <v>127.79666666666667</v>
          </cell>
          <cell r="EC359">
            <v>244.28557469443763</v>
          </cell>
        </row>
        <row r="360">
          <cell r="A360">
            <v>43983</v>
          </cell>
          <cell r="B360">
            <v>5.2024999999999997</v>
          </cell>
          <cell r="C360">
            <v>145.32</v>
          </cell>
          <cell r="D360">
            <v>139.5</v>
          </cell>
          <cell r="E360">
            <v>5.4668999999999999</v>
          </cell>
          <cell r="DP360">
            <v>43983</v>
          </cell>
          <cell r="DQ360">
            <v>5.3896333333333333</v>
          </cell>
          <cell r="DR360">
            <v>150.26333333333335</v>
          </cell>
          <cell r="DS360">
            <v>143.49</v>
          </cell>
          <cell r="DT360">
            <v>5.4298999999999999</v>
          </cell>
          <cell r="DU360">
            <v>293.33300000000003</v>
          </cell>
          <cell r="DV360">
            <v>52.592611082000005</v>
          </cell>
          <cell r="DW360">
            <v>33.090071992000006</v>
          </cell>
          <cell r="DX360">
            <v>19.502539090000003</v>
          </cell>
          <cell r="DY360">
            <v>5.6191026342550057</v>
          </cell>
          <cell r="DZ360">
            <v>-3.1987430110006994E-2</v>
          </cell>
          <cell r="EA360">
            <v>66.75333333333333</v>
          </cell>
          <cell r="EB360">
            <v>132.53</v>
          </cell>
          <cell r="EC360">
            <v>251.47653552145064</v>
          </cell>
        </row>
        <row r="361">
          <cell r="A361">
            <v>44013</v>
          </cell>
          <cell r="B361">
            <v>5.2839999999999998</v>
          </cell>
          <cell r="C361">
            <v>148.27000000000001</v>
          </cell>
          <cell r="D361">
            <v>144.19999999999999</v>
          </cell>
          <cell r="E361">
            <v>5.2225000000000001</v>
          </cell>
          <cell r="DP361">
            <v>44013</v>
          </cell>
          <cell r="DQ361">
            <v>5.374299999999999</v>
          </cell>
          <cell r="DR361">
            <v>150.36333333333334</v>
          </cell>
          <cell r="DS361">
            <v>144.51000000000002</v>
          </cell>
          <cell r="DT361">
            <v>5.342133333333333</v>
          </cell>
          <cell r="DU361">
            <v>264.66633333333334</v>
          </cell>
          <cell r="DV361">
            <v>54.414819608000009</v>
          </cell>
          <cell r="DW361">
            <v>33.473816452000001</v>
          </cell>
          <cell r="DX361">
            <v>20.941003156000004</v>
          </cell>
          <cell r="DY361">
            <v>3.054808400695002</v>
          </cell>
          <cell r="DZ361">
            <v>-2.6107931871632059E-2</v>
          </cell>
          <cell r="EA361">
            <v>65.876666666666665</v>
          </cell>
          <cell r="EB361">
            <v>138.89999999999998</v>
          </cell>
          <cell r="EC361">
            <v>249.40381865221869</v>
          </cell>
        </row>
        <row r="362">
          <cell r="A362">
            <v>44044</v>
          </cell>
          <cell r="B362">
            <v>5.4592999999999998</v>
          </cell>
          <cell r="C362">
            <v>153.47</v>
          </cell>
          <cell r="D362">
            <v>151.32</v>
          </cell>
          <cell r="E362">
            <v>5.4936999999999996</v>
          </cell>
          <cell r="DP362">
            <v>44044</v>
          </cell>
          <cell r="DQ362">
            <v>5.3152666666666661</v>
          </cell>
          <cell r="DR362">
            <v>149.02000000000001</v>
          </cell>
          <cell r="DS362">
            <v>145.00666666666666</v>
          </cell>
          <cell r="DT362">
            <v>5.3943666666666665</v>
          </cell>
          <cell r="DU362">
            <v>233.16333333333333</v>
          </cell>
          <cell r="DV362">
            <v>54.298754006000003</v>
          </cell>
          <cell r="DW362">
            <v>34.377071113</v>
          </cell>
          <cell r="DX362">
            <v>19.921682893000003</v>
          </cell>
          <cell r="DY362">
            <v>3.7845241053450023</v>
          </cell>
          <cell r="DZ362">
            <v>-2.2131321412587553E-2</v>
          </cell>
          <cell r="EA362">
            <v>66.393333333333331</v>
          </cell>
          <cell r="EB362">
            <v>143.87333333333333</v>
          </cell>
          <cell r="EC362">
            <v>245.63642190164578</v>
          </cell>
        </row>
        <row r="363">
          <cell r="A363">
            <v>44075</v>
          </cell>
          <cell r="B363">
            <v>5.41</v>
          </cell>
          <cell r="C363">
            <v>150.84</v>
          </cell>
          <cell r="D363">
            <v>148.88</v>
          </cell>
          <cell r="E363">
            <v>5.61</v>
          </cell>
          <cell r="DP363">
            <v>44075</v>
          </cell>
          <cell r="DQ363">
            <v>5.3844333333333338</v>
          </cell>
          <cell r="DR363">
            <v>150.86000000000001</v>
          </cell>
          <cell r="DS363">
            <v>148.13333333333333</v>
          </cell>
          <cell r="DT363">
            <v>5.4420666666666664</v>
          </cell>
          <cell r="DU363">
            <v>222.78366666666668</v>
          </cell>
          <cell r="DV363">
            <v>55.043170376000006</v>
          </cell>
          <cell r="DW363">
            <v>36.539916474999998</v>
          </cell>
          <cell r="DX363">
            <v>18.503253901000004</v>
          </cell>
          <cell r="DY363">
            <v>0.72443318192999517</v>
          </cell>
          <cell r="DZ363">
            <v>-2.0157280842947354E-2</v>
          </cell>
          <cell r="EA363">
            <v>66.916666666666671</v>
          </cell>
          <cell r="EB363">
            <v>147.60666666666668</v>
          </cell>
          <cell r="EC363">
            <v>246.8600284736489</v>
          </cell>
        </row>
        <row r="364">
          <cell r="A364">
            <v>44105</v>
          </cell>
          <cell r="B364">
            <v>5.64</v>
          </cell>
          <cell r="C364">
            <v>155.93</v>
          </cell>
          <cell r="D364">
            <v>154.27000000000001</v>
          </cell>
          <cell r="E364">
            <v>5.7443999999999997</v>
          </cell>
          <cell r="DP364">
            <v>44105</v>
          </cell>
          <cell r="DQ364">
            <v>5.5030999999999999</v>
          </cell>
          <cell r="DR364">
            <v>153.41333333333333</v>
          </cell>
          <cell r="DS364">
            <v>151.49</v>
          </cell>
          <cell r="DT364">
            <v>5.6160333333333332</v>
          </cell>
          <cell r="DU364">
            <v>220.45033333333333</v>
          </cell>
          <cell r="DV364">
            <v>53.276498795999998</v>
          </cell>
          <cell r="DW364">
            <v>37.970456646999999</v>
          </cell>
          <cell r="DX364">
            <v>15.306042149000003</v>
          </cell>
          <cell r="DY364">
            <v>-5.903335182000391E-2</v>
          </cell>
          <cell r="DZ364">
            <v>-1.5442660931341567E-2</v>
          </cell>
          <cell r="EA364">
            <v>68.926666666666662</v>
          </cell>
          <cell r="EB364">
            <v>151.48666666666668</v>
          </cell>
          <cell r="EC364">
            <v>248.37392594550616</v>
          </cell>
        </row>
        <row r="365">
          <cell r="A365">
            <v>44136</v>
          </cell>
          <cell r="B365">
            <v>5.4208999999999996</v>
          </cell>
          <cell r="C365">
            <v>149.31</v>
          </cell>
          <cell r="D365">
            <v>148.41</v>
          </cell>
          <cell r="E365">
            <v>5.3582999999999998</v>
          </cell>
          <cell r="DP365">
            <v>44136</v>
          </cell>
          <cell r="DQ365">
            <v>5.4903000000000004</v>
          </cell>
          <cell r="DR365">
            <v>152.02666666666667</v>
          </cell>
          <cell r="DS365">
            <v>150.51999999999998</v>
          </cell>
          <cell r="DT365">
            <v>5.5708999999999991</v>
          </cell>
          <cell r="DU365">
            <v>207</v>
          </cell>
          <cell r="DV365">
            <v>53.217623846000009</v>
          </cell>
          <cell r="DW365">
            <v>41.241838114999993</v>
          </cell>
          <cell r="DX365">
            <v>11.975785731000004</v>
          </cell>
          <cell r="DY365">
            <v>-3.6975348849800049</v>
          </cell>
          <cell r="DZ365">
            <v>-1.4599701663228486E-2</v>
          </cell>
          <cell r="EA365">
            <v>67.599999999999994</v>
          </cell>
          <cell r="EB365">
            <v>145.30666666666664</v>
          </cell>
          <cell r="EC365">
            <v>243.85003905648333</v>
          </cell>
        </row>
        <row r="366">
          <cell r="A366">
            <v>44166</v>
          </cell>
          <cell r="B366">
            <v>5.1429999999999998</v>
          </cell>
          <cell r="C366">
            <v>139.66</v>
          </cell>
          <cell r="D366">
            <v>141</v>
          </cell>
          <cell r="E366">
            <v>5.1925999999999997</v>
          </cell>
          <cell r="DP366">
            <v>44166</v>
          </cell>
          <cell r="DQ366">
            <v>5.4013</v>
          </cell>
          <cell r="DR366">
            <v>148.29999999999998</v>
          </cell>
          <cell r="DS366">
            <v>147.89333333333335</v>
          </cell>
          <cell r="DT366">
            <v>5.4317666666666655</v>
          </cell>
          <cell r="DU366">
            <v>184.30533333333332</v>
          </cell>
          <cell r="DV366">
            <v>53.445945061000003</v>
          </cell>
          <cell r="DW366">
            <v>43.850475722999995</v>
          </cell>
          <cell r="DX366">
            <v>9.5954693380000009</v>
          </cell>
          <cell r="DY366">
            <v>-12.099441367680001</v>
          </cell>
          <cell r="DZ366">
            <v>-1.68844946477399E-2</v>
          </cell>
          <cell r="EA366">
            <v>66.776666666666657</v>
          </cell>
          <cell r="EB366">
            <v>139.22999999999999</v>
          </cell>
          <cell r="EC366">
            <v>237.6419358037023</v>
          </cell>
        </row>
        <row r="367">
          <cell r="A367">
            <v>44197</v>
          </cell>
          <cell r="B367">
            <v>5.3620000000000001</v>
          </cell>
          <cell r="C367">
            <v>145.38</v>
          </cell>
          <cell r="D367">
            <v>147.01</v>
          </cell>
          <cell r="E367">
            <v>5.4714999999999998</v>
          </cell>
          <cell r="DP367">
            <v>44197</v>
          </cell>
          <cell r="DQ367">
            <v>5.3086333333333338</v>
          </cell>
          <cell r="DR367">
            <v>144.78333333333333</v>
          </cell>
          <cell r="DS367">
            <v>145.47333333333333</v>
          </cell>
          <cell r="DT367">
            <v>5.3407999999999989</v>
          </cell>
          <cell r="DU367">
            <v>164.73599999999999</v>
          </cell>
          <cell r="DV367">
            <v>50.744235467999999</v>
          </cell>
          <cell r="DW367">
            <v>45.772563759000001</v>
          </cell>
          <cell r="DX367">
            <v>4.9716717090000007</v>
          </cell>
          <cell r="DY367">
            <v>-19.150675105685004</v>
          </cell>
          <cell r="DZ367">
            <v>-1.5389692727360234E-2</v>
          </cell>
          <cell r="EA367">
            <v>67.033333333333346</v>
          </cell>
          <cell r="EB367">
            <v>134.55333333333331</v>
          </cell>
          <cell r="EC367">
            <v>236.13685859292937</v>
          </cell>
        </row>
        <row r="368">
          <cell r="A368">
            <v>44228</v>
          </cell>
          <cell r="B368">
            <v>5.4194000000000004</v>
          </cell>
          <cell r="C368">
            <v>146.68</v>
          </cell>
          <cell r="D368">
            <v>148.58000000000001</v>
          </cell>
          <cell r="E368">
            <v>5.6022999999999996</v>
          </cell>
          <cell r="DP368">
            <v>44228</v>
          </cell>
          <cell r="DQ368">
            <v>5.3081333333333331</v>
          </cell>
          <cell r="DR368">
            <v>143.90666666666667</v>
          </cell>
          <cell r="DS368">
            <v>145.53</v>
          </cell>
          <cell r="DT368">
            <v>5.4221333333333321</v>
          </cell>
          <cell r="DU368">
            <v>158.83500000000001</v>
          </cell>
          <cell r="DV368">
            <v>49.774625799999995</v>
          </cell>
          <cell r="DW368">
            <v>45.455154256</v>
          </cell>
          <cell r="DX368">
            <v>4.3194715439999989</v>
          </cell>
          <cell r="DY368">
            <v>-20.697858526000005</v>
          </cell>
          <cell r="DZ368">
            <v>-1.4865116169355094E-2</v>
          </cell>
          <cell r="EA368">
            <v>68.923333333333332</v>
          </cell>
          <cell r="EB368">
            <v>133.81</v>
          </cell>
          <cell r="EC368">
            <v>238.60601787350581</v>
          </cell>
        </row>
        <row r="369">
          <cell r="A369">
            <v>44256</v>
          </cell>
          <cell r="B369">
            <v>5.64</v>
          </cell>
          <cell r="C369">
            <v>152.66</v>
          </cell>
          <cell r="D369">
            <v>152.43</v>
          </cell>
          <cell r="E369">
            <v>5.6344000000000003</v>
          </cell>
          <cell r="DP369">
            <v>44256</v>
          </cell>
          <cell r="DQ369">
            <v>5.4738000000000007</v>
          </cell>
          <cell r="DR369">
            <v>148.24</v>
          </cell>
          <cell r="DS369">
            <v>149.34</v>
          </cell>
          <cell r="DT369">
            <v>5.569399999999999</v>
          </cell>
          <cell r="DU369">
            <v>177.19633333333331</v>
          </cell>
          <cell r="DV369">
            <v>55.658676724999999</v>
          </cell>
          <cell r="DW369">
            <v>47.571843826000006</v>
          </cell>
          <cell r="DX369">
            <v>8.0868328989999991</v>
          </cell>
          <cell r="DY369">
            <v>-20.477967209285005</v>
          </cell>
          <cell r="DZ369">
            <v>-1.8090754017775008E-2</v>
          </cell>
          <cell r="EA369">
            <v>70.316666666666663</v>
          </cell>
          <cell r="EB369">
            <v>134.92999999999998</v>
          </cell>
          <cell r="EC369">
            <v>249.32268789135151</v>
          </cell>
        </row>
        <row r="370">
          <cell r="A370">
            <v>44287</v>
          </cell>
          <cell r="B370">
            <v>5.56</v>
          </cell>
          <cell r="C370">
            <v>151.26</v>
          </cell>
          <cell r="D370">
            <v>150.94999999999999</v>
          </cell>
          <cell r="E370">
            <v>5.4381000000000004</v>
          </cell>
          <cell r="DP370">
            <v>44287</v>
          </cell>
          <cell r="DQ370">
            <v>5.5397999999999996</v>
          </cell>
          <cell r="DR370">
            <v>150.20000000000002</v>
          </cell>
          <cell r="DS370">
            <v>150.65333333333334</v>
          </cell>
          <cell r="DT370">
            <v>5.5582666666666656</v>
          </cell>
          <cell r="DU370">
            <v>192.09900000000002</v>
          </cell>
          <cell r="DV370">
            <v>66.770482577999999</v>
          </cell>
          <cell r="DW370">
            <v>48.500775527999998</v>
          </cell>
          <cell r="DX370">
            <v>18.269707050000001</v>
          </cell>
          <cell r="DY370">
            <v>-8.2493694185700051</v>
          </cell>
          <cell r="DZ370">
            <v>-1.6523277479110862E-2</v>
          </cell>
          <cell r="EA370">
            <v>68.52</v>
          </cell>
          <cell r="EB370">
            <v>128.43333333333331</v>
          </cell>
          <cell r="EC370">
            <v>253.75905794949495</v>
          </cell>
        </row>
        <row r="371">
          <cell r="A371">
            <v>44317</v>
          </cell>
          <cell r="B371">
            <v>5.2968999999999999</v>
          </cell>
          <cell r="C371">
            <v>143.75</v>
          </cell>
          <cell r="D371">
            <v>144.11000000000001</v>
          </cell>
          <cell r="E371">
            <v>5.2191000000000001</v>
          </cell>
          <cell r="DP371">
            <v>44317</v>
          </cell>
          <cell r="DQ371">
            <v>5.498966666666667</v>
          </cell>
          <cell r="DR371">
            <v>149.22333333333333</v>
          </cell>
          <cell r="DS371">
            <v>149.16333333333333</v>
          </cell>
          <cell r="DT371">
            <v>5.4305333333333339</v>
          </cell>
          <cell r="DU371">
            <v>197.81666666666669</v>
          </cell>
          <cell r="DV371">
            <v>76.595854314000007</v>
          </cell>
          <cell r="DW371">
            <v>51.626284695000003</v>
          </cell>
          <cell r="DX371">
            <v>24.969569619000001</v>
          </cell>
          <cell r="DY371">
            <v>-1.4663378916250029</v>
          </cell>
          <cell r="DZ371">
            <v>-1.4584293211275726E-2</v>
          </cell>
          <cell r="EA371">
            <v>66.356666666666669</v>
          </cell>
          <cell r="EB371">
            <v>127.08666666666666</v>
          </cell>
          <cell r="EC371">
            <v>250.91671162323075</v>
          </cell>
        </row>
        <row r="372">
          <cell r="A372">
            <v>44348</v>
          </cell>
          <cell r="B372">
            <v>5.0199999999999996</v>
          </cell>
          <cell r="C372">
            <v>137.35</v>
          </cell>
          <cell r="D372">
            <v>136.74</v>
          </cell>
          <cell r="E372">
            <v>4.9690000000000003</v>
          </cell>
          <cell r="DP372">
            <v>44348</v>
          </cell>
          <cell r="DQ372">
            <v>5.2923</v>
          </cell>
          <cell r="DR372">
            <v>144.12</v>
          </cell>
          <cell r="DS372">
            <v>143.93333333333334</v>
          </cell>
          <cell r="DT372">
            <v>5.2087333333333339</v>
          </cell>
          <cell r="DU372">
            <v>183.6933333333333</v>
          </cell>
          <cell r="DV372">
            <v>80.517989599999993</v>
          </cell>
          <cell r="DW372">
            <v>51.604610909999998</v>
          </cell>
          <cell r="DX372">
            <v>28.913378690000002</v>
          </cell>
          <cell r="DY372">
            <v>9.0970240150549984</v>
          </cell>
          <cell r="DZ372">
            <v>-1.4740219834162464E-2</v>
          </cell>
          <cell r="EA372">
            <v>63.036666666666669</v>
          </cell>
          <cell r="EB372">
            <v>122.04666666666667</v>
          </cell>
          <cell r="EC372">
            <v>236.91289858599634</v>
          </cell>
        </row>
        <row r="373">
          <cell r="A373">
            <v>44378</v>
          </cell>
          <cell r="B373">
            <v>5.1642000000000001</v>
          </cell>
          <cell r="C373">
            <v>139.97999999999999</v>
          </cell>
          <cell r="D373">
            <v>139.21</v>
          </cell>
          <cell r="E373">
            <v>5.2115</v>
          </cell>
          <cell r="DP373">
            <v>44378</v>
          </cell>
          <cell r="DQ373">
            <v>5.1603666666666674</v>
          </cell>
          <cell r="DR373">
            <v>140.36000000000001</v>
          </cell>
          <cell r="DS373">
            <v>140.02000000000001</v>
          </cell>
          <cell r="DT373">
            <v>5.1331999999999995</v>
          </cell>
          <cell r="DU373">
            <v>172.12666666666667</v>
          </cell>
          <cell r="DV373">
            <v>79.967153246999999</v>
          </cell>
          <cell r="DW373">
            <v>53.636932043999998</v>
          </cell>
          <cell r="DX373">
            <v>26.330221203000004</v>
          </cell>
          <cell r="DY373">
            <v>2.0215675095100094</v>
          </cell>
          <cell r="DZ373">
            <v>-1.6184958201668161E-2</v>
          </cell>
          <cell r="EA373">
            <v>61.933333333333337</v>
          </cell>
          <cell r="EB373">
            <v>124.61000000000001</v>
          </cell>
          <cell r="EC373">
            <v>225.95726617109051</v>
          </cell>
        </row>
        <row r="374">
          <cell r="A374">
            <v>44409</v>
          </cell>
          <cell r="B374">
            <v>5.2523</v>
          </cell>
          <cell r="C374">
            <v>141.63</v>
          </cell>
          <cell r="D374">
            <v>141</v>
          </cell>
          <cell r="E374">
            <v>5.15</v>
          </cell>
          <cell r="DP374">
            <v>44409</v>
          </cell>
          <cell r="DQ374">
            <v>5.1455000000000002</v>
          </cell>
          <cell r="DR374">
            <v>139.65333333333334</v>
          </cell>
          <cell r="DS374">
            <v>138.98333333333335</v>
          </cell>
          <cell r="DT374">
            <v>5.1101666666666672</v>
          </cell>
          <cell r="DU374">
            <v>172.97666666666669</v>
          </cell>
          <cell r="DV374">
            <v>80.982866541000007</v>
          </cell>
          <cell r="DW374">
            <v>55.529526945999997</v>
          </cell>
          <cell r="DX374">
            <v>25.453339595000003</v>
          </cell>
          <cell r="DY374">
            <v>-2.4638754291349931</v>
          </cell>
          <cell r="DZ374">
            <v>-1.7677772000469324E-2</v>
          </cell>
          <cell r="EA374">
            <v>61.886666666666663</v>
          </cell>
          <cell r="EB374">
            <v>125.86000000000001</v>
          </cell>
          <cell r="EC374">
            <v>225.52757607202366</v>
          </cell>
        </row>
        <row r="375">
          <cell r="A375">
            <v>44440</v>
          </cell>
          <cell r="B375">
            <v>5.2827000000000002</v>
          </cell>
          <cell r="C375">
            <v>141.01</v>
          </cell>
          <cell r="D375">
            <v>140.07</v>
          </cell>
          <cell r="E375">
            <v>5.4429999999999996</v>
          </cell>
          <cell r="DP375">
            <v>44440</v>
          </cell>
          <cell r="DQ375">
            <v>5.2330666666666668</v>
          </cell>
          <cell r="DR375">
            <v>140.87333333333333</v>
          </cell>
          <cell r="DS375">
            <v>140.09333333333333</v>
          </cell>
          <cell r="DT375">
            <v>5.2681666666666667</v>
          </cell>
          <cell r="DU375">
            <v>180.86333333333334</v>
          </cell>
          <cell r="DV375">
            <v>77.101100912999996</v>
          </cell>
          <cell r="DW375">
            <v>57.661369448000002</v>
          </cell>
          <cell r="DX375">
            <v>19.439731465000001</v>
          </cell>
          <cell r="DY375">
            <v>-8.0616293619399926</v>
          </cell>
          <cell r="DZ375">
            <v>-1.9376224865253536E-2</v>
          </cell>
          <cell r="EA375">
            <v>63.51</v>
          </cell>
          <cell r="EB375">
            <v>129.87333333333333</v>
          </cell>
          <cell r="EC375">
            <v>235.48671162132345</v>
          </cell>
        </row>
        <row r="376">
          <cell r="A376">
            <v>44470</v>
          </cell>
          <cell r="B376">
            <v>5.5397999999999996</v>
          </cell>
          <cell r="C376">
            <v>147.44</v>
          </cell>
          <cell r="D376">
            <v>145.35</v>
          </cell>
          <cell r="E376">
            <v>5.6364999999999998</v>
          </cell>
          <cell r="DP376">
            <v>44470</v>
          </cell>
          <cell r="DQ376">
            <v>5.3582666666666663</v>
          </cell>
          <cell r="DR376">
            <v>143.35999999999999</v>
          </cell>
          <cell r="DS376">
            <v>142.13999999999999</v>
          </cell>
          <cell r="DT376">
            <v>5.4098333333333342</v>
          </cell>
          <cell r="DU376">
            <v>194.96333333333334</v>
          </cell>
          <cell r="DV376">
            <v>74.195142644000001</v>
          </cell>
          <cell r="DW376">
            <v>60.071642647000004</v>
          </cell>
          <cell r="DX376">
            <v>14.123499997</v>
          </cell>
          <cell r="DY376">
            <v>-10.729405982815003</v>
          </cell>
          <cell r="DZ376">
            <v>-2.1898814991506206E-2</v>
          </cell>
          <cell r="EA376">
            <v>65.31</v>
          </cell>
          <cell r="EB376">
            <v>132.41333333333333</v>
          </cell>
          <cell r="EC376">
            <v>246.63016181207448</v>
          </cell>
        </row>
        <row r="377">
          <cell r="A377">
            <v>44501</v>
          </cell>
          <cell r="B377">
            <v>5.5576999999999996</v>
          </cell>
          <cell r="C377">
            <v>147.22</v>
          </cell>
          <cell r="D377">
            <v>144.1</v>
          </cell>
          <cell r="E377">
            <v>5.6227</v>
          </cell>
          <cell r="DP377">
            <v>44501</v>
          </cell>
          <cell r="DQ377">
            <v>5.4600666666666662</v>
          </cell>
          <cell r="DR377">
            <v>145.22333333333333</v>
          </cell>
          <cell r="DS377">
            <v>143.17333333333332</v>
          </cell>
          <cell r="DT377">
            <v>5.5673999999999992</v>
          </cell>
          <cell r="DU377">
            <v>215.88</v>
          </cell>
          <cell r="DV377">
            <v>67.480532953999997</v>
          </cell>
          <cell r="DW377">
            <v>62.126206527999997</v>
          </cell>
          <cell r="DX377">
            <v>5.3543264260000001</v>
          </cell>
          <cell r="DY377">
            <v>-16.931700159914996</v>
          </cell>
          <cell r="DZ377">
            <v>-2.4942742412362332E-2</v>
          </cell>
          <cell r="EA377">
            <v>66.463333333333338</v>
          </cell>
          <cell r="EB377">
            <v>132.18</v>
          </cell>
          <cell r="EC377">
            <v>255.05235172594794</v>
          </cell>
        </row>
        <row r="378">
          <cell r="A378">
            <v>44531</v>
          </cell>
          <cell r="B378">
            <v>5.6558999999999999</v>
          </cell>
          <cell r="C378">
            <v>149.13</v>
          </cell>
          <cell r="D378">
            <v>145.65</v>
          </cell>
          <cell r="E378">
            <v>5.5698999999999996</v>
          </cell>
          <cell r="DP378">
            <v>44531</v>
          </cell>
          <cell r="DQ378">
            <v>5.5844666666666667</v>
          </cell>
          <cell r="DR378">
            <v>147.92999999999998</v>
          </cell>
          <cell r="DS378">
            <v>145.03333333333333</v>
          </cell>
          <cell r="DT378">
            <v>5.6097000000000001</v>
          </cell>
          <cell r="DU378">
            <v>227.32066666666665</v>
          </cell>
          <cell r="DV378">
            <v>67.536810222000014</v>
          </cell>
          <cell r="DW378">
            <v>62.570224996</v>
          </cell>
          <cell r="DX378">
            <v>4.966585226000003</v>
          </cell>
          <cell r="DY378">
            <v>-20.96647340034</v>
          </cell>
          <cell r="DZ378">
            <v>-2.4189892418890708E-2</v>
          </cell>
          <cell r="EA378">
            <v>68.069999999999993</v>
          </cell>
          <cell r="EB378">
            <v>131.96666666666667</v>
          </cell>
          <cell r="EC378">
            <v>254.22582875078425</v>
          </cell>
        </row>
        <row r="379">
          <cell r="A379">
            <v>44562</v>
          </cell>
          <cell r="B379">
            <v>5.5297999999999998</v>
          </cell>
          <cell r="C379">
            <v>146.47</v>
          </cell>
          <cell r="D379">
            <v>142.57</v>
          </cell>
          <cell r="E379">
            <v>5.3102</v>
          </cell>
          <cell r="DP379">
            <v>44562</v>
          </cell>
          <cell r="DQ379">
            <v>5.5811333333333337</v>
          </cell>
          <cell r="DR379">
            <v>147.60666666666668</v>
          </cell>
          <cell r="DS379">
            <v>144.10666666666665</v>
          </cell>
          <cell r="DT379">
            <v>5.5009333333333332</v>
          </cell>
          <cell r="DU379">
            <v>228.45399999999998</v>
          </cell>
          <cell r="DV379">
            <v>64.714101881999994</v>
          </cell>
          <cell r="DW379">
            <v>61.870343463000005</v>
          </cell>
          <cell r="DX379">
            <v>2.8437584190000038</v>
          </cell>
          <cell r="DY379">
            <v>-22.074093447574995</v>
          </cell>
          <cell r="DZ379">
            <v>-2.3298249638987654E-2</v>
          </cell>
          <cell r="EA379">
            <v>68.333333333333329</v>
          </cell>
          <cell r="EB379">
            <v>128.13333333333333</v>
          </cell>
          <cell r="EC379">
            <v>249.88896081414154</v>
          </cell>
        </row>
        <row r="380">
          <cell r="A380">
            <v>44593</v>
          </cell>
          <cell r="B380">
            <v>5.19</v>
          </cell>
          <cell r="C380">
            <v>137.33000000000001</v>
          </cell>
          <cell r="D380">
            <v>134.34</v>
          </cell>
          <cell r="E380">
            <v>5.1524999999999999</v>
          </cell>
          <cell r="DP380">
            <v>44593</v>
          </cell>
          <cell r="DQ380">
            <v>5.458566666666667</v>
          </cell>
          <cell r="DR380">
            <v>144.31000000000003</v>
          </cell>
          <cell r="DS380">
            <v>140.85333333333335</v>
          </cell>
          <cell r="DT380">
            <v>5.3441999999999998</v>
          </cell>
          <cell r="DU380">
            <v>221.53733333333332</v>
          </cell>
          <cell r="DV380">
            <v>67.72564078900001</v>
          </cell>
          <cell r="DW380">
            <v>59.142535582999997</v>
          </cell>
          <cell r="DX380">
            <v>8.5831052060000026</v>
          </cell>
          <cell r="DY380">
            <v>-15.580259855579998</v>
          </cell>
          <cell r="DZ380">
            <v>-2.1563850004233803E-2</v>
          </cell>
          <cell r="EA380">
            <v>67.456666666666663</v>
          </cell>
          <cell r="EB380">
            <v>122.34999999999998</v>
          </cell>
          <cell r="EC380">
            <v>239.70014580088093</v>
          </cell>
        </row>
        <row r="381">
          <cell r="A381">
            <v>44621</v>
          </cell>
          <cell r="B381">
            <v>4.96</v>
          </cell>
          <cell r="C381">
            <v>131.19999999999999</v>
          </cell>
          <cell r="D381">
            <v>126.99</v>
          </cell>
          <cell r="E381">
            <v>4.74</v>
          </cell>
          <cell r="DP381">
            <v>44621</v>
          </cell>
          <cell r="DQ381">
            <v>5.2266000000000004</v>
          </cell>
          <cell r="DR381">
            <v>138.33333333333334</v>
          </cell>
          <cell r="DS381">
            <v>134.63333333333333</v>
          </cell>
          <cell r="DT381">
            <v>5.067566666666667</v>
          </cell>
          <cell r="DU381">
            <v>220.33333333333334</v>
          </cell>
          <cell r="DV381">
            <v>72.715554206999997</v>
          </cell>
          <cell r="DW381">
            <v>60.532208775000001</v>
          </cell>
          <cell r="DX381">
            <v>12.183345432000003</v>
          </cell>
          <cell r="DY381">
            <v>-10.111204142095005</v>
          </cell>
          <cell r="DZ381">
            <v>-1.7435869945096275E-2</v>
          </cell>
          <cell r="EA381">
            <v>63.316666666666663</v>
          </cell>
          <cell r="EB381">
            <v>113.54333333333334</v>
          </cell>
          <cell r="EC381">
            <v>233.37436528214815</v>
          </cell>
        </row>
        <row r="382">
          <cell r="A382">
            <v>44652</v>
          </cell>
          <cell r="B382">
            <v>4.7545000000000002</v>
          </cell>
          <cell r="C382">
            <v>124.63</v>
          </cell>
          <cell r="D382">
            <v>119.52</v>
          </cell>
          <cell r="E382">
            <v>4.9721000000000002</v>
          </cell>
          <cell r="DP382">
            <v>44652</v>
          </cell>
          <cell r="DQ382">
            <v>4.9681666666666668</v>
          </cell>
          <cell r="DR382">
            <v>131.05333333333331</v>
          </cell>
          <cell r="DS382">
            <v>126.94999999999999</v>
          </cell>
          <cell r="DT382">
            <v>4.9548666666666668</v>
          </cell>
          <cell r="DU382">
            <v>220</v>
          </cell>
          <cell r="DV382">
            <v>81.905320000000003</v>
          </cell>
          <cell r="DW382">
            <v>61.436114681000006</v>
          </cell>
          <cell r="DX382">
            <v>20.469205319</v>
          </cell>
          <cell r="DY382">
            <v>-1.5543474513050057</v>
          </cell>
          <cell r="DZ382">
            <v>-1.8320090836059372E-2</v>
          </cell>
          <cell r="EA382">
            <v>60.113333333333337</v>
          </cell>
          <cell r="EB382">
            <v>108.18</v>
          </cell>
          <cell r="EC382">
            <v>229.850364414968</v>
          </cell>
        </row>
        <row r="383">
          <cell r="A383">
            <v>44682</v>
          </cell>
          <cell r="B383">
            <v>4.95</v>
          </cell>
          <cell r="C383">
            <v>130.82</v>
          </cell>
          <cell r="D383">
            <v>122.21</v>
          </cell>
          <cell r="E383">
            <v>4.7300000000000004</v>
          </cell>
          <cell r="DP383">
            <v>44682</v>
          </cell>
          <cell r="DQ383">
            <v>4.8881666666666668</v>
          </cell>
          <cell r="DR383">
            <v>128.88333333333333</v>
          </cell>
          <cell r="DS383">
            <v>122.90666666666665</v>
          </cell>
          <cell r="DT383">
            <v>4.8140333333333336</v>
          </cell>
          <cell r="DU383">
            <v>224.33333333333334</v>
          </cell>
          <cell r="DV383">
            <v>88.03486608</v>
          </cell>
          <cell r="DW383">
            <v>67.237276390000005</v>
          </cell>
          <cell r="DX383">
            <v>20.797589689999999</v>
          </cell>
          <cell r="DY383">
            <v>-3.5830804334950068</v>
          </cell>
          <cell r="DZ383">
            <v>-2.1464035250840133E-2</v>
          </cell>
          <cell r="EA383">
            <v>57.603333333333332</v>
          </cell>
          <cell r="EB383">
            <v>107.38333333333333</v>
          </cell>
          <cell r="EC383">
            <v>236.51244153142997</v>
          </cell>
        </row>
        <row r="384">
          <cell r="A384">
            <v>44713</v>
          </cell>
          <cell r="B384">
            <v>5.0599999999999996</v>
          </cell>
          <cell r="C384">
            <v>134.32</v>
          </cell>
          <cell r="D384">
            <v>124.1</v>
          </cell>
          <cell r="E384">
            <v>5.26</v>
          </cell>
          <cell r="DP384">
            <v>44713</v>
          </cell>
          <cell r="DQ384">
            <v>4.9214999999999991</v>
          </cell>
          <cell r="DR384">
            <v>129.92333333333332</v>
          </cell>
          <cell r="DS384">
            <v>121.94333333333333</v>
          </cell>
          <cell r="DT384">
            <v>4.9873666666666674</v>
          </cell>
          <cell r="DU384">
            <v>241</v>
          </cell>
          <cell r="DV384">
            <v>91.354740426999996</v>
          </cell>
          <cell r="DW384">
            <v>69.280396268999993</v>
          </cell>
          <cell r="DX384">
            <v>22.074344158000002</v>
          </cell>
          <cell r="DY384">
            <v>-0.91156693638000164</v>
          </cell>
          <cell r="DZ384">
            <v>-2.2038390446142489E-2</v>
          </cell>
          <cell r="EA384">
            <v>59.170000000000009</v>
          </cell>
          <cell r="EB384">
            <v>112.07666666666667</v>
          </cell>
          <cell r="EC384">
            <v>248.9595448150485</v>
          </cell>
        </row>
        <row r="385">
          <cell r="A385">
            <v>44743</v>
          </cell>
          <cell r="B385">
            <v>5.3686999999999996</v>
          </cell>
          <cell r="C385">
            <v>143.68</v>
          </cell>
          <cell r="D385">
            <v>132.68</v>
          </cell>
          <cell r="E385">
            <v>5.1729000000000003</v>
          </cell>
          <cell r="DP385">
            <v>44743</v>
          </cell>
          <cell r="DQ385">
            <v>5.1262333333333325</v>
          </cell>
          <cell r="DR385">
            <v>136.27333333333334</v>
          </cell>
          <cell r="DS385">
            <v>126.33</v>
          </cell>
          <cell r="DT385">
            <v>5.0543000000000005</v>
          </cell>
          <cell r="DU385">
            <v>269.08833333333331</v>
          </cell>
          <cell r="DV385">
            <v>92.229370380000006</v>
          </cell>
          <cell r="DW385">
            <v>73.024463492999999</v>
          </cell>
          <cell r="DX385">
            <v>19.204906887000003</v>
          </cell>
          <cell r="DY385">
            <v>-7.8774081596349976</v>
          </cell>
          <cell r="DZ385">
            <v>-2.3075944472368042E-2</v>
          </cell>
          <cell r="EA385">
            <v>60.286666666666669</v>
          </cell>
          <cell r="EB385">
            <v>117.87666666666667</v>
          </cell>
          <cell r="EC385">
            <v>262.33460221689364</v>
          </cell>
        </row>
        <row r="386">
          <cell r="A386">
            <v>44774</v>
          </cell>
          <cell r="B386">
            <v>5.14</v>
          </cell>
          <cell r="C386">
            <v>138.11000000000001</v>
          </cell>
          <cell r="D386">
            <v>128.18</v>
          </cell>
          <cell r="E386">
            <v>5.1839000000000004</v>
          </cell>
          <cell r="DP386">
            <v>44774</v>
          </cell>
          <cell r="DQ386">
            <v>5.1895666666666669</v>
          </cell>
          <cell r="DR386">
            <v>138.70333333333335</v>
          </cell>
          <cell r="DS386">
            <v>128.32</v>
          </cell>
          <cell r="DT386">
            <v>5.2056000000000004</v>
          </cell>
          <cell r="DU386">
            <v>277.35166666666669</v>
          </cell>
          <cell r="DV386">
            <v>93.373428017000009</v>
          </cell>
          <cell r="DW386">
            <v>75.019495980000002</v>
          </cell>
          <cell r="DX386">
            <v>18.353932037000003</v>
          </cell>
          <cell r="DY386">
            <v>-11.026214233020001</v>
          </cell>
          <cell r="DZ386">
            <v>-2.5423523298975799E-2</v>
          </cell>
          <cell r="EA386">
            <v>62.370000000000005</v>
          </cell>
          <cell r="EB386">
            <v>122.47666666666667</v>
          </cell>
          <cell r="EC386">
            <v>264.08543128021296</v>
          </cell>
        </row>
        <row r="387">
          <cell r="A387">
            <v>44805</v>
          </cell>
          <cell r="B387">
            <v>5.24</v>
          </cell>
          <cell r="C387">
            <v>141.32</v>
          </cell>
          <cell r="D387">
            <v>128.54</v>
          </cell>
          <cell r="E387">
            <v>5.4154999999999998</v>
          </cell>
          <cell r="DP387">
            <v>44805</v>
          </cell>
          <cell r="DQ387">
            <v>5.2495666666666665</v>
          </cell>
          <cell r="DR387">
            <v>141.03666666666666</v>
          </cell>
          <cell r="DS387">
            <v>129.79999999999998</v>
          </cell>
          <cell r="DT387">
            <v>5.2574333333333332</v>
          </cell>
          <cell r="DU387">
            <v>275.92500000000001</v>
          </cell>
          <cell r="DV387">
            <v>89.218567616000001</v>
          </cell>
          <cell r="DW387">
            <v>76.059948220999999</v>
          </cell>
          <cell r="DX387">
            <v>13.158619394999999</v>
          </cell>
          <cell r="DY387">
            <v>-18.655482317630003</v>
          </cell>
          <cell r="DZ387">
            <v>-2.704814312197713E-2</v>
          </cell>
          <cell r="EA387">
            <v>62.903333333333336</v>
          </cell>
          <cell r="EB387">
            <v>124.54666666666667</v>
          </cell>
          <cell r="EC387">
            <v>258.91519905799197</v>
          </cell>
        </row>
        <row r="388">
          <cell r="A388">
            <v>44835</v>
          </cell>
          <cell r="B388">
            <v>5.2629000000000001</v>
          </cell>
          <cell r="C388">
            <v>141.38</v>
          </cell>
          <cell r="D388">
            <v>126.82</v>
          </cell>
          <cell r="E388">
            <v>5.1797000000000004</v>
          </cell>
          <cell r="DP388">
            <v>44835</v>
          </cell>
          <cell r="DQ388">
            <v>5.2142999999999997</v>
          </cell>
          <cell r="DR388">
            <v>140.27000000000001</v>
          </cell>
          <cell r="DS388">
            <v>127.84666666666668</v>
          </cell>
          <cell r="DT388">
            <v>5.2596999999999996</v>
          </cell>
          <cell r="DU388">
            <v>273.01666666666665</v>
          </cell>
          <cell r="DV388">
            <v>86.226719437</v>
          </cell>
          <cell r="DW388">
            <v>75.050043321999993</v>
          </cell>
          <cell r="DX388">
            <v>11.176676114999999</v>
          </cell>
          <cell r="DY388">
            <v>-18.168812727730003</v>
          </cell>
          <cell r="DZ388">
            <v>-2.6144187312203984E-2</v>
          </cell>
          <cell r="EA388">
            <v>62.886666666666663</v>
          </cell>
          <cell r="EB388">
            <v>123.79666666666667</v>
          </cell>
          <cell r="EC388">
            <v>248.83143128184633</v>
          </cell>
        </row>
        <row r="389">
          <cell r="A389">
            <v>44866</v>
          </cell>
          <cell r="B389">
            <v>5.28</v>
          </cell>
          <cell r="C389">
            <v>141.25</v>
          </cell>
          <cell r="D389">
            <v>128.07</v>
          </cell>
          <cell r="E389">
            <v>5.1905999999999999</v>
          </cell>
          <cell r="DP389">
            <v>44866</v>
          </cell>
          <cell r="DQ389">
            <v>5.2609666666666675</v>
          </cell>
          <cell r="DR389">
            <v>141.31666666666666</v>
          </cell>
          <cell r="DS389">
            <v>127.80999999999999</v>
          </cell>
          <cell r="DT389">
            <v>5.2619333333333334</v>
          </cell>
          <cell r="DU389">
            <v>273.87333333333333</v>
          </cell>
          <cell r="DV389">
            <v>83.092114053999993</v>
          </cell>
          <cell r="DW389">
            <v>69.821802395999995</v>
          </cell>
          <cell r="DX389">
            <v>13.270311658000001</v>
          </cell>
          <cell r="DY389">
            <v>-12.166169574729993</v>
          </cell>
          <cell r="DZ389">
            <v>-2.200705486514902E-2</v>
          </cell>
          <cell r="EA389">
            <v>62.623333333333335</v>
          </cell>
          <cell r="EB389">
            <v>122.33666666666666</v>
          </cell>
          <cell r="EC389">
            <v>249.82316350920055</v>
          </cell>
        </row>
        <row r="390">
          <cell r="A390">
            <v>44896</v>
          </cell>
          <cell r="B390">
            <v>5.2466999999999997</v>
          </cell>
          <cell r="C390">
            <v>139.21</v>
          </cell>
          <cell r="D390">
            <v>129.09</v>
          </cell>
          <cell r="E390">
            <v>5.2804000000000002</v>
          </cell>
          <cell r="DP390">
            <v>44896</v>
          </cell>
          <cell r="DQ390">
            <v>5.2632000000000003</v>
          </cell>
          <cell r="DR390">
            <v>140.61333333333334</v>
          </cell>
          <cell r="DS390">
            <v>127.99333333333334</v>
          </cell>
          <cell r="DT390">
            <v>5.2168999999999999</v>
          </cell>
          <cell r="DU390">
            <v>269.18666666666667</v>
          </cell>
          <cell r="DV390">
            <v>80.847175969999995</v>
          </cell>
          <cell r="DW390">
            <v>66.738133680999994</v>
          </cell>
          <cell r="DX390">
            <v>14.109042288999998</v>
          </cell>
          <cell r="DY390">
            <v>-12.478552485264995</v>
          </cell>
          <cell r="DZ390">
            <v>-2.1601460710324809E-2</v>
          </cell>
          <cell r="EA390">
            <v>62.833333333333336</v>
          </cell>
          <cell r="EB390">
            <v>120.19999999999999</v>
          </cell>
          <cell r="EC390">
            <v>254.45304469866096</v>
          </cell>
        </row>
        <row r="391">
          <cell r="A391">
            <v>44927</v>
          </cell>
          <cell r="B391">
            <v>5.19</v>
          </cell>
          <cell r="C391">
            <v>138.47</v>
          </cell>
          <cell r="D391">
            <v>130</v>
          </cell>
          <cell r="E391">
            <v>5.0757000000000003</v>
          </cell>
          <cell r="DP391">
            <v>44927</v>
          </cell>
          <cell r="DQ391">
            <v>5.2389000000000001</v>
          </cell>
          <cell r="DR391">
            <v>139.64333333333335</v>
          </cell>
          <cell r="DS391">
            <v>129.05333333333331</v>
          </cell>
          <cell r="DT391">
            <v>5.1822333333333335</v>
          </cell>
          <cell r="DU391">
            <v>253.05333333333331</v>
          </cell>
          <cell r="DV391">
            <v>76.787297488999997</v>
          </cell>
          <cell r="DW391">
            <v>63.772220546999996</v>
          </cell>
          <cell r="DX391">
            <v>13.015076941999997</v>
          </cell>
          <cell r="DY391">
            <v>-15.536364899489996</v>
          </cell>
          <cell r="DZ391">
            <v>-2.1827095878140083E-2</v>
          </cell>
          <cell r="EA391">
            <v>63.533333333333339</v>
          </cell>
          <cell r="EB391">
            <v>117.45333333333333</v>
          </cell>
          <cell r="EC391">
            <v>259.81063821989034</v>
          </cell>
        </row>
        <row r="392">
          <cell r="A392">
            <v>44958</v>
          </cell>
          <cell r="B392">
            <v>5.1750999999999996</v>
          </cell>
          <cell r="C392">
            <v>137.4</v>
          </cell>
          <cell r="D392">
            <v>128.63</v>
          </cell>
          <cell r="E392">
            <v>5.2363999999999997</v>
          </cell>
          <cell r="DP392">
            <v>44958</v>
          </cell>
          <cell r="DQ392">
            <v>5.2039333333333326</v>
          </cell>
          <cell r="DR392">
            <v>138.36000000000001</v>
          </cell>
          <cell r="DS392">
            <v>129.24</v>
          </cell>
          <cell r="DT392">
            <v>5.1975000000000007</v>
          </cell>
          <cell r="DU392">
            <v>241.54999999999998</v>
          </cell>
          <cell r="DV392">
            <v>69.371993818999997</v>
          </cell>
          <cell r="DW392">
            <v>59.990056133000003</v>
          </cell>
          <cell r="DX392">
            <v>9.3819376859999934</v>
          </cell>
          <cell r="DY392">
            <v>-19.375172482005002</v>
          </cell>
          <cell r="DZ392">
            <v>-2.3171247325552789E-2</v>
          </cell>
          <cell r="EA392">
            <v>64.203333333333333</v>
          </cell>
          <cell r="EB392">
            <v>114.56666666666668</v>
          </cell>
          <cell r="EC392">
            <v>259.04419074455927</v>
          </cell>
        </row>
        <row r="393">
          <cell r="A393">
            <v>44986</v>
          </cell>
          <cell r="B393">
            <v>5.21</v>
          </cell>
          <cell r="C393">
            <v>137.85</v>
          </cell>
          <cell r="D393">
            <v>128.04</v>
          </cell>
          <cell r="E393">
            <v>5.0739999999999998</v>
          </cell>
          <cell r="DP393">
            <v>44986</v>
          </cell>
          <cell r="DQ393">
            <v>5.1917</v>
          </cell>
          <cell r="DR393">
            <v>137.90666666666667</v>
          </cell>
          <cell r="DS393">
            <v>128.88999999999999</v>
          </cell>
          <cell r="DT393">
            <v>5.1287000000000003</v>
          </cell>
          <cell r="DU393">
            <v>236.98000000000002</v>
          </cell>
          <cell r="DV393">
            <v>75.839622437000003</v>
          </cell>
          <cell r="DW393">
            <v>60.252595425999999</v>
          </cell>
          <cell r="DX393">
            <v>15.587027010999993</v>
          </cell>
          <cell r="DY393">
            <v>-14.023060894224994</v>
          </cell>
          <cell r="DZ393">
            <v>-2.3003943107904452E-2</v>
          </cell>
          <cell r="EA393">
            <v>63</v>
          </cell>
          <cell r="EB393">
            <v>111.97000000000001</v>
          </cell>
          <cell r="EC393">
            <v>254.99765493341241</v>
          </cell>
        </row>
        <row r="394">
          <cell r="A394">
            <v>45017</v>
          </cell>
          <cell r="B394">
            <v>5.01</v>
          </cell>
          <cell r="C394">
            <v>132.75</v>
          </cell>
          <cell r="D394">
            <v>123.68</v>
          </cell>
          <cell r="E394">
            <v>4.9880000000000004</v>
          </cell>
          <cell r="DP394">
            <v>45017</v>
          </cell>
          <cell r="DQ394">
            <v>5.1316999999999995</v>
          </cell>
          <cell r="DR394">
            <v>136</v>
          </cell>
          <cell r="DS394">
            <v>126.78333333333332</v>
          </cell>
          <cell r="DT394">
            <v>5.0994666666666673</v>
          </cell>
          <cell r="DU394">
            <v>246.6</v>
          </cell>
          <cell r="DV394">
            <v>80.133315177999989</v>
          </cell>
          <cell r="DW394">
            <v>58.887379610000011</v>
          </cell>
          <cell r="DX394">
            <v>21.245935567999993</v>
          </cell>
          <cell r="DY394">
            <v>-7.4633851995949954</v>
          </cell>
          <cell r="DZ394">
            <v>-2.4408983336551629E-2</v>
          </cell>
          <cell r="EA394">
            <v>61.24666666666667</v>
          </cell>
          <cell r="EB394">
            <v>108.66666666666667</v>
          </cell>
          <cell r="EC394">
            <v>247.92101408355805</v>
          </cell>
        </row>
        <row r="395">
          <cell r="A395">
            <v>45047</v>
          </cell>
          <cell r="B395">
            <v>4.976</v>
          </cell>
          <cell r="C395">
            <v>131.72</v>
          </cell>
          <cell r="D395">
            <v>121.49</v>
          </cell>
          <cell r="E395">
            <v>5.0556000000000001</v>
          </cell>
          <cell r="DP395">
            <v>45047</v>
          </cell>
          <cell r="DQ395">
            <v>5.0653333333333324</v>
          </cell>
          <cell r="DR395">
            <v>134.10666666666668</v>
          </cell>
          <cell r="DS395">
            <v>124.40333333333332</v>
          </cell>
          <cell r="DT395">
            <v>5.0392000000000001</v>
          </cell>
          <cell r="DU395">
            <v>243.41</v>
          </cell>
          <cell r="DV395">
            <v>92.551844053999986</v>
          </cell>
          <cell r="DW395">
            <v>62.906481464999999</v>
          </cell>
          <cell r="DX395">
            <v>29.645362588999994</v>
          </cell>
          <cell r="DY395">
            <v>-2.8213920083299935</v>
          </cell>
          <cell r="DZ395">
            <v>-2.2439727146610595E-2</v>
          </cell>
          <cell r="EA395">
            <v>59.926666666666669</v>
          </cell>
          <cell r="EB395">
            <v>110.44333333333333</v>
          </cell>
          <cell r="EC395">
            <v>238.30679756419079</v>
          </cell>
        </row>
        <row r="396">
          <cell r="A396">
            <v>45078</v>
          </cell>
          <cell r="B396">
            <v>4.8250000000000002</v>
          </cell>
          <cell r="C396">
            <v>128.82</v>
          </cell>
          <cell r="D396">
            <v>117.47</v>
          </cell>
          <cell r="E396">
            <v>4.7866</v>
          </cell>
          <cell r="DP396">
            <v>45078</v>
          </cell>
          <cell r="DQ396">
            <v>4.9370000000000003</v>
          </cell>
          <cell r="DR396">
            <v>131.09666666666666</v>
          </cell>
          <cell r="DS396">
            <v>120.88</v>
          </cell>
          <cell r="DT396">
            <v>4.9434000000000005</v>
          </cell>
          <cell r="DU396">
            <v>227.73666666666668</v>
          </cell>
          <cell r="DV396">
            <v>89.338106268000004</v>
          </cell>
          <cell r="DW396">
            <v>60.367653308000001</v>
          </cell>
          <cell r="DX396">
            <v>28.970452959999996</v>
          </cell>
          <cell r="DY396">
            <v>-2.5798948209599959</v>
          </cell>
          <cell r="DZ396">
            <v>-2.3376639084384993E-2</v>
          </cell>
          <cell r="EA396">
            <v>58.45333333333334</v>
          </cell>
          <cell r="EB396">
            <v>109.08333333333333</v>
          </cell>
          <cell r="EC396">
            <v>226.06712131311212</v>
          </cell>
        </row>
        <row r="397">
          <cell r="A397">
            <v>45108</v>
          </cell>
          <cell r="B397">
            <v>4.7999000000000001</v>
          </cell>
          <cell r="C397">
            <v>127.49</v>
          </cell>
          <cell r="D397">
            <v>118.04</v>
          </cell>
          <cell r="E397">
            <v>4.7259000000000002</v>
          </cell>
          <cell r="DP397">
            <v>45108</v>
          </cell>
          <cell r="DQ397">
            <v>4.8669666666666664</v>
          </cell>
          <cell r="DR397">
            <v>129.34333333333333</v>
          </cell>
          <cell r="DS397">
            <v>119</v>
          </cell>
          <cell r="DT397">
            <v>4.8560333333333334</v>
          </cell>
          <cell r="DU397">
            <v>194.75666666666666</v>
          </cell>
          <cell r="DV397">
            <v>90.558151604999992</v>
          </cell>
          <cell r="DW397">
            <v>61.342785758999995</v>
          </cell>
          <cell r="DX397">
            <v>29.215365845999994</v>
          </cell>
          <cell r="DY397">
            <v>-4.6048834254299926</v>
          </cell>
          <cell r="DZ397">
            <v>-2.2091815423552239E-2</v>
          </cell>
          <cell r="EA397">
            <v>57.47</v>
          </cell>
          <cell r="EB397">
            <v>111.13999999999999</v>
          </cell>
          <cell r="EC397">
            <v>217.07613407478257</v>
          </cell>
        </row>
        <row r="398">
          <cell r="A398">
            <v>45139</v>
          </cell>
          <cell r="B398">
            <v>4.907</v>
          </cell>
          <cell r="C398">
            <v>130.49</v>
          </cell>
          <cell r="D398">
            <v>119.48</v>
          </cell>
          <cell r="E398">
            <v>4.9550000000000001</v>
          </cell>
          <cell r="DP398">
            <v>45139</v>
          </cell>
          <cell r="DQ398">
            <v>4.8439666666666668</v>
          </cell>
          <cell r="DR398">
            <v>128.93333333333334</v>
          </cell>
          <cell r="DS398">
            <v>118.33</v>
          </cell>
          <cell r="DT398">
            <v>4.8224999999999998</v>
          </cell>
          <cell r="DU398">
            <v>180.19666666666669</v>
          </cell>
          <cell r="DV398">
            <v>88.997944801000003</v>
          </cell>
          <cell r="DW398">
            <v>61.121971023</v>
          </cell>
          <cell r="DX398">
            <v>27.875973777999995</v>
          </cell>
          <cell r="DY398">
            <v>-5.4446144858599972</v>
          </cell>
          <cell r="DZ398">
            <v>-1.9023222469888638E-2</v>
          </cell>
          <cell r="EA398">
            <v>57.076666666666675</v>
          </cell>
          <cell r="EB398">
            <v>112</v>
          </cell>
          <cell r="EC398">
            <v>213.17933841319473</v>
          </cell>
        </row>
        <row r="399">
          <cell r="A399">
            <v>45170</v>
          </cell>
          <cell r="B399">
            <v>4.9427000000000003</v>
          </cell>
          <cell r="C399">
            <v>131.41</v>
          </cell>
          <cell r="D399">
            <v>118.73</v>
          </cell>
          <cell r="E399">
            <v>5.0282999999999998</v>
          </cell>
          <cell r="DP399">
            <v>45170</v>
          </cell>
          <cell r="DQ399">
            <v>4.8832000000000004</v>
          </cell>
          <cell r="DR399">
            <v>129.79666666666665</v>
          </cell>
          <cell r="DS399">
            <v>118.75</v>
          </cell>
          <cell r="DT399">
            <v>4.9030666666666667</v>
          </cell>
          <cell r="DU399">
            <v>175.27333333333331</v>
          </cell>
          <cell r="DV399">
            <v>88.108493409999994</v>
          </cell>
          <cell r="DW399">
            <v>61.118912379999998</v>
          </cell>
          <cell r="DX399">
            <v>26.989581029999997</v>
          </cell>
          <cell r="DY399">
            <v>-5.2171392114350006</v>
          </cell>
          <cell r="DZ399">
            <v>-1.6220328709593581E-2</v>
          </cell>
          <cell r="EA399">
            <v>57.686666666666667</v>
          </cell>
          <cell r="EB399">
            <v>115.21666666666665</v>
          </cell>
          <cell r="EC399">
            <v>213.24749145162181</v>
          </cell>
        </row>
        <row r="400">
          <cell r="A400">
            <v>45200</v>
          </cell>
          <cell r="B400">
            <v>5.0679999999999996</v>
          </cell>
          <cell r="C400">
            <v>134.37</v>
          </cell>
          <cell r="D400">
            <v>120.73</v>
          </cell>
          <cell r="E400">
            <v>5.0380000000000003</v>
          </cell>
          <cell r="DP400">
            <v>45200</v>
          </cell>
          <cell r="DQ400">
            <v>4.9725666666666664</v>
          </cell>
          <cell r="DR400">
            <v>132.09</v>
          </cell>
          <cell r="DS400">
            <v>119.64666666666666</v>
          </cell>
          <cell r="DT400">
            <v>5.0071000000000003</v>
          </cell>
          <cell r="DU400">
            <v>179.89</v>
          </cell>
          <cell r="DV400">
            <v>89.471451705000007</v>
          </cell>
          <cell r="DW400">
            <v>61.502419352000004</v>
          </cell>
          <cell r="DX400">
            <v>27.969032352999999</v>
          </cell>
          <cell r="DY400">
            <v>-1.7773413174899972</v>
          </cell>
          <cell r="DZ400">
            <v>-1.3759187710848412E-2</v>
          </cell>
          <cell r="EA400">
            <v>58.51</v>
          </cell>
          <cell r="EB400">
            <v>116.99666666666667</v>
          </cell>
          <cell r="EC400">
            <v>215.60124657221149</v>
          </cell>
        </row>
        <row r="401">
          <cell r="A401">
            <v>45231</v>
          </cell>
          <cell r="B401">
            <v>4.9023000000000003</v>
          </cell>
          <cell r="C401">
            <v>129.44999999999999</v>
          </cell>
          <cell r="D401">
            <v>118.13</v>
          </cell>
          <cell r="E401">
            <v>4.9195000000000002</v>
          </cell>
          <cell r="DP401">
            <v>45231</v>
          </cell>
          <cell r="DQ401">
            <v>4.9710000000000001</v>
          </cell>
          <cell r="DR401">
            <v>131.74333333333331</v>
          </cell>
          <cell r="DS401">
            <v>119.19666666666667</v>
          </cell>
          <cell r="DT401">
            <v>4.9952666666666667</v>
          </cell>
          <cell r="DU401">
            <v>173.54</v>
          </cell>
          <cell r="DV401">
            <v>86.254287901000012</v>
          </cell>
          <cell r="DW401">
            <v>59.146423755000001</v>
          </cell>
          <cell r="DX401">
            <v>27.107864146000004</v>
          </cell>
          <cell r="DY401">
            <v>-1.458590563959989</v>
          </cell>
          <cell r="DZ401">
            <v>-1.344102072204025E-2</v>
          </cell>
          <cell r="EA401">
            <v>57.896666666666668</v>
          </cell>
          <cell r="EB401">
            <v>114.61666666666667</v>
          </cell>
          <cell r="EC401">
            <v>211.31175725115543</v>
          </cell>
        </row>
        <row r="402">
          <cell r="A402">
            <v>45261</v>
          </cell>
          <cell r="B402">
            <v>4.8959999999999999</v>
          </cell>
          <cell r="C402">
            <v>128.41999999999999</v>
          </cell>
          <cell r="D402">
            <v>116.28</v>
          </cell>
          <cell r="E402">
            <v>4.8571999999999997</v>
          </cell>
          <cell r="DP402">
            <v>45261</v>
          </cell>
          <cell r="DQ402">
            <v>4.9554333333333327</v>
          </cell>
          <cell r="DR402">
            <v>130.74666666666667</v>
          </cell>
          <cell r="DS402">
            <v>118.38</v>
          </cell>
          <cell r="DT402">
            <v>4.9382333333333328</v>
          </cell>
          <cell r="DU402">
            <v>162.06666666666669</v>
          </cell>
          <cell r="DV402">
            <v>86.386555704000003</v>
          </cell>
          <cell r="DW402">
            <v>59.095463114000005</v>
          </cell>
          <cell r="DX402">
            <v>27.291092590000002</v>
          </cell>
          <cell r="DY402">
            <v>-6.1126873601349878</v>
          </cell>
          <cell r="DZ402">
            <v>-1.2748926073523339E-2</v>
          </cell>
          <cell r="EA402">
            <v>58.126666666666665</v>
          </cell>
          <cell r="EB402">
            <v>113.12333333333333</v>
          </cell>
          <cell r="EC402">
            <v>205.33603830629929</v>
          </cell>
        </row>
        <row r="403">
          <cell r="A403">
            <v>45292</v>
          </cell>
          <cell r="B403">
            <v>4.9025999999999996</v>
          </cell>
          <cell r="C403">
            <v>129</v>
          </cell>
          <cell r="D403">
            <v>114.9</v>
          </cell>
          <cell r="E403">
            <v>4.95</v>
          </cell>
          <cell r="DP403">
            <v>45292</v>
          </cell>
          <cell r="DQ403">
            <v>4.9003000000000005</v>
          </cell>
          <cell r="DR403">
            <v>128.95666666666668</v>
          </cell>
          <cell r="DS403">
            <v>116.43666666666667</v>
          </cell>
          <cell r="DT403">
            <v>4.9089</v>
          </cell>
          <cell r="DU403">
            <v>144.32333333333335</v>
          </cell>
          <cell r="DV403">
            <v>83.419656816000014</v>
          </cell>
          <cell r="DW403">
            <v>59.097886169999995</v>
          </cell>
          <cell r="DX403">
            <v>24.321770646000004</v>
          </cell>
          <cell r="DY403">
            <v>-10.644742733880001</v>
          </cell>
          <cell r="DZ403">
            <v>-1.1051383761511498E-2</v>
          </cell>
          <cell r="EA403">
            <v>59.133333333333333</v>
          </cell>
          <cell r="EB403">
            <v>112.37333333333333</v>
          </cell>
          <cell r="EC403">
            <v>196.83046526148848</v>
          </cell>
        </row>
        <row r="404">
          <cell r="A404">
            <v>45323</v>
          </cell>
          <cell r="B404">
            <v>4.9640000000000004</v>
          </cell>
          <cell r="C404">
            <v>130.13999999999999</v>
          </cell>
          <cell r="D404">
            <v>116.82</v>
          </cell>
          <cell r="E404">
            <v>4.9707999999999997</v>
          </cell>
          <cell r="DP404">
            <v>45323</v>
          </cell>
          <cell r="DQ404">
            <v>4.9208666666666669</v>
          </cell>
          <cell r="DR404">
            <v>129.18666666666664</v>
          </cell>
          <cell r="DS404">
            <v>116</v>
          </cell>
          <cell r="DT404">
            <v>4.9259999999999993</v>
          </cell>
          <cell r="DU404">
            <v>135.81666666666669</v>
          </cell>
          <cell r="DV404">
            <v>78.889317144000003</v>
          </cell>
          <cell r="DW404">
            <v>58.203670726999995</v>
          </cell>
          <cell r="DX404">
            <v>20.685646417000001</v>
          </cell>
          <cell r="DY404">
            <v>-14.213118764990007</v>
          </cell>
          <cell r="DZ404">
            <v>-1.0702194348371332E-2</v>
          </cell>
          <cell r="EA404">
            <v>60.266666666666673</v>
          </cell>
          <cell r="EB404">
            <v>110.57666666666667</v>
          </cell>
          <cell r="EC404">
            <v>192.85445997193389</v>
          </cell>
        </row>
        <row r="405">
          <cell r="A405">
            <v>45352</v>
          </cell>
          <cell r="B405">
            <v>4.9840999999999998</v>
          </cell>
          <cell r="C405">
            <v>131.19</v>
          </cell>
          <cell r="D405">
            <v>117.4</v>
          </cell>
          <cell r="E405">
            <v>5.0141</v>
          </cell>
          <cell r="DP405">
            <v>45352</v>
          </cell>
          <cell r="DQ405">
            <v>4.9502333333333333</v>
          </cell>
          <cell r="DR405">
            <v>130.10999999999999</v>
          </cell>
          <cell r="DS405">
            <v>116.37333333333333</v>
          </cell>
          <cell r="DT405">
            <v>4.9782999999999999</v>
          </cell>
          <cell r="DU405">
            <v>132.57666666666668</v>
          </cell>
          <cell r="DV405">
            <v>77.708093377000012</v>
          </cell>
          <cell r="DW405">
            <v>59.215121227999994</v>
          </cell>
          <cell r="DX405">
            <v>18.492972149000003</v>
          </cell>
          <cell r="DY405">
            <v>-12.397204633700007</v>
          </cell>
          <cell r="DZ405">
            <v>-1.1692580333648605E-2</v>
          </cell>
          <cell r="EA405">
            <v>60.28</v>
          </cell>
          <cell r="EB405">
            <v>108.32666666666667</v>
          </cell>
          <cell r="EC405">
            <v>190.85533390388309</v>
          </cell>
        </row>
        <row r="406">
          <cell r="A406">
            <v>45383</v>
          </cell>
          <cell r="B406">
            <v>5.1266999999999996</v>
          </cell>
          <cell r="C406">
            <v>135.1</v>
          </cell>
          <cell r="D406">
            <v>120.6</v>
          </cell>
          <cell r="E406">
            <v>5.1936</v>
          </cell>
          <cell r="DP406">
            <v>45383</v>
          </cell>
          <cell r="DQ406">
            <v>5.0249333333333333</v>
          </cell>
          <cell r="DR406">
            <v>132.14333333333332</v>
          </cell>
          <cell r="DS406">
            <v>118.27333333333333</v>
          </cell>
          <cell r="DT406">
            <v>5.0594999999999999</v>
          </cell>
          <cell r="DU406">
            <v>138.01666666666668</v>
          </cell>
          <cell r="DV406">
            <v>81.334931980999997</v>
          </cell>
          <cell r="DW406">
            <v>60.604407438999999</v>
          </cell>
          <cell r="DX406">
            <v>20.730524541999998</v>
          </cell>
          <cell r="DY406">
            <v>-9.7125003888299961</v>
          </cell>
          <cell r="DZ406">
            <v>-1.1825997751348358E-2</v>
          </cell>
          <cell r="EA406">
            <v>59.823333333333331</v>
          </cell>
          <cell r="EB406">
            <v>106.00333333333333</v>
          </cell>
          <cell r="EC406">
            <v>193.22645394767127</v>
          </cell>
        </row>
        <row r="407">
          <cell r="A407">
            <v>45413</v>
          </cell>
          <cell r="B407">
            <v>5.1356000000000002</v>
          </cell>
          <cell r="C407">
            <v>134.93</v>
          </cell>
          <cell r="D407">
            <v>120.73</v>
          </cell>
          <cell r="E407">
            <v>5.2458999999999998</v>
          </cell>
          <cell r="DP407">
            <v>45413</v>
          </cell>
          <cell r="DQ407">
            <v>5.0821333333333332</v>
          </cell>
          <cell r="DR407">
            <v>133.73999999999998</v>
          </cell>
          <cell r="DS407">
            <v>119.57666666666667</v>
          </cell>
          <cell r="DT407">
            <v>5.1511999999999993</v>
          </cell>
          <cell r="DU407">
            <v>141.5</v>
          </cell>
          <cell r="DV407">
            <v>88.175048670999999</v>
          </cell>
          <cell r="DW407">
            <v>64.275039618999998</v>
          </cell>
          <cell r="DX407">
            <v>23.900009051999994</v>
          </cell>
          <cell r="DY407">
            <v>-8.3285386259999967</v>
          </cell>
          <cell r="DZ407">
            <v>-1.2998814425246197E-2</v>
          </cell>
          <cell r="EA407">
            <v>59.976666666666667</v>
          </cell>
          <cell r="EB407">
            <v>108.83333333333333</v>
          </cell>
          <cell r="EC407">
            <v>198.24087772100555</v>
          </cell>
        </row>
        <row r="408">
          <cell r="A408">
            <v>45444</v>
          </cell>
          <cell r="B408">
            <v>5.3967999999999998</v>
          </cell>
          <cell r="C408">
            <v>141.28</v>
          </cell>
          <cell r="D408">
            <v>126.12</v>
          </cell>
          <cell r="E408">
            <v>5.5941000000000001</v>
          </cell>
          <cell r="DP408">
            <v>45444</v>
          </cell>
          <cell r="DQ408">
            <v>5.2196999999999996</v>
          </cell>
          <cell r="DR408">
            <v>137.10333333333332</v>
          </cell>
          <cell r="DS408">
            <v>122.48333333333333</v>
          </cell>
          <cell r="DT408">
            <v>5.3445333333333336</v>
          </cell>
          <cell r="DU408">
            <v>150.22366666666667</v>
          </cell>
          <cell r="DV408">
            <v>89.242282983999985</v>
          </cell>
          <cell r="DW408">
            <v>66.187806616000003</v>
          </cell>
          <cell r="DX408">
            <v>23.054476367999996</v>
          </cell>
          <cell r="DY408">
            <v>-8.7274341213499991</v>
          </cell>
          <cell r="DZ408">
            <v>-1.4367992838073967E-2</v>
          </cell>
          <cell r="EA408">
            <v>61.720000000000006</v>
          </cell>
          <cell r="EB408">
            <v>114.57666666666667</v>
          </cell>
          <cell r="EC408">
            <v>208.91909290242688</v>
          </cell>
        </row>
        <row r="409">
          <cell r="A409">
            <v>45474</v>
          </cell>
          <cell r="B409">
            <v>5.5439999999999996</v>
          </cell>
          <cell r="C409">
            <v>144.91</v>
          </cell>
          <cell r="D409">
            <v>131.54</v>
          </cell>
          <cell r="E409">
            <v>5.65</v>
          </cell>
          <cell r="DP409">
            <v>45474</v>
          </cell>
          <cell r="DQ409">
            <v>5.3587999999999996</v>
          </cell>
          <cell r="DR409">
            <v>140.37333333333333</v>
          </cell>
          <cell r="DS409">
            <v>126.13</v>
          </cell>
          <cell r="DT409">
            <v>5.496666666666667</v>
          </cell>
          <cell r="DU409">
            <v>151.87033333333332</v>
          </cell>
          <cell r="DV409">
            <v>89.754961256000001</v>
          </cell>
          <cell r="DW409">
            <v>67.581140507000001</v>
          </cell>
          <cell r="DX409">
            <v>22.173820748999997</v>
          </cell>
          <cell r="DY409">
            <v>-12.466588614800003</v>
          </cell>
          <cell r="DZ409">
            <v>-1.5388948287770692E-2</v>
          </cell>
          <cell r="EA409">
            <v>63.670000000000009</v>
          </cell>
          <cell r="EB409">
            <v>116.25666666666666</v>
          </cell>
          <cell r="EC409">
            <v>218.4348424950476</v>
          </cell>
        </row>
        <row r="410">
          <cell r="A410">
            <v>45505</v>
          </cell>
          <cell r="B410">
            <v>5.5537999999999998</v>
          </cell>
          <cell r="C410">
            <v>145.34</v>
          </cell>
          <cell r="D410">
            <v>134.29</v>
          </cell>
          <cell r="E410">
            <v>5.6074999999999999</v>
          </cell>
          <cell r="DP410">
            <v>45505</v>
          </cell>
          <cell r="DQ410">
            <v>5.4981999999999998</v>
          </cell>
          <cell r="DR410">
            <v>143.84333333333333</v>
          </cell>
          <cell r="DS410">
            <v>130.64999999999998</v>
          </cell>
          <cell r="DT410">
            <v>5.6171999999999995</v>
          </cell>
          <cell r="DU410">
            <v>156.64366666666666</v>
          </cell>
          <cell r="DV410">
            <v>88.301771072999998</v>
          </cell>
          <cell r="DW410">
            <v>69.916832032999991</v>
          </cell>
          <cell r="DX410">
            <v>18.384939039999999</v>
          </cell>
          <cell r="DY410">
            <v>-17.283493103000009</v>
          </cell>
          <cell r="DZ410">
            <v>-1.845581603165726E-2</v>
          </cell>
          <cell r="EA410">
            <v>65.586666666666673</v>
          </cell>
          <cell r="EB410">
            <v>118.09666666666668</v>
          </cell>
          <cell r="EC410">
            <v>225.08135545367915</v>
          </cell>
        </row>
        <row r="411">
          <cell r="A411">
            <v>45536</v>
          </cell>
          <cell r="B411">
            <v>5.54</v>
          </cell>
          <cell r="C411">
            <v>144.63999999999999</v>
          </cell>
          <cell r="D411">
            <v>133.69999999999999</v>
          </cell>
          <cell r="E411">
            <v>5.45</v>
          </cell>
          <cell r="DP411">
            <v>45536</v>
          </cell>
          <cell r="DQ411">
            <v>5.5459333333333332</v>
          </cell>
          <cell r="DR411">
            <v>144.96333333333334</v>
          </cell>
          <cell r="DS411">
            <v>133.17666666666665</v>
          </cell>
          <cell r="DT411">
            <v>5.5691666666666668</v>
          </cell>
          <cell r="DU411">
            <v>155.81333333333333</v>
          </cell>
          <cell r="DV411">
            <v>88.041070611000009</v>
          </cell>
          <cell r="DW411">
            <v>70.905940774000015</v>
          </cell>
          <cell r="DX411">
            <v>17.135129836999997</v>
          </cell>
          <cell r="DY411">
            <v>-20.104260171050008</v>
          </cell>
          <cell r="DZ411">
            <v>-2.1228829513091796E-2</v>
          </cell>
          <cell r="EA411">
            <v>65.023333333333326</v>
          </cell>
          <cell r="EB411">
            <v>112.68</v>
          </cell>
          <cell r="EC411">
            <v>227.85599344323563</v>
          </cell>
        </row>
        <row r="412">
          <cell r="A412">
            <v>45566</v>
          </cell>
          <cell r="B412">
            <v>5.6241000000000003</v>
          </cell>
          <cell r="C412">
            <v>145.77000000000001</v>
          </cell>
          <cell r="D412">
            <v>133.33000000000001</v>
          </cell>
          <cell r="E412">
            <v>5.79</v>
          </cell>
          <cell r="DP412">
            <v>45566</v>
          </cell>
          <cell r="DQ412">
            <v>5.5726333333333331</v>
          </cell>
          <cell r="DR412">
            <v>145.25</v>
          </cell>
          <cell r="DS412">
            <v>133.77333333333334</v>
          </cell>
          <cell r="DT412">
            <v>5.6158333333333337</v>
          </cell>
          <cell r="DU412">
            <v>156.26533333333333</v>
          </cell>
          <cell r="DV412">
            <v>86.498017227999995</v>
          </cell>
          <cell r="DW412">
            <v>72.722197741000002</v>
          </cell>
          <cell r="DX412">
            <v>13.775819487</v>
          </cell>
          <cell r="DY412">
            <v>-21.210225972540005</v>
          </cell>
          <cell r="DZ412">
            <v>-2.4237784456906632E-2</v>
          </cell>
          <cell r="EA412">
            <v>63.947624600078122</v>
          </cell>
          <cell r="EB412">
            <v>116.90855934172983</v>
          </cell>
          <cell r="EC412">
            <v>232.3475715100866</v>
          </cell>
        </row>
        <row r="413">
          <cell r="A413">
            <v>45597</v>
          </cell>
          <cell r="B413">
            <v>5.8064578947368419</v>
          </cell>
          <cell r="C413">
            <v>150.24</v>
          </cell>
          <cell r="D413">
            <v>134.63999999999999</v>
          </cell>
          <cell r="E413">
            <v>6.0529000000000002</v>
          </cell>
          <cell r="DP413">
            <v>45597</v>
          </cell>
          <cell r="DQ413">
            <v>5.6568526315789471</v>
          </cell>
          <cell r="DR413">
            <v>146.88333333333333</v>
          </cell>
          <cell r="DS413">
            <v>133.88999999999999</v>
          </cell>
          <cell r="DT413">
            <v>5.7642999999999995</v>
          </cell>
          <cell r="DU413">
            <v>158.374</v>
          </cell>
          <cell r="DV413">
            <v>85.604791794999997</v>
          </cell>
          <cell r="DW413">
            <v>69.466215887000004</v>
          </cell>
          <cell r="DX413">
            <v>16.138575908</v>
          </cell>
          <cell r="DY413">
            <v>-17.660318661660003</v>
          </cell>
          <cell r="DZ413">
            <v>-2.5992959406720119E-2</v>
          </cell>
          <cell r="EA413">
            <v>62.116127816760375</v>
          </cell>
          <cell r="EB413">
            <v>116.70313118426323</v>
          </cell>
          <cell r="EC413">
            <v>237.26211807913114</v>
          </cell>
        </row>
        <row r="414">
          <cell r="A414">
            <v>45627</v>
          </cell>
          <cell r="B414">
            <v>6.0963952380952389</v>
          </cell>
          <cell r="C414">
            <v>156.97999999999999</v>
          </cell>
          <cell r="D414">
            <v>139.61000000000001</v>
          </cell>
          <cell r="E414">
            <v>6.1773999999999996</v>
          </cell>
          <cell r="DP414">
            <v>45627</v>
          </cell>
          <cell r="DQ414">
            <v>5.8423177109440276</v>
          </cell>
          <cell r="DR414">
            <v>150.99666666666667</v>
          </cell>
          <cell r="DS414">
            <v>135.86000000000001</v>
          </cell>
          <cell r="DT414">
            <v>6.0067666666666666</v>
          </cell>
          <cell r="DU414">
            <v>169.69956989247314</v>
          </cell>
          <cell r="DV414">
            <v>82.044828449999997</v>
          </cell>
          <cell r="DW414">
            <v>66.175277690000001</v>
          </cell>
          <cell r="DX414">
            <v>15.869550760000003</v>
          </cell>
          <cell r="DY414">
            <v>-19.965367911299992</v>
          </cell>
          <cell r="DZ414">
            <v>-2.7948911821002728E-2</v>
          </cell>
          <cell r="EA414">
            <v>62.361413658908056</v>
          </cell>
          <cell r="EB414">
            <v>121.36479500759049</v>
          </cell>
          <cell r="EC414">
            <v>243.79199704483344</v>
          </cell>
        </row>
        <row r="415">
          <cell r="A415">
            <v>45658</v>
          </cell>
          <cell r="B415">
            <v>6.0136727272727279</v>
          </cell>
          <cell r="C415">
            <v>155.81</v>
          </cell>
          <cell r="D415">
            <v>136.69999999999999</v>
          </cell>
          <cell r="E415">
            <v>5.8440000000000003</v>
          </cell>
          <cell r="DP415">
            <v>45658</v>
          </cell>
          <cell r="DQ415">
            <v>5.9721752867016029</v>
          </cell>
          <cell r="DR415">
            <v>154.34333333333333</v>
          </cell>
          <cell r="DS415">
            <v>136.98333333333332</v>
          </cell>
          <cell r="DT415">
            <v>6.0247666666666673</v>
          </cell>
          <cell r="DU415">
            <v>179.8897003272557</v>
          </cell>
          <cell r="DV415">
            <v>78.095369129000005</v>
          </cell>
          <cell r="DW415">
            <v>64.129765268</v>
          </cell>
          <cell r="DX415">
            <v>13.965603861000002</v>
          </cell>
          <cell r="DY415">
            <v>-21.925684064989998</v>
          </cell>
          <cell r="DZ415">
            <v>-3.0300683398271067E-2</v>
          </cell>
          <cell r="EA415">
            <v>64.409869329017269</v>
          </cell>
          <cell r="EB415">
            <v>122.35823270823323</v>
          </cell>
          <cell r="EC415">
            <v>246.92433226892751</v>
          </cell>
        </row>
        <row r="416">
          <cell r="A416">
            <v>45689</v>
          </cell>
          <cell r="B416">
            <v>5.7675821428571448</v>
          </cell>
          <cell r="C416">
            <v>147.9</v>
          </cell>
          <cell r="D416">
            <v>130.85</v>
          </cell>
          <cell r="E416">
            <v>5.8844000000000003</v>
          </cell>
          <cell r="DP416">
            <v>45689</v>
          </cell>
          <cell r="DQ416">
            <v>5.9592167027417036</v>
          </cell>
          <cell r="DR416">
            <v>153.5633333333333</v>
          </cell>
          <cell r="DS416">
            <v>135.72</v>
          </cell>
          <cell r="DT416">
            <v>5.9685999999999995</v>
          </cell>
          <cell r="DU416">
            <v>182.71580747011285</v>
          </cell>
          <cell r="DV416">
            <v>73.007251109999999</v>
          </cell>
          <cell r="DW416">
            <v>66.392912153999987</v>
          </cell>
          <cell r="DX416">
            <v>6.6143389560000045</v>
          </cell>
          <cell r="DY416">
            <v>-27.051596136549993</v>
          </cell>
          <cell r="DZ416">
            <v>-3.2795359064474713E-2</v>
          </cell>
          <cell r="EA416">
            <v>66.56626715630324</v>
          </cell>
          <cell r="EB416">
            <v>122.07124163149312</v>
          </cell>
          <cell r="EC416">
            <v>247.66459417340741</v>
          </cell>
        </row>
        <row r="417">
          <cell r="A417">
            <v>45717</v>
          </cell>
          <cell r="B417">
            <v>5.7651354838709672</v>
          </cell>
          <cell r="C417">
            <v>146.94</v>
          </cell>
          <cell r="D417">
            <v>131.04</v>
          </cell>
          <cell r="E417">
            <v>5.7057000000000002</v>
          </cell>
          <cell r="DP417">
            <v>45717</v>
          </cell>
          <cell r="DQ417">
            <v>5.8487967846669475</v>
          </cell>
          <cell r="DR417">
            <v>150.21666666666667</v>
          </cell>
          <cell r="DS417">
            <v>132.86333333333332</v>
          </cell>
          <cell r="DT417">
            <v>5.8113666666666672</v>
          </cell>
          <cell r="DU417">
            <v>180.49382897548921</v>
          </cell>
          <cell r="DV417">
            <v>76.870171356</v>
          </cell>
          <cell r="DW417">
            <v>67.313857687999999</v>
          </cell>
          <cell r="DX417">
            <v>9.5563136680000049</v>
          </cell>
          <cell r="DY417">
            <v>-20.095281580370006</v>
          </cell>
          <cell r="DZ417">
            <v>-3.2252634322152786E-2</v>
          </cell>
          <cell r="EA417">
            <v>67.511489477228466</v>
          </cell>
          <cell r="EB417">
            <v>121.32207393447084</v>
          </cell>
          <cell r="EC417">
            <v>246.0043509345717</v>
          </cell>
        </row>
        <row r="418">
          <cell r="A418">
            <v>45748</v>
          </cell>
          <cell r="B418">
            <v>5.7831800000000007</v>
          </cell>
          <cell r="C418">
            <v>147.69999999999999</v>
          </cell>
          <cell r="D418">
            <v>131.86000000000001</v>
          </cell>
          <cell r="E418">
            <v>5.6734</v>
          </cell>
          <cell r="DP418">
            <v>45748</v>
          </cell>
          <cell r="DQ418">
            <v>5.7719658755760372</v>
          </cell>
          <cell r="DR418">
            <v>147.51333333333335</v>
          </cell>
          <cell r="DS418">
            <v>131.25</v>
          </cell>
          <cell r="DT418">
            <v>5.7545000000000002</v>
          </cell>
          <cell r="DU418">
            <v>182.06346520737327</v>
          </cell>
          <cell r="DV418">
            <v>81.421187195000002</v>
          </cell>
          <cell r="DW418">
            <v>66.516853679999997</v>
          </cell>
          <cell r="DX418">
            <v>14.904333515000005</v>
          </cell>
          <cell r="DY418">
            <v>-13.432474770990002</v>
          </cell>
          <cell r="DZ418">
            <v>-3.2233757392208851E-2</v>
          </cell>
          <cell r="EA418">
            <v>67.000038799370671</v>
          </cell>
          <cell r="EB418">
            <v>118.72002194566149</v>
          </cell>
          <cell r="EC418">
            <v>244.93140004329783</v>
          </cell>
        </row>
        <row r="419">
          <cell r="A419">
            <v>45778</v>
          </cell>
          <cell r="B419">
            <v>5.6676225806451619</v>
          </cell>
          <cell r="C419">
            <v>144.49005646922294</v>
          </cell>
          <cell r="D419">
            <v>135.21337300241859</v>
          </cell>
          <cell r="E419">
            <v>5.7230999999999996</v>
          </cell>
          <cell r="DP419">
            <v>45778</v>
          </cell>
          <cell r="DQ419">
            <v>5.7386460215053772</v>
          </cell>
          <cell r="DR419">
            <v>146.37668548974099</v>
          </cell>
          <cell r="DS419">
            <v>132.70445766747287</v>
          </cell>
          <cell r="DT419">
            <v>5.700733333333333</v>
          </cell>
          <cell r="DU419">
            <v>182.06961612903226</v>
          </cell>
          <cell r="DV419">
            <v>88.823968607999959</v>
          </cell>
          <cell r="DW419">
            <v>66.20312471099993</v>
          </cell>
          <cell r="DX419">
            <v>22.620843897000032</v>
          </cell>
          <cell r="DY419">
            <v>-7.4509286869100064</v>
          </cell>
          <cell r="DZ419">
            <v>-3.2492597437530156E-2</v>
          </cell>
          <cell r="EA419">
            <v>67.171766764198836</v>
          </cell>
          <cell r="EB419">
            <v>121.88952286172912</v>
          </cell>
          <cell r="EC419">
            <v>244.13780741645803</v>
          </cell>
        </row>
        <row r="420">
          <cell r="A420">
            <v>45809</v>
          </cell>
          <cell r="B420">
            <v>5.5514766666666686</v>
          </cell>
          <cell r="C420">
            <v>141.60075090447864</v>
          </cell>
          <cell r="D420">
            <v>141.24998428779119</v>
          </cell>
          <cell r="E420">
            <v>5.4317000000000002</v>
          </cell>
          <cell r="DP420">
            <v>45809</v>
          </cell>
          <cell r="DQ420">
            <v>5.6674264157706107</v>
          </cell>
          <cell r="DR420">
            <v>144.59693579123385</v>
          </cell>
          <cell r="DS420">
            <v>136.10778576340329</v>
          </cell>
          <cell r="DT420">
            <v>5.6093999999999999</v>
          </cell>
          <cell r="DU420">
            <v>173.67501362007167</v>
          </cell>
          <cell r="DV420">
            <v>89.20327436599996</v>
          </cell>
          <cell r="DW420">
            <v>68.438459276999922</v>
          </cell>
          <cell r="DX420">
            <v>20.764815089000031</v>
          </cell>
          <cell r="DY420">
            <v>-9.3397641121728547</v>
          </cell>
          <cell r="DZ420">
            <v>-3.2572585142655944E-2</v>
          </cell>
          <cell r="EA420">
            <v>69.12423905996252</v>
          </cell>
          <cell r="EB420">
            <v>128.32185510953187</v>
          </cell>
          <cell r="EC420">
            <v>243.04079660382376</v>
          </cell>
        </row>
        <row r="421">
          <cell r="A421">
            <v>45839</v>
          </cell>
          <cell r="B421">
            <v>5.5678972222222241</v>
          </cell>
          <cell r="C421">
            <v>141.84912315713629</v>
          </cell>
          <cell r="D421">
            <v>147.32019452280412</v>
          </cell>
          <cell r="E421">
            <v>5.5678972222222241</v>
          </cell>
          <cell r="DP421">
            <v>45839</v>
          </cell>
          <cell r="DQ421">
            <v>5.5956654898446851</v>
          </cell>
          <cell r="DR421">
            <v>142.64664351027929</v>
          </cell>
          <cell r="DS421">
            <v>141.26118393767129</v>
          </cell>
          <cell r="DT421">
            <v>5.5742324074074077</v>
          </cell>
          <cell r="DU421">
            <v>162.44353230926777</v>
          </cell>
          <cell r="DV421">
            <v>89.492858889999965</v>
          </cell>
          <cell r="DW421">
            <v>68.075059982999932</v>
          </cell>
          <cell r="DX421">
            <v>21.417798907000034</v>
          </cell>
          <cell r="DY421">
            <v>-12.018614112045716</v>
          </cell>
          <cell r="DZ421">
            <v>-3.1710038108130799E-2</v>
          </cell>
          <cell r="EA421">
            <v>71.30817078658157</v>
          </cell>
          <cell r="EB421">
            <v>130.20339628938825</v>
          </cell>
          <cell r="EC421">
            <v>241.90900120574983</v>
          </cell>
        </row>
        <row r="422">
          <cell r="A422">
            <v>45870</v>
          </cell>
          <cell r="B422">
            <v>5.5843177777777795</v>
          </cell>
          <cell r="C422">
            <v>142.954046065971</v>
          </cell>
          <cell r="D422">
            <v>150.40009823983095</v>
          </cell>
          <cell r="E422">
            <v>5.5843177777777795</v>
          </cell>
          <cell r="DP422">
            <v>45870</v>
          </cell>
          <cell r="DQ422">
            <v>5.5678972222222241</v>
          </cell>
          <cell r="DR422">
            <v>142.13464004252864</v>
          </cell>
          <cell r="DS422">
            <v>146.32342568347542</v>
          </cell>
          <cell r="DT422">
            <v>5.5279716666666685</v>
          </cell>
          <cell r="DU422">
            <v>159.88085606758833</v>
          </cell>
          <cell r="DV422">
            <v>89.151214909433804</v>
          </cell>
          <cell r="DW422">
            <v>67.257402640000009</v>
          </cell>
          <cell r="DX422">
            <v>21.893812269433795</v>
          </cell>
          <cell r="DY422">
            <v>-13.632477153728573</v>
          </cell>
          <cell r="DZ422">
            <v>-2.9984944039080513E-2</v>
          </cell>
          <cell r="EA422">
            <v>73.454770346933614</v>
          </cell>
          <cell r="EB422">
            <v>132.26413186732623</v>
          </cell>
          <cell r="EC422">
            <v>243.25750100479149</v>
          </cell>
        </row>
        <row r="423">
          <cell r="A423">
            <v>45901</v>
          </cell>
          <cell r="B423">
            <v>5.6007383333333349</v>
          </cell>
          <cell r="C423">
            <v>143.27819113602476</v>
          </cell>
          <cell r="D423">
            <v>149.73931889690522</v>
          </cell>
          <cell r="E423">
            <v>5.6007383333333349</v>
          </cell>
          <cell r="DP423">
            <v>45901</v>
          </cell>
          <cell r="DQ423">
            <v>5.5843177777777795</v>
          </cell>
          <cell r="DR423">
            <v>142.69378678637733</v>
          </cell>
          <cell r="DS423">
            <v>149.15320388651341</v>
          </cell>
          <cell r="DT423">
            <v>5.5843177777777795</v>
          </cell>
          <cell r="DU423">
            <v>163.93474546850999</v>
          </cell>
          <cell r="DV423">
            <v>88.643483077689353</v>
          </cell>
          <cell r="DW423">
            <v>65.2</v>
          </cell>
          <cell r="DX423">
            <v>23.443483077689354</v>
          </cell>
          <cell r="DY423">
            <v>-13.632477153728573</v>
          </cell>
          <cell r="DZ423">
            <v>-2.9122397004555371E-2</v>
          </cell>
          <cell r="EA423">
            <v>72.823856737021444</v>
          </cell>
          <cell r="EB423">
            <v>126.19765484894002</v>
          </cell>
          <cell r="EC423">
            <v>244.60600080383315</v>
          </cell>
        </row>
        <row r="424">
          <cell r="A424">
            <v>45931</v>
          </cell>
          <cell r="B424">
            <v>5.6171588888888904</v>
          </cell>
          <cell r="C424">
            <v>143.6799166459455</v>
          </cell>
          <cell r="D424">
            <v>149.32493185134163</v>
          </cell>
          <cell r="E424">
            <v>5.6171588888888904</v>
          </cell>
          <cell r="DP424">
            <v>45931</v>
          </cell>
          <cell r="DQ424">
            <v>5.6007383333333349</v>
          </cell>
          <cell r="DR424">
            <v>143.30405128264707</v>
          </cell>
          <cell r="DS424">
            <v>149.82144966269257</v>
          </cell>
          <cell r="DT424">
            <v>5.6007383333333349</v>
          </cell>
          <cell r="DU424">
            <v>167.98863486943165</v>
          </cell>
          <cell r="DV424">
            <v>86.114475711973725</v>
          </cell>
          <cell r="DW424">
            <v>65.599999999999994</v>
          </cell>
          <cell r="DX424">
            <v>20.514475711973724</v>
          </cell>
          <cell r="DY424">
            <v>-13.632477153728573</v>
          </cell>
          <cell r="DZ424">
            <v>-2.8341797753416526E-2</v>
          </cell>
          <cell r="EA424">
            <v>71.61910061847928</v>
          </cell>
          <cell r="EB424">
            <v>130.93349326139904</v>
          </cell>
          <cell r="EC424">
            <v>245.95450060287487</v>
          </cell>
        </row>
        <row r="425">
          <cell r="A425">
            <v>45962</v>
          </cell>
          <cell r="B425">
            <v>5.6335794444444458</v>
          </cell>
          <cell r="C425">
            <v>144.27386383540261</v>
          </cell>
          <cell r="D425">
            <v>150.79208598563434</v>
          </cell>
          <cell r="E425">
            <v>5.6335794444444458</v>
          </cell>
          <cell r="DP425">
            <v>45962</v>
          </cell>
          <cell r="DQ425">
            <v>5.6171588888888904</v>
          </cell>
          <cell r="DR425">
            <v>143.7439905391243</v>
          </cell>
          <cell r="DS425">
            <v>149.95211224462707</v>
          </cell>
          <cell r="DT425">
            <v>5.6171588888888904</v>
          </cell>
          <cell r="DU425">
            <v>172.04252427035331</v>
          </cell>
          <cell r="DV425">
            <v>81.67357014308908</v>
          </cell>
          <cell r="DW425">
            <v>64.64</v>
          </cell>
          <cell r="DX425">
            <v>17.033570143089079</v>
          </cell>
          <cell r="DY425">
            <v>-13.632477153728573</v>
          </cell>
          <cell r="DZ425">
            <v>-2.6780599251138841E-2</v>
          </cell>
          <cell r="EA425">
            <v>69.567888345510895</v>
          </cell>
          <cell r="EB425">
            <v>130.70342091748506</v>
          </cell>
          <cell r="EC425">
            <v>247.30300040191659</v>
          </cell>
        </row>
        <row r="426">
          <cell r="A426">
            <v>45992</v>
          </cell>
          <cell r="B426">
            <v>5.65</v>
          </cell>
          <cell r="C426">
            <v>144.66617548286439</v>
          </cell>
          <cell r="D426">
            <v>156.3583119760429</v>
          </cell>
          <cell r="E426">
            <v>5.65</v>
          </cell>
          <cell r="DP426">
            <v>45992</v>
          </cell>
          <cell r="DQ426">
            <v>5.6335794444444458</v>
          </cell>
          <cell r="DR426">
            <v>144.20665198807083</v>
          </cell>
          <cell r="DS426">
            <v>152.15844327100629</v>
          </cell>
          <cell r="DT426">
            <v>5.6335794444444458</v>
          </cell>
          <cell r="DU426">
            <v>182.71297931387608</v>
          </cell>
          <cell r="DV426">
            <v>79.917293851310404</v>
          </cell>
          <cell r="DW426">
            <v>62.29</v>
          </cell>
          <cell r="DX426">
            <v>17.627293851310395</v>
          </cell>
          <cell r="DY426">
            <v>-13.632477153728573</v>
          </cell>
          <cell r="DZ426">
            <v>-2.5999999999999999E-2</v>
          </cell>
          <cell r="EA426">
            <v>69.842599900770793</v>
          </cell>
          <cell r="EB426">
            <v>135.92432118548331</v>
          </cell>
          <cell r="EC426">
            <v>248.65150020095825</v>
          </cell>
        </row>
        <row r="427">
          <cell r="A427">
            <v>46023</v>
          </cell>
          <cell r="B427">
            <v>5.65</v>
          </cell>
          <cell r="C427">
            <v>144.54035057036597</v>
          </cell>
          <cell r="D427">
            <v>153.0992138609345</v>
          </cell>
          <cell r="E427">
            <v>5.65</v>
          </cell>
          <cell r="DP427">
            <v>46023</v>
          </cell>
          <cell r="DQ427">
            <v>5.6445264814814822</v>
          </cell>
          <cell r="DR427">
            <v>144.49346329621099</v>
          </cell>
          <cell r="DS427">
            <v>153.41653727420393</v>
          </cell>
          <cell r="DT427">
            <v>5.6445264814814822</v>
          </cell>
          <cell r="DU427">
            <v>192.03213789042499</v>
          </cell>
          <cell r="DV427">
            <v>76.114802485352556</v>
          </cell>
          <cell r="DW427">
            <v>62.384529849057543</v>
          </cell>
          <cell r="DX427">
            <v>13.730272636295023</v>
          </cell>
          <cell r="DY427">
            <v>-13.746651435819047</v>
          </cell>
          <cell r="DZ427">
            <v>-2.5818181818181817E-2</v>
          </cell>
          <cell r="EA427">
            <v>69.364498143451769</v>
          </cell>
          <cell r="EB427">
            <v>131.88972737956209</v>
          </cell>
          <cell r="EC427">
            <v>249.55050006698607</v>
          </cell>
        </row>
        <row r="428">
          <cell r="A428">
            <v>46054</v>
          </cell>
          <cell r="B428">
            <v>5.65</v>
          </cell>
          <cell r="C428">
            <v>144.11820594657365</v>
          </cell>
          <cell r="D428">
            <v>146.54741868107737</v>
          </cell>
          <cell r="E428">
            <v>5.65</v>
          </cell>
          <cell r="DP428">
            <v>46054</v>
          </cell>
          <cell r="DQ428">
            <v>5.6500000000000012</v>
          </cell>
          <cell r="DR428">
            <v>144.44157733326801</v>
          </cell>
          <cell r="DS428">
            <v>152.00164817268492</v>
          </cell>
          <cell r="DT428">
            <v>5.6500000000000012</v>
          </cell>
          <cell r="DU428">
            <v>200</v>
          </cell>
          <cell r="DV428">
            <v>74.888122389103387</v>
          </cell>
          <cell r="DW428">
            <v>62.022259523981042</v>
          </cell>
          <cell r="DX428">
            <v>12.865862865122352</v>
          </cell>
          <cell r="DY428">
            <v>-13.86082571790952</v>
          </cell>
          <cell r="DZ428">
            <v>-2.5636363636363634E-2</v>
          </cell>
          <cell r="EA428">
            <v>69.087305573662263</v>
          </cell>
          <cell r="EB428">
            <v>126.8719847127341</v>
          </cell>
          <cell r="EC428">
            <v>250</v>
          </cell>
        </row>
        <row r="429">
          <cell r="A429">
            <v>46082</v>
          </cell>
          <cell r="B429">
            <v>5.65</v>
          </cell>
          <cell r="C429">
            <v>143.91363177973992</v>
          </cell>
          <cell r="D429">
            <v>146.76021202879926</v>
          </cell>
          <cell r="E429">
            <v>5.65</v>
          </cell>
          <cell r="DP429">
            <v>46082</v>
          </cell>
          <cell r="DQ429">
            <v>5.6500000000000012</v>
          </cell>
          <cell r="DR429">
            <v>144.1907294322265</v>
          </cell>
          <cell r="DS429">
            <v>148.80228152360371</v>
          </cell>
          <cell r="DT429">
            <v>5.6500000000000012</v>
          </cell>
          <cell r="DU429">
            <v>200</v>
          </cell>
          <cell r="DV429">
            <v>77.072785149529466</v>
          </cell>
          <cell r="DW429">
            <v>66.594174741477289</v>
          </cell>
          <cell r="DX429">
            <v>10.478610408052173</v>
          </cell>
          <cell r="DY429">
            <v>-13.974999999999994</v>
          </cell>
          <cell r="DZ429">
            <v>-2.5454545454545452E-2</v>
          </cell>
          <cell r="EA429">
            <v>67.481060655876874</v>
          </cell>
          <cell r="EB429">
            <v>121.26739157236709</v>
          </cell>
          <cell r="EC429">
            <v>250</v>
          </cell>
        </row>
        <row r="430">
          <cell r="A430">
            <v>46113</v>
          </cell>
          <cell r="B430">
            <v>5.65</v>
          </cell>
          <cell r="C430">
            <v>143.63392517191829</v>
          </cell>
          <cell r="D430">
            <v>147.67858331896724</v>
          </cell>
          <cell r="E430">
            <v>5.65</v>
          </cell>
          <cell r="DP430">
            <v>46113</v>
          </cell>
          <cell r="DQ430">
            <v>5.6500000000000012</v>
          </cell>
          <cell r="DR430">
            <v>143.88858763274396</v>
          </cell>
          <cell r="DS430">
            <v>146.99540467628131</v>
          </cell>
          <cell r="DT430">
            <v>5.6500000000000012</v>
          </cell>
          <cell r="DU430">
            <v>200</v>
          </cell>
          <cell r="DV430">
            <v>82.024021408480792</v>
          </cell>
          <cell r="DW430">
            <v>66.403967366371091</v>
          </cell>
          <cell r="DX430">
            <v>15.620054042109697</v>
          </cell>
          <cell r="DY430">
            <v>-13.974999999999994</v>
          </cell>
          <cell r="DZ430">
            <v>-2.527272727272727E-2</v>
          </cell>
          <cell r="EA430">
            <v>66.969840499392944</v>
          </cell>
          <cell r="EB430">
            <v>118.66651238208028</v>
          </cell>
          <cell r="EC430">
            <v>250</v>
          </cell>
        </row>
        <row r="431">
          <cell r="A431">
            <v>46143</v>
          </cell>
          <cell r="B431">
            <v>5.65</v>
          </cell>
          <cell r="C431">
            <v>143.63592635282777</v>
          </cell>
          <cell r="D431">
            <v>151.43424367341325</v>
          </cell>
          <cell r="E431">
            <v>5.65</v>
          </cell>
          <cell r="DP431">
            <v>46143</v>
          </cell>
          <cell r="DQ431">
            <v>5.6500000000000012</v>
          </cell>
          <cell r="DR431">
            <v>143.72782776816197</v>
          </cell>
          <cell r="DS431">
            <v>148.62434634039323</v>
          </cell>
          <cell r="DT431">
            <v>5.6500000000000012</v>
          </cell>
          <cell r="DU431">
            <v>200</v>
          </cell>
          <cell r="DV431">
            <v>89.558781765809172</v>
          </cell>
          <cell r="DW431">
            <v>69.098165261728241</v>
          </cell>
          <cell r="DX431">
            <v>20.460616504080928</v>
          </cell>
          <cell r="DY431">
            <v>-13.974999999999994</v>
          </cell>
          <cell r="DZ431">
            <v>-2.5090909090909087E-2</v>
          </cell>
          <cell r="EA431">
            <v>67.141491062883901</v>
          </cell>
          <cell r="EB431">
            <v>121.834584738685</v>
          </cell>
          <cell r="EC431">
            <v>250</v>
          </cell>
        </row>
        <row r="432">
          <cell r="A432">
            <v>46174</v>
          </cell>
          <cell r="B432">
            <v>5.65</v>
          </cell>
          <cell r="C432">
            <v>143.59627342942568</v>
          </cell>
          <cell r="D432">
            <v>158.19503695925516</v>
          </cell>
          <cell r="E432">
            <v>5.65</v>
          </cell>
          <cell r="DP432">
            <v>46174</v>
          </cell>
          <cell r="DQ432">
            <v>5.6500000000000012</v>
          </cell>
          <cell r="DR432">
            <v>143.62204165139056</v>
          </cell>
          <cell r="DS432">
            <v>152.43595465054523</v>
          </cell>
          <cell r="DT432">
            <v>5.6500000000000012</v>
          </cell>
          <cell r="DU432">
            <v>200</v>
          </cell>
          <cell r="DV432">
            <v>91.76378945701677</v>
          </cell>
          <cell r="DW432">
            <v>69.008553536655583</v>
          </cell>
          <cell r="DX432">
            <v>22.755235920361198</v>
          </cell>
          <cell r="DY432">
            <v>-13.974999999999994</v>
          </cell>
          <cell r="DZ432">
            <v>-2.4909090909090905E-2</v>
          </cell>
          <cell r="EA432">
            <v>69.093083339096225</v>
          </cell>
          <cell r="EB432">
            <v>128.26401780161777</v>
          </cell>
          <cell r="EC432">
            <v>250</v>
          </cell>
        </row>
        <row r="433">
          <cell r="A433">
            <v>46204</v>
          </cell>
          <cell r="B433">
            <v>5.65</v>
          </cell>
          <cell r="C433">
            <v>143.57736264044297</v>
          </cell>
          <cell r="D433">
            <v>164.99345989232813</v>
          </cell>
          <cell r="E433">
            <v>5.65</v>
          </cell>
          <cell r="DP433">
            <v>46204</v>
          </cell>
          <cell r="DQ433">
            <v>5.6500000000000012</v>
          </cell>
          <cell r="DR433">
            <v>143.60318747423216</v>
          </cell>
          <cell r="DS433">
            <v>158.20758017499884</v>
          </cell>
          <cell r="DT433">
            <v>5.6500000000000012</v>
          </cell>
          <cell r="DU433">
            <v>200</v>
          </cell>
          <cell r="DV433">
            <v>93.273680081258789</v>
          </cell>
          <cell r="DW433">
            <v>69.40985867303155</v>
          </cell>
          <cell r="DX433">
            <v>23.863821408227242</v>
          </cell>
          <cell r="DY433">
            <v>-13.974999999999994</v>
          </cell>
          <cell r="DZ433">
            <v>-2.4727272727272723E-2</v>
          </cell>
          <cell r="EA433">
            <v>71.276030722622437</v>
          </cell>
          <cell r="EB433">
            <v>130.14471093204034</v>
          </cell>
          <cell r="EC433">
            <v>250</v>
          </cell>
        </row>
        <row r="434">
          <cell r="A434">
            <v>46235</v>
          </cell>
          <cell r="B434">
            <v>5.65</v>
          </cell>
          <cell r="C434">
            <v>143.64570548191864</v>
          </cell>
          <cell r="D434">
            <v>168.44284422183932</v>
          </cell>
          <cell r="E434">
            <v>5.65</v>
          </cell>
          <cell r="DP434">
            <v>46235</v>
          </cell>
          <cell r="DQ434">
            <v>5.6500000000000012</v>
          </cell>
          <cell r="DR434">
            <v>143.60644718392908</v>
          </cell>
          <cell r="DS434">
            <v>163.87711369114086</v>
          </cell>
          <cell r="DT434">
            <v>5.6500000000000012</v>
          </cell>
          <cell r="DU434">
            <v>200</v>
          </cell>
          <cell r="DV434">
            <v>92.181746249438746</v>
          </cell>
          <cell r="DW434">
            <v>68.713784235456416</v>
          </cell>
          <cell r="DX434">
            <v>23.467962013982337</v>
          </cell>
          <cell r="DY434">
            <v>-13.974999999999994</v>
          </cell>
          <cell r="DZ434">
            <v>-2.454545454545454E-2</v>
          </cell>
          <cell r="EA434">
            <v>73.421662766259303</v>
          </cell>
          <cell r="EB434">
            <v>132.20451769393173</v>
          </cell>
          <cell r="EC434">
            <v>250</v>
          </cell>
        </row>
        <row r="435">
          <cell r="A435">
            <v>46266</v>
          </cell>
          <cell r="B435">
            <v>5.65</v>
          </cell>
          <cell r="C435">
            <v>143.5393615939679</v>
          </cell>
          <cell r="D435">
            <v>167.7027944929624</v>
          </cell>
          <cell r="E435">
            <v>5.65</v>
          </cell>
          <cell r="DP435">
            <v>46266</v>
          </cell>
          <cell r="DQ435">
            <v>5.6500000000000012</v>
          </cell>
          <cell r="DR435">
            <v>143.58747657210984</v>
          </cell>
          <cell r="DS435">
            <v>167.04636620237662</v>
          </cell>
          <cell r="DT435">
            <v>5.6500000000000012</v>
          </cell>
          <cell r="DU435">
            <v>200</v>
          </cell>
          <cell r="DV435">
            <v>90.293025010840552</v>
          </cell>
          <cell r="DW435">
            <v>67.221538491958796</v>
          </cell>
          <cell r="DX435">
            <v>23.071486518881763</v>
          </cell>
          <cell r="DY435">
            <v>-13.974999999999994</v>
          </cell>
          <cell r="DZ435">
            <v>-2.4363636363636358E-2</v>
          </cell>
          <cell r="EA435">
            <v>72.79103352212951</v>
          </cell>
          <cell r="EB435">
            <v>126.14077496191447</v>
          </cell>
          <cell r="EC435">
            <v>250</v>
          </cell>
        </row>
        <row r="436">
          <cell r="A436">
            <v>46296</v>
          </cell>
          <cell r="B436">
            <v>5.65</v>
          </cell>
          <cell r="C436">
            <v>143.31899001419652</v>
          </cell>
          <cell r="D436">
            <v>167.23869551044638</v>
          </cell>
          <cell r="E436">
            <v>5.65</v>
          </cell>
          <cell r="DP436">
            <v>46296</v>
          </cell>
          <cell r="DQ436">
            <v>5.6500000000000012</v>
          </cell>
          <cell r="DR436">
            <v>143.50135236336101</v>
          </cell>
          <cell r="DS436">
            <v>167.79477807508272</v>
          </cell>
          <cell r="DT436">
            <v>5.6500000000000012</v>
          </cell>
          <cell r="DU436">
            <v>200</v>
          </cell>
          <cell r="DV436">
            <v>88.596077756533944</v>
          </cell>
          <cell r="DW436">
            <v>67.599638143183938</v>
          </cell>
          <cell r="DX436">
            <v>20.996439613350002</v>
          </cell>
          <cell r="DY436">
            <v>-13.974999999999994</v>
          </cell>
          <cell r="DZ436">
            <v>-2.4181818181818176E-2</v>
          </cell>
          <cell r="EA436">
            <v>71.586820412029127</v>
          </cell>
          <cell r="EB436">
            <v>130.87447883428086</v>
          </cell>
          <cell r="EC436">
            <v>250</v>
          </cell>
        </row>
        <row r="437">
          <cell r="A437">
            <v>46327</v>
          </cell>
          <cell r="B437">
            <v>5.65</v>
          </cell>
          <cell r="C437">
            <v>143.01808238822002</v>
          </cell>
          <cell r="D437">
            <v>168.88185677286802</v>
          </cell>
          <cell r="E437">
            <v>5.65</v>
          </cell>
          <cell r="DP437">
            <v>46327</v>
          </cell>
          <cell r="DQ437">
            <v>5.6500000000000012</v>
          </cell>
          <cell r="DR437">
            <v>143.29214466546148</v>
          </cell>
          <cell r="DS437">
            <v>167.94111559209227</v>
          </cell>
          <cell r="DT437">
            <v>5.6500000000000012</v>
          </cell>
          <cell r="DU437">
            <v>200</v>
          </cell>
          <cell r="DV437">
            <v>84.262095089465561</v>
          </cell>
          <cell r="DW437">
            <v>66.860510722530265</v>
          </cell>
          <cell r="DX437">
            <v>17.4015843669353</v>
          </cell>
          <cell r="DY437">
            <v>-13.974999999999994</v>
          </cell>
          <cell r="DZ437">
            <v>-2.3999999999999994E-2</v>
          </cell>
          <cell r="EA437">
            <v>69.536532662757253</v>
          </cell>
          <cell r="EB437">
            <v>130.64451018871966</v>
          </cell>
          <cell r="EC437">
            <v>250</v>
          </cell>
        </row>
        <row r="438">
          <cell r="A438">
            <v>46357</v>
          </cell>
          <cell r="B438">
            <v>5.65</v>
          </cell>
          <cell r="C438">
            <v>142.45601687389868</v>
          </cell>
          <cell r="D438">
            <v>175.11583499747553</v>
          </cell>
          <cell r="E438">
            <v>5.65</v>
          </cell>
          <cell r="DP438">
            <v>46357</v>
          </cell>
          <cell r="DQ438">
            <v>5.6500000000000012</v>
          </cell>
          <cell r="DR438">
            <v>142.93102975877173</v>
          </cell>
          <cell r="DS438">
            <v>170.41212909359663</v>
          </cell>
          <cell r="DT438">
            <v>5.6500000000000012</v>
          </cell>
          <cell r="DU438">
            <v>200</v>
          </cell>
          <cell r="DV438">
            <v>82.695774165375042</v>
          </cell>
          <cell r="DW438">
            <v>64.71408864495433</v>
          </cell>
          <cell r="DX438">
            <v>17.981685520420712</v>
          </cell>
          <cell r="DY438">
            <v>-13.974999999999994</v>
          </cell>
          <cell r="DZ438">
            <v>-2.4E-2</v>
          </cell>
          <cell r="EA438">
            <v>69.811120399850751</v>
          </cell>
          <cell r="EB438">
            <v>135.86305728923813</v>
          </cell>
          <cell r="EC438">
            <v>250</v>
          </cell>
        </row>
        <row r="439">
          <cell r="A439">
            <v>46388</v>
          </cell>
          <cell r="B439">
            <v>5.6541666666666668</v>
          </cell>
          <cell r="C439">
            <v>141.99144287443318</v>
          </cell>
          <cell r="D439">
            <v>171.46575921606555</v>
          </cell>
          <cell r="E439">
            <v>5.6541666666666668</v>
          </cell>
          <cell r="DP439">
            <v>46388</v>
          </cell>
          <cell r="DQ439">
            <v>5.6513888888888886</v>
          </cell>
          <cell r="DR439">
            <v>142.48851404551729</v>
          </cell>
          <cell r="DS439">
            <v>171.82115032880301</v>
          </cell>
          <cell r="DT439">
            <v>5.6513888888888886</v>
          </cell>
          <cell r="DU439">
            <v>200</v>
          </cell>
          <cell r="DV439">
            <v>80.340806191665735</v>
          </cell>
          <cell r="DW439">
            <v>65.886697324783185</v>
          </cell>
          <cell r="DX439">
            <v>14.454108866882542</v>
          </cell>
          <cell r="DY439">
            <v>-13.948766548656897</v>
          </cell>
          <cell r="DZ439">
            <v>-2.3833188205192986E-2</v>
          </cell>
          <cell r="EA439">
            <v>69.333234132858976</v>
          </cell>
          <cell r="EB439">
            <v>131.83028195799577</v>
          </cell>
          <cell r="EC439">
            <v>250</v>
          </cell>
        </row>
        <row r="440">
          <cell r="A440">
            <v>46419</v>
          </cell>
          <cell r="B440">
            <v>5.6583333333333332</v>
          </cell>
          <cell r="C440">
            <v>141.7664452820226</v>
          </cell>
          <cell r="D440">
            <v>164.12797800601442</v>
          </cell>
          <cell r="E440">
            <v>5.6583333333333332</v>
          </cell>
          <cell r="DP440">
            <v>46419</v>
          </cell>
          <cell r="DQ440">
            <v>5.6541666666666659</v>
          </cell>
          <cell r="DR440">
            <v>142.07130167678483</v>
          </cell>
          <cell r="DS440">
            <v>170.23652407318517</v>
          </cell>
          <cell r="DT440">
            <v>5.6541666666666659</v>
          </cell>
          <cell r="DU440">
            <v>200</v>
          </cell>
          <cell r="DV440">
            <v>80.670301624973661</v>
          </cell>
          <cell r="DW440">
            <v>66.262311657806364</v>
          </cell>
          <cell r="DX440">
            <v>14.407989967167293</v>
          </cell>
          <cell r="DY440">
            <v>-13.922533097313799</v>
          </cell>
          <cell r="DZ440">
            <v>-2.3666376410385971E-2</v>
          </cell>
          <cell r="EA440">
            <v>69.056166499480312</v>
          </cell>
          <cell r="EB440">
            <v>126.81480089132474</v>
          </cell>
          <cell r="EC440">
            <v>250</v>
          </cell>
        </row>
        <row r="441">
          <cell r="A441">
            <v>46447</v>
          </cell>
          <cell r="B441">
            <v>5.6624999999999996</v>
          </cell>
          <cell r="C441">
            <v>141.69567326975678</v>
          </cell>
          <cell r="D441">
            <v>164.36629910514432</v>
          </cell>
          <cell r="E441">
            <v>5.6624999999999996</v>
          </cell>
          <cell r="DP441">
            <v>46447</v>
          </cell>
          <cell r="DQ441">
            <v>5.6583333333333341</v>
          </cell>
          <cell r="DR441">
            <v>141.81785380873751</v>
          </cell>
          <cell r="DS441">
            <v>166.6533454424081</v>
          </cell>
          <cell r="DT441">
            <v>5.6583333333333341</v>
          </cell>
          <cell r="DU441">
            <v>200</v>
          </cell>
          <cell r="DV441">
            <v>84.855531022412038</v>
          </cell>
          <cell r="DW441">
            <v>71.833223007442442</v>
          </cell>
          <cell r="DX441">
            <v>13.0223080149696</v>
          </cell>
          <cell r="DY441">
            <v>-13.896299645970702</v>
          </cell>
          <cell r="DZ441">
            <v>-2.3499564615578956E-2</v>
          </cell>
          <cell r="EA441">
            <v>67.450645549422916</v>
          </cell>
          <cell r="EB441">
            <v>121.21273385673226</v>
          </cell>
          <cell r="EC441">
            <v>250</v>
          </cell>
        </row>
        <row r="442">
          <cell r="A442">
            <v>46478</v>
          </cell>
          <cell r="B442">
            <v>5.6666666666666661</v>
          </cell>
          <cell r="C442">
            <v>141.50653910020131</v>
          </cell>
          <cell r="D442">
            <v>165.3948427961258</v>
          </cell>
          <cell r="E442">
            <v>5.6666666666666661</v>
          </cell>
          <cell r="DP442">
            <v>46478</v>
          </cell>
          <cell r="DQ442">
            <v>5.6624999999999988</v>
          </cell>
          <cell r="DR442">
            <v>141.65621921732691</v>
          </cell>
          <cell r="DS442">
            <v>164.62970663576152</v>
          </cell>
          <cell r="DT442">
            <v>5.6624999999999988</v>
          </cell>
          <cell r="DU442">
            <v>200</v>
          </cell>
          <cell r="DV442">
            <v>90.306739009195184</v>
          </cell>
          <cell r="DW442">
            <v>71.628051776674823</v>
          </cell>
          <cell r="DX442">
            <v>18.678687232520367</v>
          </cell>
          <cell r="DY442">
            <v>-13.896299645970702</v>
          </cell>
          <cell r="DZ442">
            <v>-2.3332752820771942E-2</v>
          </cell>
          <cell r="EA442">
            <v>66.939655810412134</v>
          </cell>
          <cell r="EB442">
            <v>118.61302693636354</v>
          </cell>
          <cell r="EC442">
            <v>250</v>
          </cell>
        </row>
        <row r="443">
          <cell r="A443">
            <v>46508</v>
          </cell>
          <cell r="B443">
            <v>5.6708333333333325</v>
          </cell>
          <cell r="C443">
            <v>141.55390287378813</v>
          </cell>
          <cell r="D443">
            <v>169.60105089996168</v>
          </cell>
          <cell r="E443">
            <v>5.6708333333333325</v>
          </cell>
          <cell r="DP443">
            <v>46508</v>
          </cell>
          <cell r="DQ443">
            <v>5.666666666666667</v>
          </cell>
          <cell r="DR443">
            <v>141.58537174791539</v>
          </cell>
          <cell r="DS443">
            <v>166.45406426707726</v>
          </cell>
          <cell r="DT443">
            <v>5.666666666666667</v>
          </cell>
          <cell r="DU443">
            <v>200</v>
          </cell>
          <cell r="DV443">
            <v>98.602353213447444</v>
          </cell>
          <cell r="DW443">
            <v>74.534205640652857</v>
          </cell>
          <cell r="DX443">
            <v>24.068147572794597</v>
          </cell>
          <cell r="DY443">
            <v>-13.896299645970702</v>
          </cell>
          <cell r="DZ443">
            <v>-2.3165941025964927E-2</v>
          </cell>
          <cell r="EA443">
            <v>67.111229007452252</v>
          </cell>
          <cell r="EB443">
            <v>121.77967137738653</v>
          </cell>
          <cell r="EC443">
            <v>250</v>
          </cell>
        </row>
        <row r="444">
          <cell r="A444">
            <v>46539</v>
          </cell>
          <cell r="B444">
            <v>5.6749999999999989</v>
          </cell>
          <cell r="C444">
            <v>141.80626582679537</v>
          </cell>
          <cell r="D444">
            <v>177.17290267127609</v>
          </cell>
          <cell r="E444">
            <v>5.6749999999999989</v>
          </cell>
          <cell r="DP444">
            <v>46539</v>
          </cell>
          <cell r="DQ444">
            <v>5.6708333333333316</v>
          </cell>
          <cell r="DR444">
            <v>141.62223593359494</v>
          </cell>
          <cell r="DS444">
            <v>170.72293212245452</v>
          </cell>
          <cell r="DT444">
            <v>5.6708333333333316</v>
          </cell>
          <cell r="DU444">
            <v>200</v>
          </cell>
          <cell r="DV444">
            <v>101.03002075112518</v>
          </cell>
          <cell r="DW444">
            <v>74.437544047409659</v>
          </cell>
          <cell r="DX444">
            <v>26.592476703715526</v>
          </cell>
          <cell r="DY444">
            <v>-13.896299645970702</v>
          </cell>
          <cell r="DZ444">
            <v>-2.2999129231157912E-2</v>
          </cell>
          <cell r="EA444">
            <v>69.061941660756176</v>
          </cell>
          <cell r="EB444">
            <v>128.20620656217176</v>
          </cell>
          <cell r="EC444">
            <v>250</v>
          </cell>
        </row>
        <row r="445">
          <cell r="A445">
            <v>46569</v>
          </cell>
          <cell r="B445">
            <v>5.6791666666666654</v>
          </cell>
          <cell r="C445">
            <v>142.09421343959553</v>
          </cell>
          <cell r="D445">
            <v>184.78689833000047</v>
          </cell>
          <cell r="E445">
            <v>5.6791666666666654</v>
          </cell>
          <cell r="DP445">
            <v>46569</v>
          </cell>
          <cell r="DQ445">
            <v>5.6749999999999998</v>
          </cell>
          <cell r="DR445">
            <v>141.81812738005968</v>
          </cell>
          <cell r="DS445">
            <v>177.18695063374608</v>
          </cell>
          <cell r="DT445">
            <v>5.6749999999999998</v>
          </cell>
          <cell r="DU445">
            <v>200</v>
          </cell>
          <cell r="DV445">
            <v>102.69237887737231</v>
          </cell>
          <cell r="DW445">
            <v>74.870420368307634</v>
          </cell>
          <cell r="DX445">
            <v>27.821958509064665</v>
          </cell>
          <cell r="DY445">
            <v>-13.896299645970702</v>
          </cell>
          <cell r="DZ445">
            <v>-2.2832317436350898E-2</v>
          </cell>
          <cell r="EA445">
            <v>71.243905144853315</v>
          </cell>
          <cell r="EB445">
            <v>130.08605202539391</v>
          </cell>
          <cell r="EC445">
            <v>250</v>
          </cell>
        </row>
        <row r="446">
          <cell r="A446">
            <v>46600</v>
          </cell>
          <cell r="B446">
            <v>5.6833333333333318</v>
          </cell>
          <cell r="C446">
            <v>142.36771753379156</v>
          </cell>
          <cell r="D446">
            <v>188.65008800924252</v>
          </cell>
          <cell r="E446">
            <v>5.6833333333333318</v>
          </cell>
          <cell r="DP446">
            <v>46600</v>
          </cell>
          <cell r="DQ446">
            <v>5.6791666666666645</v>
          </cell>
          <cell r="DR446">
            <v>142.08939893339416</v>
          </cell>
          <cell r="DS446">
            <v>183.53662967017303</v>
          </cell>
          <cell r="DT446">
            <v>5.6791666666666645</v>
          </cell>
          <cell r="DU446">
            <v>200</v>
          </cell>
          <cell r="DV446">
            <v>101.4901824735358</v>
          </cell>
          <cell r="DW446">
            <v>74.119584871085479</v>
          </cell>
          <cell r="DX446">
            <v>27.370597602450307</v>
          </cell>
          <cell r="DY446">
            <v>-13.896299645970702</v>
          </cell>
          <cell r="DZ446">
            <v>-2.2665505641543883E-2</v>
          </cell>
          <cell r="EA446">
            <v>73.388570107854761</v>
          </cell>
          <cell r="EB446">
            <v>132.14493038987527</v>
          </cell>
          <cell r="EC446">
            <v>250</v>
          </cell>
        </row>
        <row r="447">
          <cell r="A447">
            <v>46631</v>
          </cell>
          <cell r="B447">
            <v>5.6874999999999982</v>
          </cell>
          <cell r="C447">
            <v>142.44173192136049</v>
          </cell>
          <cell r="D447">
            <v>187.82125822351426</v>
          </cell>
          <cell r="E447">
            <v>5.6874999999999982</v>
          </cell>
          <cell r="DP447">
            <v>46631</v>
          </cell>
          <cell r="DQ447">
            <v>5.6833333333333327</v>
          </cell>
          <cell r="DR447">
            <v>142.30122096491587</v>
          </cell>
          <cell r="DS447">
            <v>187.08608152091907</v>
          </cell>
          <cell r="DT447">
            <v>5.6833333333333327</v>
          </cell>
          <cell r="DU447">
            <v>200</v>
          </cell>
          <cell r="DV447">
            <v>99.410739731929652</v>
          </cell>
          <cell r="DW447">
            <v>72.509942260591387</v>
          </cell>
          <cell r="DX447">
            <v>26.900797471338272</v>
          </cell>
          <cell r="DY447">
            <v>-13.896299645970702</v>
          </cell>
          <cell r="DZ447">
            <v>-2.2498693846736868E-2</v>
          </cell>
          <cell r="EA447">
            <v>72.7582251013378</v>
          </cell>
          <cell r="EB447">
            <v>126.08392071182772</v>
          </cell>
          <cell r="EC447">
            <v>250</v>
          </cell>
        </row>
        <row r="448">
          <cell r="A448">
            <v>46661</v>
          </cell>
          <cell r="B448">
            <v>5.6916666666666647</v>
          </cell>
          <cell r="C448">
            <v>142.30979723886858</v>
          </cell>
          <cell r="D448">
            <v>187.30148361212537</v>
          </cell>
          <cell r="E448">
            <v>5.6916666666666647</v>
          </cell>
          <cell r="DP448">
            <v>46661</v>
          </cell>
          <cell r="DQ448">
            <v>5.6874999999999973</v>
          </cell>
          <cell r="DR448">
            <v>142.37308223134019</v>
          </cell>
          <cell r="DS448">
            <v>187.92427661496072</v>
          </cell>
          <cell r="DT448">
            <v>5.6874999999999973</v>
          </cell>
          <cell r="DU448">
            <v>200</v>
          </cell>
          <cell r="DV448">
            <v>97.542436152373739</v>
          </cell>
          <cell r="DW448">
            <v>72.917787491363143</v>
          </cell>
          <cell r="DX448">
            <v>24.624648661010578</v>
          </cell>
          <cell r="DY448">
            <v>-13.896299645970702</v>
          </cell>
          <cell r="DZ448">
            <v>-2.2331882051929854E-2</v>
          </cell>
          <cell r="EA448">
            <v>71.554554754934102</v>
          </cell>
          <cell r="EB448">
            <v>130.81549100618273</v>
          </cell>
          <cell r="EC448">
            <v>250</v>
          </cell>
        </row>
        <row r="449">
          <cell r="A449">
            <v>46692</v>
          </cell>
          <cell r="B449">
            <v>5.6958333333333311</v>
          </cell>
          <cell r="C449">
            <v>142.09161562809555</v>
          </cell>
          <cell r="D449">
            <v>189.1417666956915</v>
          </cell>
          <cell r="E449">
            <v>5.6958333333333311</v>
          </cell>
          <cell r="DP449">
            <v>46692</v>
          </cell>
          <cell r="DQ449">
            <v>5.6916666666666655</v>
          </cell>
          <cell r="DR449">
            <v>142.28104826277487</v>
          </cell>
          <cell r="DS449">
            <v>188.08816951044369</v>
          </cell>
          <cell r="DT449">
            <v>5.6916666666666655</v>
          </cell>
          <cell r="DU449">
            <v>200</v>
          </cell>
          <cell r="DV449">
            <v>92.770811512852546</v>
          </cell>
          <cell r="DW449">
            <v>72.120511978229388</v>
          </cell>
          <cell r="DX449">
            <v>20.650299534623166</v>
          </cell>
          <cell r="DY449">
            <v>-13.896299645970702</v>
          </cell>
          <cell r="DZ449">
            <v>-2.2165070257122839E-2</v>
          </cell>
          <cell r="EA449">
            <v>69.505191112656831</v>
          </cell>
          <cell r="EB449">
            <v>130.58562601223528</v>
          </cell>
          <cell r="EC449">
            <v>250</v>
          </cell>
        </row>
        <row r="450">
          <cell r="A450">
            <v>46722</v>
          </cell>
          <cell r="B450">
            <v>5.7</v>
          </cell>
          <cell r="C450">
            <v>141.71199475613236</v>
          </cell>
          <cell r="D450">
            <v>196.12360404326719</v>
          </cell>
          <cell r="E450">
            <v>5.7</v>
          </cell>
          <cell r="DP450">
            <v>46722</v>
          </cell>
          <cell r="DQ450">
            <v>5.695833333333332</v>
          </cell>
          <cell r="DR450">
            <v>142.03780254103216</v>
          </cell>
          <cell r="DS450">
            <v>190.85561811702803</v>
          </cell>
          <cell r="DT450">
            <v>5.695833333333332</v>
          </cell>
          <cell r="DU450">
            <v>200</v>
          </cell>
          <cell r="DV450">
            <v>91.046324801916199</v>
          </cell>
          <cell r="DW450">
            <v>69.805228151000293</v>
          </cell>
          <cell r="DX450">
            <v>21.2410966509159</v>
          </cell>
          <cell r="DY450">
            <v>-13.896299645970702</v>
          </cell>
          <cell r="DZ450">
            <v>-2.2165070257122853E-2</v>
          </cell>
          <cell r="EA450">
            <v>69.779655087391333</v>
          </cell>
          <cell r="EB450">
            <v>135.80182100589511</v>
          </cell>
          <cell r="EC450">
            <v>250</v>
          </cell>
        </row>
        <row r="451">
          <cell r="A451">
            <v>46753</v>
          </cell>
          <cell r="B451">
            <v>5.7041666666666666</v>
          </cell>
          <cell r="C451">
            <v>141.305672056411</v>
          </cell>
          <cell r="D451">
            <v>192.03564696450564</v>
          </cell>
          <cell r="E451">
            <v>5.7041666666666666</v>
          </cell>
          <cell r="DP451">
            <v>46753</v>
          </cell>
          <cell r="DQ451">
            <v>5.6999999999999993</v>
          </cell>
          <cell r="DR451">
            <v>141.70309414687964</v>
          </cell>
          <cell r="DS451">
            <v>192.43367256782145</v>
          </cell>
          <cell r="DT451">
            <v>5.6999999999999993</v>
          </cell>
          <cell r="DU451">
            <v>200</v>
          </cell>
          <cell r="DV451">
            <v>88.453554116878905</v>
          </cell>
          <cell r="DW451">
            <v>71.070087444258348</v>
          </cell>
          <cell r="DX451">
            <v>17.383466672620543</v>
          </cell>
          <cell r="DY451">
            <v>-13.565582141804443</v>
          </cell>
          <cell r="DZ451">
            <v>-2.1935172827824912E-2</v>
          </cell>
          <cell r="EA451">
            <v>69.301984213600875</v>
          </cell>
          <cell r="EB451">
            <v>131.77086332970754</v>
          </cell>
          <cell r="EC451">
            <v>250</v>
          </cell>
        </row>
        <row r="452">
          <cell r="A452">
            <v>46784</v>
          </cell>
          <cell r="B452">
            <v>5.708333333333333</v>
          </cell>
          <cell r="C452">
            <v>141.13752094661194</v>
          </cell>
          <cell r="D452">
            <v>183.81758891957244</v>
          </cell>
          <cell r="E452">
            <v>5.708333333333333</v>
          </cell>
          <cell r="DP452">
            <v>46784</v>
          </cell>
          <cell r="DQ452">
            <v>5.7041666666666666</v>
          </cell>
          <cell r="DR452">
            <v>141.38506258638509</v>
          </cell>
          <cell r="DS452">
            <v>190.65894664244843</v>
          </cell>
          <cell r="DT452">
            <v>5.7041666666666666</v>
          </cell>
          <cell r="DU452">
            <v>200</v>
          </cell>
          <cell r="DV452">
            <v>88.816321725556321</v>
          </cell>
          <cell r="DW452">
            <v>71.475251833690152</v>
          </cell>
          <cell r="DX452">
            <v>17.341069891866166</v>
          </cell>
          <cell r="DY452">
            <v>-13.234864637638184</v>
          </cell>
          <cell r="DZ452">
            <v>-2.1705275398526971E-2</v>
          </cell>
          <cell r="EA452">
            <v>69.025041460321646</v>
          </cell>
          <cell r="EB452">
            <v>126.75764284384358</v>
          </cell>
          <cell r="EC452">
            <v>250</v>
          </cell>
        </row>
        <row r="453">
          <cell r="A453">
            <v>46813</v>
          </cell>
          <cell r="B453">
            <v>5.7124999999999995</v>
          </cell>
          <cell r="C453">
            <v>141.12281824872031</v>
          </cell>
          <cell r="D453">
            <v>184.08450020650196</v>
          </cell>
          <cell r="E453">
            <v>5.7124999999999995</v>
          </cell>
          <cell r="DP453">
            <v>46813</v>
          </cell>
          <cell r="DQ453">
            <v>5.708333333333333</v>
          </cell>
          <cell r="DR453">
            <v>141.18867041724775</v>
          </cell>
          <cell r="DS453">
            <v>186.64591203019336</v>
          </cell>
          <cell r="DT453">
            <v>5.708333333333333</v>
          </cell>
          <cell r="DU453">
            <v>200</v>
          </cell>
          <cell r="DV453">
            <v>93.42417211374763</v>
          </cell>
          <cell r="DW453">
            <v>77.484433851285701</v>
          </cell>
          <cell r="DX453">
            <v>15.939738262461923</v>
          </cell>
          <cell r="DY453">
            <v>-12.904147133471925</v>
          </cell>
          <cell r="DZ453">
            <v>-2.1475377969229031E-2</v>
          </cell>
          <cell r="EA453">
            <v>67.42024415168504</v>
          </cell>
          <cell r="EB453">
            <v>121.15810077645767</v>
          </cell>
          <cell r="EC453">
            <v>250</v>
          </cell>
        </row>
        <row r="454">
          <cell r="A454">
            <v>46844</v>
          </cell>
          <cell r="B454">
            <v>5.7166666666666659</v>
          </cell>
          <cell r="C454">
            <v>140.99015298279195</v>
          </cell>
          <cell r="D454">
            <v>185.23643312903954</v>
          </cell>
          <cell r="E454">
            <v>5.7166666666666659</v>
          </cell>
          <cell r="DP454">
            <v>46844</v>
          </cell>
          <cell r="DQ454">
            <v>5.7124999999999995</v>
          </cell>
          <cell r="DR454">
            <v>141.08349739270807</v>
          </cell>
          <cell r="DS454">
            <v>184.3795074183713</v>
          </cell>
          <cell r="DT454">
            <v>5.7124999999999995</v>
          </cell>
          <cell r="DU454">
            <v>200</v>
          </cell>
          <cell r="DV454">
            <v>99.425838558455325</v>
          </cell>
          <cell r="DW454">
            <v>77.263121539335657</v>
          </cell>
          <cell r="DX454">
            <v>22.162717019119683</v>
          </cell>
          <cell r="DY454">
            <v>-12.904147133471925</v>
          </cell>
          <cell r="DZ454">
            <v>-2.124548053993109E-2</v>
          </cell>
          <cell r="EA454">
            <v>66.909484726293485</v>
          </cell>
          <cell r="EB454">
            <v>118.55956559764077</v>
          </cell>
          <cell r="EC454">
            <v>250</v>
          </cell>
        </row>
        <row r="455">
          <cell r="A455">
            <v>46874</v>
          </cell>
          <cell r="B455">
            <v>5.7208333333333323</v>
          </cell>
          <cell r="C455">
            <v>141.0930901758318</v>
          </cell>
          <cell r="D455">
            <v>189.94723893761866</v>
          </cell>
          <cell r="E455">
            <v>5.7208333333333323</v>
          </cell>
          <cell r="DP455">
            <v>46874</v>
          </cell>
          <cell r="DQ455">
            <v>5.7166666666666659</v>
          </cell>
          <cell r="DR455">
            <v>141.06868713578135</v>
          </cell>
          <cell r="DS455">
            <v>186.4227240910534</v>
          </cell>
          <cell r="DT455">
            <v>5.7166666666666659</v>
          </cell>
          <cell r="DU455">
            <v>200</v>
          </cell>
          <cell r="DV455">
            <v>108.55913699957424</v>
          </cell>
          <cell r="DW455">
            <v>80.397906217056899</v>
          </cell>
          <cell r="DX455">
            <v>28.161230782517336</v>
          </cell>
          <cell r="DY455">
            <v>-12.904147133471925</v>
          </cell>
          <cell r="DZ455">
            <v>-2.1015583110633149E-2</v>
          </cell>
          <cell r="EA455">
            <v>67.080980591753431</v>
          </cell>
          <cell r="EB455">
            <v>121.72478276667312</v>
          </cell>
          <cell r="EC455">
            <v>250</v>
          </cell>
        </row>
        <row r="456">
          <cell r="A456">
            <v>46905</v>
          </cell>
          <cell r="B456">
            <v>5.7249999999999988</v>
          </cell>
          <cell r="C456">
            <v>141.40050063602857</v>
          </cell>
          <cell r="D456">
            <v>198.4274478158905</v>
          </cell>
          <cell r="E456">
            <v>5.7249999999999988</v>
          </cell>
          <cell r="DP456">
            <v>46905</v>
          </cell>
          <cell r="DQ456">
            <v>5.7208333333333323</v>
          </cell>
          <cell r="DR456">
            <v>141.16124793155078</v>
          </cell>
          <cell r="DS456">
            <v>191.20370662751625</v>
          </cell>
          <cell r="DT456">
            <v>5.7208333333333323</v>
          </cell>
          <cell r="DU456">
            <v>200</v>
          </cell>
          <cell r="DV456">
            <v>111.2319483902078</v>
          </cell>
          <cell r="DW456">
            <v>80.293640133564637</v>
          </cell>
          <cell r="DX456">
            <v>30.938308256643158</v>
          </cell>
          <cell r="DY456">
            <v>-12.904147133471925</v>
          </cell>
          <cell r="DZ456">
            <v>-2.0785685681335209E-2</v>
          </cell>
          <cell r="EA456">
            <v>69.030814018613157</v>
          </cell>
          <cell r="EB456">
            <v>128.14842137944427</v>
          </cell>
          <cell r="EC456">
            <v>250</v>
          </cell>
        </row>
        <row r="457">
          <cell r="A457">
            <v>46935</v>
          </cell>
          <cell r="B457">
            <v>5.7291666666666652</v>
          </cell>
          <cell r="C457">
            <v>141.74363026320157</v>
          </cell>
          <cell r="D457">
            <v>206.95485637252011</v>
          </cell>
          <cell r="E457">
            <v>5.7291666666666652</v>
          </cell>
          <cell r="DP457">
            <v>46935</v>
          </cell>
          <cell r="DQ457">
            <v>5.7249999999999988</v>
          </cell>
          <cell r="DR457">
            <v>141.41240702502066</v>
          </cell>
          <cell r="DS457">
            <v>198.44318104200977</v>
          </cell>
          <cell r="DT457">
            <v>5.7249999999999988</v>
          </cell>
          <cell r="DU457">
            <v>200</v>
          </cell>
          <cell r="DV457">
            <v>113.06217006026226</v>
          </cell>
          <cell r="DW457">
            <v>80.760571384149515</v>
          </cell>
          <cell r="DX457">
            <v>32.301598676112746</v>
          </cell>
          <cell r="DY457">
            <v>-12.904147133471925</v>
          </cell>
          <cell r="DZ457">
            <v>-2.0555788252037268E-2</v>
          </cell>
          <cell r="EA457">
            <v>71.21179404674497</v>
          </cell>
          <cell r="EB457">
            <v>130.02741955752705</v>
          </cell>
          <cell r="EC457">
            <v>250</v>
          </cell>
        </row>
        <row r="458">
          <cell r="A458">
            <v>46966</v>
          </cell>
          <cell r="B458">
            <v>5.7333333333333316</v>
          </cell>
          <cell r="C458">
            <v>142.07259681146036</v>
          </cell>
          <cell r="D458">
            <v>211.2814935553119</v>
          </cell>
          <cell r="E458">
            <v>5.7333333333333316</v>
          </cell>
          <cell r="DP458">
            <v>46966</v>
          </cell>
          <cell r="DQ458">
            <v>5.7291666666666652</v>
          </cell>
          <cell r="DR458">
            <v>141.73890923689683</v>
          </cell>
          <cell r="DS458">
            <v>205.5545992479075</v>
          </cell>
          <cell r="DT458">
            <v>5.7291666666666652</v>
          </cell>
          <cell r="DU458">
            <v>200</v>
          </cell>
          <cell r="DV458">
            <v>111.73857686140661</v>
          </cell>
          <cell r="DW458">
            <v>79.950666705200618</v>
          </cell>
          <cell r="DX458">
            <v>31.787910156205985</v>
          </cell>
          <cell r="DY458">
            <v>-12.904147133471925</v>
          </cell>
          <cell r="DZ458">
            <v>-2.0325890822739327E-2</v>
          </cell>
          <cell r="EA458">
            <v>73.355492364994177</v>
          </cell>
          <cell r="EB458">
            <v>132.08536994304632</v>
          </cell>
          <cell r="EC458">
            <v>250</v>
          </cell>
        </row>
        <row r="459">
          <cell r="A459">
            <v>46997</v>
          </cell>
          <cell r="B459">
            <v>5.737499999999998</v>
          </cell>
          <cell r="C459">
            <v>142.20264774445613</v>
          </cell>
          <cell r="D459">
            <v>210.35323321427663</v>
          </cell>
          <cell r="E459">
            <v>5.737499999999998</v>
          </cell>
          <cell r="DP459">
            <v>46997</v>
          </cell>
          <cell r="DQ459">
            <v>5.7333333333333316</v>
          </cell>
          <cell r="DR459">
            <v>142.00629160637268</v>
          </cell>
          <cell r="DS459">
            <v>209.52986104736954</v>
          </cell>
          <cell r="DT459">
            <v>5.7333333333333316</v>
          </cell>
          <cell r="DU459">
            <v>200</v>
          </cell>
          <cell r="DV459">
            <v>109.44915371772039</v>
          </cell>
          <cell r="DW459">
            <v>78.214391467152097</v>
          </cell>
          <cell r="DX459">
            <v>31.234762250568298</v>
          </cell>
          <cell r="DY459">
            <v>-12.904147133471925</v>
          </cell>
          <cell r="DZ459">
            <v>-2.0095993393441387E-2</v>
          </cell>
          <cell r="EA459">
            <v>72.725431467978325</v>
          </cell>
          <cell r="EB459">
            <v>126.02709208712459</v>
          </cell>
          <cell r="EC459">
            <v>250</v>
          </cell>
        </row>
        <row r="460">
          <cell r="A460">
            <v>47027</v>
          </cell>
          <cell r="B460">
            <v>5.7416666666666645</v>
          </cell>
          <cell r="C460">
            <v>142.12709595333899</v>
          </cell>
          <cell r="D460">
            <v>209.77110384786465</v>
          </cell>
          <cell r="E460">
            <v>5.7416666666666645</v>
          </cell>
          <cell r="DP460">
            <v>47027</v>
          </cell>
          <cell r="DQ460">
            <v>5.737499999999998</v>
          </cell>
          <cell r="DR460">
            <v>142.13411350308516</v>
          </cell>
          <cell r="DS460">
            <v>210.46861020581773</v>
          </cell>
          <cell r="DT460">
            <v>5.737499999999998</v>
          </cell>
          <cell r="DU460">
            <v>200</v>
          </cell>
          <cell r="DV460">
            <v>107.39219039341965</v>
          </cell>
          <cell r="DW460">
            <v>78.65432239997439</v>
          </cell>
          <cell r="DX460">
            <v>28.737867993445263</v>
          </cell>
          <cell r="DY460">
            <v>-12.904147133471925</v>
          </cell>
          <cell r="DZ460">
            <v>-1.9866095964143446E-2</v>
          </cell>
          <cell r="EA460">
            <v>71.522303640636494</v>
          </cell>
          <cell r="EB460">
            <v>130.75652976511586</v>
          </cell>
          <cell r="EC460">
            <v>250</v>
          </cell>
        </row>
        <row r="461">
          <cell r="A461">
            <v>47058</v>
          </cell>
          <cell r="B461">
            <v>5.7458333333333309</v>
          </cell>
          <cell r="C461">
            <v>141.96529327572028</v>
          </cell>
          <cell r="D461">
            <v>211.83215646948537</v>
          </cell>
          <cell r="E461">
            <v>5.7458333333333309</v>
          </cell>
          <cell r="DP461">
            <v>47058</v>
          </cell>
          <cell r="DQ461">
            <v>5.7416666666666645</v>
          </cell>
          <cell r="DR461">
            <v>142.09834565783848</v>
          </cell>
          <cell r="DS461">
            <v>210.65216451054221</v>
          </cell>
          <cell r="DT461">
            <v>5.7416666666666645</v>
          </cell>
          <cell r="DU461">
            <v>200</v>
          </cell>
          <cell r="DV461">
            <v>102.13873105831651</v>
          </cell>
          <cell r="DW461">
            <v>77.794324210108087</v>
          </cell>
          <cell r="DX461">
            <v>24.344406848208415</v>
          </cell>
          <cell r="DY461">
            <v>-12.904147133471925</v>
          </cell>
          <cell r="DZ461">
            <v>-1.9636198534845505E-2</v>
          </cell>
          <cell r="EA461">
            <v>69.473863688839728</v>
          </cell>
          <cell r="EB461">
            <v>130.52676837606427</v>
          </cell>
          <cell r="EC461">
            <v>250</v>
          </cell>
        </row>
        <row r="462">
          <cell r="A462">
            <v>47088</v>
          </cell>
          <cell r="B462">
            <v>5.75</v>
          </cell>
          <cell r="C462">
            <v>141.6419822737449</v>
          </cell>
          <cell r="D462">
            <v>219.65156985074907</v>
          </cell>
          <cell r="E462">
            <v>5.75</v>
          </cell>
          <cell r="DP462">
            <v>47088</v>
          </cell>
          <cell r="DQ462">
            <v>5.7458333333333327</v>
          </cell>
          <cell r="DR462">
            <v>141.91145716760138</v>
          </cell>
          <cell r="DS462">
            <v>213.751610056033</v>
          </cell>
          <cell r="DT462">
            <v>5.7458333333333327</v>
          </cell>
          <cell r="DU462">
            <v>200</v>
          </cell>
          <cell r="DV462">
            <v>100.2401071106585</v>
          </cell>
          <cell r="DW462">
            <v>75.296894065016346</v>
          </cell>
          <cell r="DX462">
            <v>24.943213045642139</v>
          </cell>
          <cell r="DY462">
            <v>-12.904147133471925</v>
          </cell>
          <cell r="DZ462">
            <v>-1.9636198534845488E-2</v>
          </cell>
          <cell r="EA462">
            <v>69.748203956997486</v>
          </cell>
          <cell r="EB462">
            <v>135.74061232300855</v>
          </cell>
          <cell r="EC462">
            <v>250</v>
          </cell>
        </row>
      </sheetData>
      <sheetData sheetId="14">
        <row r="7">
          <cell r="BQ7">
            <v>1991</v>
          </cell>
          <cell r="BR7">
            <v>2.601</v>
          </cell>
        </row>
        <row r="8">
          <cell r="BQ8">
            <v>1992</v>
          </cell>
          <cell r="BR8">
            <v>2.2469999999999999</v>
          </cell>
        </row>
        <row r="9">
          <cell r="BQ9">
            <v>1993</v>
          </cell>
          <cell r="BR9">
            <v>2.0640000000000001</v>
          </cell>
        </row>
        <row r="10">
          <cell r="BQ10">
            <v>1994</v>
          </cell>
          <cell r="BR10">
            <v>3.2649999999999997</v>
          </cell>
        </row>
        <row r="11">
          <cell r="BQ11">
            <v>1995</v>
          </cell>
          <cell r="BR11">
            <v>3.3570000000000002</v>
          </cell>
        </row>
        <row r="12">
          <cell r="BQ12">
            <v>1996</v>
          </cell>
          <cell r="BR12">
            <v>3.8570000000000002</v>
          </cell>
        </row>
        <row r="13">
          <cell r="BQ13">
            <v>1997</v>
          </cell>
          <cell r="BR13">
            <v>4.0010000000000003</v>
          </cell>
        </row>
        <row r="14">
          <cell r="BQ14">
            <v>1998</v>
          </cell>
          <cell r="BR14">
            <v>2.5790000000000002</v>
          </cell>
        </row>
        <row r="15">
          <cell r="BQ15">
            <v>1999</v>
          </cell>
          <cell r="BR15">
            <v>3.5750000000000002</v>
          </cell>
        </row>
        <row r="16">
          <cell r="BQ16">
            <v>2000</v>
          </cell>
          <cell r="BR16">
            <v>4.8230000000000004</v>
          </cell>
        </row>
        <row r="17">
          <cell r="BQ17">
            <v>2001</v>
          </cell>
          <cell r="BR17">
            <v>2.4820000000000002</v>
          </cell>
        </row>
        <row r="18">
          <cell r="BQ18">
            <v>2002</v>
          </cell>
          <cell r="BR18">
            <v>2.9910000000000001</v>
          </cell>
        </row>
        <row r="19">
          <cell r="BQ19">
            <v>2003</v>
          </cell>
          <cell r="BR19">
            <v>4.2830000000000004</v>
          </cell>
        </row>
        <row r="20">
          <cell r="BQ20">
            <v>2004</v>
          </cell>
          <cell r="BR20">
            <v>5.3860000000000001</v>
          </cell>
        </row>
        <row r="21">
          <cell r="BQ21">
            <v>2005</v>
          </cell>
          <cell r="BR21">
            <v>4.8940000000000001</v>
          </cell>
        </row>
        <row r="22">
          <cell r="BQ22">
            <v>2006</v>
          </cell>
          <cell r="BR22">
            <v>5.4669999999999996</v>
          </cell>
        </row>
        <row r="23">
          <cell r="BQ23">
            <v>2007</v>
          </cell>
          <cell r="BR23">
            <v>5.5739999999999998</v>
          </cell>
        </row>
        <row r="24">
          <cell r="BQ24">
            <v>2008</v>
          </cell>
          <cell r="BR24">
            <v>3.0369999999999999</v>
          </cell>
        </row>
        <row r="25">
          <cell r="BQ25">
            <v>2009</v>
          </cell>
          <cell r="BR25">
            <v>-0.11</v>
          </cell>
        </row>
        <row r="26">
          <cell r="BQ26">
            <v>2010</v>
          </cell>
          <cell r="BR26">
            <v>5.3849999999999998</v>
          </cell>
        </row>
        <row r="27">
          <cell r="BQ27">
            <v>2011</v>
          </cell>
          <cell r="BR27">
            <v>4.282</v>
          </cell>
        </row>
        <row r="28">
          <cell r="BQ28">
            <v>2012</v>
          </cell>
          <cell r="BR28">
            <v>3.5130000000000003</v>
          </cell>
        </row>
        <row r="29">
          <cell r="BQ29">
            <v>2013</v>
          </cell>
          <cell r="BR29">
            <v>3.4910000000000005</v>
          </cell>
        </row>
        <row r="30">
          <cell r="BQ30">
            <v>2014</v>
          </cell>
          <cell r="BR30">
            <v>3.58</v>
          </cell>
        </row>
        <row r="31">
          <cell r="BQ31">
            <v>2015</v>
          </cell>
          <cell r="BR31">
            <v>3.4510000000000001</v>
          </cell>
        </row>
        <row r="32">
          <cell r="BQ32">
            <v>2016</v>
          </cell>
          <cell r="BR32">
            <v>3.2680000000000002</v>
          </cell>
        </row>
        <row r="33">
          <cell r="BQ33">
            <v>2017</v>
          </cell>
          <cell r="BR33">
            <v>3.8</v>
          </cell>
        </row>
        <row r="34">
          <cell r="BQ34">
            <v>2018</v>
          </cell>
          <cell r="BR34">
            <v>3.6</v>
          </cell>
        </row>
        <row r="35">
          <cell r="BQ35">
            <v>2019</v>
          </cell>
          <cell r="BR35">
            <v>2.8</v>
          </cell>
        </row>
        <row r="36">
          <cell r="BQ36">
            <v>2020</v>
          </cell>
          <cell r="BR36">
            <v>-2.8</v>
          </cell>
        </row>
        <row r="37">
          <cell r="BQ37">
            <v>2021</v>
          </cell>
          <cell r="BR37">
            <v>6.3</v>
          </cell>
        </row>
        <row r="38">
          <cell r="BQ38">
            <v>2022</v>
          </cell>
          <cell r="BR38">
            <v>3.5</v>
          </cell>
        </row>
        <row r="39">
          <cell r="BQ39">
            <v>2023</v>
          </cell>
          <cell r="BR39">
            <v>3.2</v>
          </cell>
        </row>
        <row r="40">
          <cell r="BQ40">
            <v>2024</v>
          </cell>
          <cell r="BR40">
            <v>3.2</v>
          </cell>
        </row>
        <row r="41">
          <cell r="BQ41">
            <v>2025</v>
          </cell>
          <cell r="BR41">
            <v>2.9</v>
          </cell>
        </row>
        <row r="42">
          <cell r="BQ42">
            <v>2026</v>
          </cell>
          <cell r="BR42">
            <v>2.8</v>
          </cell>
        </row>
        <row r="43">
          <cell r="BQ43">
            <v>2027</v>
          </cell>
          <cell r="BR43">
            <v>3</v>
          </cell>
        </row>
        <row r="44">
          <cell r="BQ44">
            <v>2028</v>
          </cell>
          <cell r="BR44">
            <v>2.8</v>
          </cell>
        </row>
        <row r="46">
          <cell r="BQ46">
            <v>4.3761547246344845E-2</v>
          </cell>
        </row>
        <row r="50">
          <cell r="BQ50">
            <v>1.6289271312181386E-2</v>
          </cell>
        </row>
        <row r="54">
          <cell r="BQ54">
            <v>3.2453619567611725E-2</v>
          </cell>
        </row>
        <row r="58">
          <cell r="BQ58">
            <v>5.8018820590989284E-2</v>
          </cell>
        </row>
        <row r="60">
          <cell r="BR60">
            <v>280</v>
          </cell>
        </row>
        <row r="61">
          <cell r="BR61">
            <v>300</v>
          </cell>
        </row>
        <row r="62">
          <cell r="BQ62">
            <v>4.2758940201745865E-2</v>
          </cell>
          <cell r="BR62">
            <v>280</v>
          </cell>
        </row>
        <row r="63">
          <cell r="BR63">
            <v>0</v>
          </cell>
        </row>
        <row r="64">
          <cell r="BR64">
            <v>0</v>
          </cell>
        </row>
        <row r="65">
          <cell r="BR65">
            <v>0</v>
          </cell>
        </row>
        <row r="66">
          <cell r="BQ66">
            <v>5.0835157765894312E-2</v>
          </cell>
          <cell r="BR66">
            <v>0</v>
          </cell>
        </row>
        <row r="67">
          <cell r="BR67">
            <v>0</v>
          </cell>
        </row>
        <row r="68">
          <cell r="BR68">
            <v>0</v>
          </cell>
        </row>
        <row r="69">
          <cell r="BR69">
            <v>0</v>
          </cell>
        </row>
        <row r="70">
          <cell r="BQ70">
            <v>5.55079405468899E-2</v>
          </cell>
          <cell r="BR70">
            <v>0</v>
          </cell>
        </row>
        <row r="71">
          <cell r="BR71">
            <v>0</v>
          </cell>
        </row>
        <row r="72">
          <cell r="BR7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4FA8-8FE6-4A86-9FA6-305A5371DD91}">
  <dimension ref="A1:V20"/>
  <sheetViews>
    <sheetView showGridLines="0" tabSelected="1" zoomScale="115" zoomScaleNormal="115" zoomScaleSheetLayoutView="85" workbookViewId="0">
      <pane xSplit="1" ySplit="3" topLeftCell="O4" activePane="bottomRight" state="frozen"/>
      <selection activeCell="Q8" sqref="Q8"/>
      <selection pane="topRight" activeCell="Q8" sqref="Q8"/>
      <selection pane="bottomLeft" activeCell="Q8" sqref="Q8"/>
      <selection pane="bottomRight" activeCell="O1" sqref="O1:O1048576"/>
    </sheetView>
  </sheetViews>
  <sheetFormatPr defaultColWidth="9.140625" defaultRowHeight="12.95" customHeight="1" outlineLevelCol="1"/>
  <cols>
    <col min="1" max="1" width="41.140625" style="7" customWidth="1"/>
    <col min="2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14" width="9.140625" style="12" hidden="1" customWidth="1" outlineLevel="1"/>
    <col min="15" max="15" width="9.140625" style="12" hidden="1" customWidth="1" outlineLevel="1" collapsed="1"/>
    <col min="16" max="16" width="9.140625" style="12" collapsed="1"/>
    <col min="17" max="16384" width="9.140625" style="12"/>
  </cols>
  <sheetData>
    <row r="1" spans="1:22" ht="66" customHeight="1">
      <c r="A1" s="202" t="s">
        <v>38</v>
      </c>
      <c r="B1" s="307">
        <f>DATE(LEFT(B2,4),12,1)</f>
        <v>39052</v>
      </c>
      <c r="C1" s="307">
        <f t="shared" ref="C1:V1" si="0">DATE(LEFT(C2,4),12,1)</f>
        <v>39417</v>
      </c>
      <c r="D1" s="307">
        <f t="shared" si="0"/>
        <v>39783</v>
      </c>
      <c r="E1" s="307">
        <f t="shared" si="0"/>
        <v>40148</v>
      </c>
      <c r="F1" s="307">
        <f t="shared" si="0"/>
        <v>40513</v>
      </c>
      <c r="G1" s="307">
        <f t="shared" si="0"/>
        <v>40878</v>
      </c>
      <c r="H1" s="307">
        <f t="shared" si="0"/>
        <v>41244</v>
      </c>
      <c r="I1" s="307">
        <f t="shared" si="0"/>
        <v>41609</v>
      </c>
      <c r="J1" s="307">
        <f t="shared" si="0"/>
        <v>41974</v>
      </c>
      <c r="K1" s="307">
        <f t="shared" si="0"/>
        <v>42339</v>
      </c>
      <c r="L1" s="307">
        <f t="shared" si="0"/>
        <v>42705</v>
      </c>
      <c r="M1" s="307">
        <f t="shared" si="0"/>
        <v>43070</v>
      </c>
      <c r="N1" s="307">
        <f t="shared" si="0"/>
        <v>43435</v>
      </c>
      <c r="O1" s="307">
        <f t="shared" si="0"/>
        <v>43800</v>
      </c>
      <c r="P1" s="307">
        <f t="shared" si="0"/>
        <v>44166</v>
      </c>
      <c r="Q1" s="307">
        <f t="shared" si="0"/>
        <v>44531</v>
      </c>
      <c r="R1" s="307">
        <f t="shared" si="0"/>
        <v>44896</v>
      </c>
      <c r="S1" s="307">
        <f t="shared" si="0"/>
        <v>45261</v>
      </c>
      <c r="T1" s="307">
        <f t="shared" si="0"/>
        <v>45627</v>
      </c>
      <c r="U1" s="307">
        <f t="shared" si="0"/>
        <v>45992</v>
      </c>
      <c r="V1" s="307">
        <f t="shared" si="0"/>
        <v>46357</v>
      </c>
    </row>
    <row r="2" spans="1:22" ht="7.5" customHeight="1">
      <c r="A2" s="325"/>
      <c r="B2" s="323">
        <v>2006</v>
      </c>
      <c r="C2" s="323">
        <v>2007</v>
      </c>
      <c r="D2" s="319">
        <v>2008</v>
      </c>
      <c r="E2" s="319">
        <v>2009</v>
      </c>
      <c r="F2" s="319">
        <v>2010</v>
      </c>
      <c r="G2" s="319">
        <v>2011</v>
      </c>
      <c r="H2" s="319">
        <v>2012</v>
      </c>
      <c r="I2" s="319">
        <v>2013</v>
      </c>
      <c r="J2" s="319">
        <v>2014</v>
      </c>
      <c r="K2" s="319">
        <v>2015</v>
      </c>
      <c r="L2" s="319">
        <v>2016</v>
      </c>
      <c r="M2" s="319">
        <v>2017</v>
      </c>
      <c r="N2" s="319">
        <v>2018</v>
      </c>
      <c r="O2" s="319">
        <v>2019</v>
      </c>
      <c r="P2" s="319">
        <v>2020</v>
      </c>
      <c r="Q2" s="319">
        <v>2021</v>
      </c>
      <c r="R2" s="319">
        <v>2022</v>
      </c>
      <c r="S2" s="319">
        <v>2023</v>
      </c>
      <c r="T2" s="319">
        <v>2024</v>
      </c>
      <c r="U2" s="319" t="s">
        <v>76</v>
      </c>
      <c r="V2" s="319" t="s">
        <v>79</v>
      </c>
    </row>
    <row r="3" spans="1:22" ht="12.75" customHeight="1">
      <c r="A3" s="326"/>
      <c r="B3" s="324"/>
      <c r="C3" s="324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</row>
    <row r="4" spans="1:22" ht="7.5" customHeight="1">
      <c r="A4" s="13"/>
      <c r="B4" s="13"/>
      <c r="C4" s="13"/>
      <c r="D4" s="14"/>
      <c r="E4" s="14"/>
      <c r="F4" s="14"/>
      <c r="G4" s="14"/>
      <c r="H4" s="14"/>
      <c r="I4" s="14"/>
      <c r="J4" s="14"/>
      <c r="K4" s="14"/>
    </row>
    <row r="5" spans="1:22" ht="14.1" customHeight="1">
      <c r="A5" s="86" t="s">
        <v>30</v>
      </c>
      <c r="B5" s="87"/>
      <c r="C5" s="87"/>
      <c r="D5" s="87"/>
      <c r="E5" s="88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ht="12.95" customHeight="1">
      <c r="A6" s="90" t="s">
        <v>74</v>
      </c>
      <c r="B6" s="91">
        <f>VLOOKUP(YEAR(B$1),[1]Mundo!$BQ$7:$BR$72,2,0)</f>
        <v>5.4669999999999996</v>
      </c>
      <c r="C6" s="91">
        <f>VLOOKUP(YEAR(C$1),[1]Mundo!$BQ$7:$BR$72,2,0)</f>
        <v>5.5739999999999998</v>
      </c>
      <c r="D6" s="91">
        <f>VLOOKUP(YEAR(D$1),[1]Mundo!$BQ$7:$BR$72,2,0)</f>
        <v>3.0369999999999999</v>
      </c>
      <c r="E6" s="91">
        <f>VLOOKUP(YEAR(E$1),[1]Mundo!$BQ$7:$BR$72,2,0)</f>
        <v>-0.11</v>
      </c>
      <c r="F6" s="91">
        <f>VLOOKUP(YEAR(F$1),[1]Mundo!$BQ$7:$BR$72,2,0)</f>
        <v>5.3849999999999998</v>
      </c>
      <c r="G6" s="91">
        <f>VLOOKUP(YEAR(G$1),[1]Mundo!$BQ$7:$BR$72,2,0)</f>
        <v>4.282</v>
      </c>
      <c r="H6" s="91">
        <f>VLOOKUP(YEAR(H$1),[1]Mundo!$BQ$7:$BR$72,2,0)</f>
        <v>3.5130000000000003</v>
      </c>
      <c r="I6" s="91">
        <f>VLOOKUP(YEAR(I$1),[1]Mundo!$BQ$7:$BR$72,2,0)</f>
        <v>3.4910000000000005</v>
      </c>
      <c r="J6" s="91">
        <f>VLOOKUP(YEAR(J$1),[1]Mundo!$BQ$7:$BR$72,2,0)</f>
        <v>3.58</v>
      </c>
      <c r="K6" s="91">
        <f>VLOOKUP(YEAR(K$1),[1]Mundo!$BQ$7:$BR$72,2,0)</f>
        <v>3.4510000000000001</v>
      </c>
      <c r="L6" s="91">
        <f>VLOOKUP(YEAR(L$1),[1]Mundo!$BQ$7:$BR$72,2,0)</f>
        <v>3.2680000000000002</v>
      </c>
      <c r="M6" s="91">
        <f>VLOOKUP(YEAR(M$1),[1]Mundo!$BQ$7:$BR$72,2,0)</f>
        <v>3.8</v>
      </c>
      <c r="N6" s="91">
        <f>VLOOKUP(YEAR(N$1),[1]Mundo!$BQ$7:$BR$72,2,0)</f>
        <v>3.6</v>
      </c>
      <c r="O6" s="91">
        <f>VLOOKUP(YEAR(O$1),[1]Mundo!$BQ$7:$BR$72,2,0)</f>
        <v>2.8</v>
      </c>
      <c r="P6" s="91">
        <f>VLOOKUP(YEAR(P$1),[1]Mundo!$BQ$7:$BR$72,2,0)</f>
        <v>-2.8</v>
      </c>
      <c r="Q6" s="91">
        <f>VLOOKUP(YEAR(Q$1),[1]Mundo!$BQ$7:$BR$72,2,0)</f>
        <v>6.3</v>
      </c>
      <c r="R6" s="91">
        <f>VLOOKUP(YEAR(R$1),[1]Mundo!$BQ$7:$BR$72,2,0)</f>
        <v>3.5</v>
      </c>
      <c r="S6" s="91">
        <f>VLOOKUP(YEAR(S$1),[1]Mundo!$BQ$7:$BR$72,2,0)</f>
        <v>3.2</v>
      </c>
      <c r="T6" s="91">
        <f>VLOOKUP(YEAR(T$1),[1]Mundo!$BQ$7:$BR$72,2,0)</f>
        <v>3.2</v>
      </c>
      <c r="U6" s="197">
        <f>VLOOKUP(YEAR(U$1),[1]Mundo!$BQ$7:$BR$72,2,0)</f>
        <v>2.9</v>
      </c>
      <c r="V6" s="197">
        <f>VLOOKUP(YEAR(V$1),[1]Mundo!$BQ$7:$BR$72,2,0)</f>
        <v>2.8</v>
      </c>
    </row>
    <row r="7" spans="1:22" ht="12.95" customHeight="1">
      <c r="A7" s="90" t="s">
        <v>31</v>
      </c>
      <c r="B7" s="91">
        <f>VLOOKUP(YEAR(B$1),[1]EUA!$EO$8:$ER$47,4,0)*100</f>
        <v>2.7839629722291592</v>
      </c>
      <c r="C7" s="91">
        <f>VLOOKUP(YEAR(C$1),[1]EUA!$EO$8:$ER$47,4,0)*100</f>
        <v>2.0038824080666595</v>
      </c>
      <c r="D7" s="91">
        <f>VLOOKUP(YEAR(D$1),[1]EUA!$EO$8:$ER$47,4,0)*100</f>
        <v>0.11394549706484902</v>
      </c>
      <c r="E7" s="91">
        <f>VLOOKUP(YEAR(E$1),[1]EUA!$EO$8:$ER$47,4,0)*100</f>
        <v>-2.5766469028394301</v>
      </c>
      <c r="F7" s="91">
        <f>VLOOKUP(YEAR(F$1),[1]EUA!$EO$8:$ER$47,4,0)*100</f>
        <v>2.6955612235535886</v>
      </c>
      <c r="G7" s="91">
        <f>VLOOKUP(YEAR(G$1),[1]EUA!$EO$8:$ER$47,4,0)*100</f>
        <v>1.5640448367461257</v>
      </c>
      <c r="H7" s="91">
        <f>VLOOKUP(YEAR(H$1),[1]EUA!$EO$8:$ER$47,4,0)*100</f>
        <v>2.2894138068541459</v>
      </c>
      <c r="I7" s="91">
        <f>VLOOKUP(YEAR(I$1),[1]EUA!$EO$8:$ER$47,4,0)*100</f>
        <v>2.1177792556241082</v>
      </c>
      <c r="J7" s="91">
        <f>VLOOKUP(YEAR(J$1),[1]EUA!$EO$8:$ER$47,4,0)*100</f>
        <v>2.5235512738460253</v>
      </c>
      <c r="K7" s="91">
        <f>VLOOKUP(YEAR(K$1),[1]EUA!$EO$8:$ER$47,4,0)*100</f>
        <v>2.9455089066187545</v>
      </c>
      <c r="L7" s="91">
        <f>VLOOKUP(YEAR(L$1),[1]EUA!$EO$8:$ER$47,4,0)*100</f>
        <v>1.8197195685014655</v>
      </c>
      <c r="M7" s="91">
        <f>VLOOKUP(YEAR(M$1),[1]EUA!$EO$8:$ER$47,4,0)*100</f>
        <v>2.457461980910769</v>
      </c>
      <c r="N7" s="91">
        <f>VLOOKUP(YEAR(N$1),[1]EUA!$EO$8:$ER$47,4,0)*100</f>
        <v>2.9665359650419942</v>
      </c>
      <c r="O7" s="91">
        <f>VLOOKUP(YEAR(O$1),[1]EUA!$EO$8:$ER$47,4,0)*100</f>
        <v>2.5839486181470583</v>
      </c>
      <c r="P7" s="91">
        <f>VLOOKUP(YEAR(P$1),[1]EUA!$EO$8:$ER$47,4,0)*100</f>
        <v>-2.1630936922237831</v>
      </c>
      <c r="Q7" s="91">
        <f>VLOOKUP(YEAR(Q$1),[1]EUA!$EO$8:$ER$47,4,0)*100</f>
        <v>6.054984309933098</v>
      </c>
      <c r="R7" s="91">
        <f>VLOOKUP(YEAR(R$1),[1]EUA!$EO$8:$ER$47,4,0)*100</f>
        <v>2.5122355174274746</v>
      </c>
      <c r="S7" s="91">
        <f>VLOOKUP(YEAR(S$1),[1]EUA!$EO$8:$ER$47,4,0)*100</f>
        <v>2.8877049031531987</v>
      </c>
      <c r="T7" s="91">
        <f>VLOOKUP(YEAR(T$1),[1]EUA!$EO$8:$ER$47,4,0)*100</f>
        <v>2.7960707685114494</v>
      </c>
      <c r="U7" s="197">
        <f>VLOOKUP(YEAR(U$1),[1]EUA!$EO$8:$ER$47,4,0)*100</f>
        <v>1.7033937907054542</v>
      </c>
      <c r="V7" s="197">
        <f>VLOOKUP(YEAR(V$1),[1]EUA!$EO$8:$ER$47,4,0)*100</f>
        <v>1.5471548233163546</v>
      </c>
    </row>
    <row r="8" spans="1:22" ht="12.95" customHeight="1">
      <c r="A8" s="90" t="s">
        <v>32</v>
      </c>
      <c r="B8" s="91">
        <f>VLOOKUP(YEAR(B$1),[1]Europa!$BW:$CE,3,0)*100</f>
        <v>3.4243419224867511</v>
      </c>
      <c r="C8" s="91">
        <f>VLOOKUP(YEAR(C$1),[1]Europa!$BW:$CE,3,0)*100</f>
        <v>2.9790601619179347</v>
      </c>
      <c r="D8" s="91">
        <f>VLOOKUP(YEAR(D$1),[1]Europa!$BW:$CE,3,0)*100</f>
        <v>0.30796340402945432</v>
      </c>
      <c r="E8" s="91">
        <f>VLOOKUP(YEAR(E$1),[1]Europa!$BW:$CE,3,0)*100</f>
        <v>-4.424557632430659</v>
      </c>
      <c r="F8" s="91">
        <f>VLOOKUP(YEAR(F$1),[1]Europa!$BW:$CE,3,0)*100</f>
        <v>1.9935497573544403</v>
      </c>
      <c r="G8" s="91">
        <f>VLOOKUP(YEAR(G$1),[1]Europa!$BW:$CE,3,0)*100</f>
        <v>1.7854609349165607</v>
      </c>
      <c r="H8" s="91">
        <f>VLOOKUP(YEAR(H$1),[1]Europa!$BW:$CE,3,0)*100</f>
        <v>-0.90034319796190587</v>
      </c>
      <c r="I8" s="91">
        <f>VLOOKUP(YEAR(I$1),[1]Europa!$BW:$CE,3,0)*100</f>
        <v>-0.12633113397274576</v>
      </c>
      <c r="J8" s="91">
        <f>VLOOKUP(YEAR(J$1),[1]Europa!$BW:$CE,3,0)*100</f>
        <v>1.447077935609653</v>
      </c>
      <c r="K8" s="91">
        <f>VLOOKUP(YEAR(K$1),[1]Europa!$BW:$CE,3,0)*100</f>
        <v>2.0041069849739968</v>
      </c>
      <c r="L8" s="91">
        <f>VLOOKUP(YEAR(L$1),[1]Europa!$BW:$CE,3,0)*100</f>
        <v>1.7932576294506175</v>
      </c>
      <c r="M8" s="91">
        <f>VLOOKUP(YEAR(M$1),[1]Europa!$BW:$CE,3,0)*100</f>
        <v>2.7394964451118886</v>
      </c>
      <c r="N8" s="91">
        <f>VLOOKUP(YEAR(N$1),[1]Europa!$BW:$CE,3,0)*100</f>
        <v>1.7372717852740527</v>
      </c>
      <c r="O8" s="91">
        <f>VLOOKUP(YEAR(O$1),[1]Europa!$BW:$CE,3,0)*100</f>
        <v>1.6404445692250746</v>
      </c>
      <c r="P8" s="91">
        <f>VLOOKUP(YEAR(P$1),[1]Europa!$BW:$CE,3,0)*100</f>
        <v>-6.1567929714847702</v>
      </c>
      <c r="Q8" s="91">
        <f>VLOOKUP(YEAR(Q$1),[1]Europa!$BW:$CE,3,0)*100</f>
        <v>6.2710516464042687</v>
      </c>
      <c r="R8" s="91">
        <f>VLOOKUP(YEAR(R$1),[1]Europa!$BW:$CE,3,0)*100</f>
        <v>3.6207782089280327</v>
      </c>
      <c r="S8" s="91">
        <f>VLOOKUP(YEAR(S$1),[1]Europa!$BW:$CE,3,0)*100</f>
        <v>0.4</v>
      </c>
      <c r="T8" s="91">
        <f>VLOOKUP(YEAR(T$1),[1]Europa!$BW:$CE,3,0)*100</f>
        <v>0.8016464237487364</v>
      </c>
      <c r="U8" s="197">
        <f>VLOOKUP(YEAR(U$1),[1]Europa!$BW:$CE,3,0)*100</f>
        <v>0.83843311803752929</v>
      </c>
      <c r="V8" s="197">
        <f>VLOOKUP(YEAR(V$1),[1]Europa!$BW:$CE,3,0)*100</f>
        <v>1.1551359514899939</v>
      </c>
    </row>
    <row r="9" spans="1:22" ht="12.95" customHeight="1">
      <c r="A9" s="90" t="s">
        <v>33</v>
      </c>
      <c r="B9" s="91">
        <f>VLOOKUP(YEAR(B$1),[1]Ásia!$BP$16:$BQ$70,2,0)*100</f>
        <v>12.671676971464208</v>
      </c>
      <c r="C9" s="91">
        <f>VLOOKUP(YEAR(C$1),[1]Ásia!$BP$16:$BQ$70,2,0)*100</f>
        <v>14.203844557512845</v>
      </c>
      <c r="D9" s="91">
        <f>VLOOKUP(YEAR(D$1),[1]Ásia!$BP$16:$BQ$70,2,0)*100</f>
        <v>9.6885721198476169</v>
      </c>
      <c r="E9" s="91">
        <f>VLOOKUP(YEAR(E$1),[1]Ásia!$BP$16:$BQ$70,2,0)*100</f>
        <v>9.3136602303542695</v>
      </c>
      <c r="F9" s="91">
        <f>VLOOKUP(YEAR(F$1),[1]Ásia!$BP$16:$BQ$70,2,0)*100</f>
        <v>10.883197816019429</v>
      </c>
      <c r="G9" s="91">
        <f>VLOOKUP(YEAR(G$1),[1]Ásia!$BP$16:$BQ$70,2,0)*100</f>
        <v>9.6630187412480524</v>
      </c>
      <c r="H9" s="91">
        <f>VLOOKUP(YEAR(H$1),[1]Ásia!$BP$16:$BQ$70,2,0)*100</f>
        <v>7.9938995105054866</v>
      </c>
      <c r="I9" s="91">
        <f>VLOOKUP(YEAR(I$1),[1]Ásia!$BP$16:$BQ$70,2,0)*100</f>
        <v>7.9432175902665385</v>
      </c>
      <c r="J9" s="91">
        <f>VLOOKUP(YEAR(J$1),[1]Ásia!$BP$16:$BQ$70,2,0)*100</f>
        <v>7.3677961209598353</v>
      </c>
      <c r="K9" s="91">
        <f>VLOOKUP(YEAR(K$1),[1]Ásia!$BP$16:$BQ$70,2,0)*100</f>
        <v>7.1158984011838955</v>
      </c>
      <c r="L9" s="91">
        <f>VLOOKUP(YEAR(L$1),[1]Ásia!$BP$16:$BQ$70,2,0)*100</f>
        <v>6.7648959439999823</v>
      </c>
      <c r="M9" s="91">
        <f>VLOOKUP(YEAR(M$1),[1]Ásia!$BP$16:$BQ$70,2,0)*100</f>
        <v>7.0269248211541013</v>
      </c>
      <c r="N9" s="91">
        <f>VLOOKUP(YEAR(N$1),[1]Ásia!$BP$16:$BQ$70,2,0)*100</f>
        <v>6.7084723021050952</v>
      </c>
      <c r="O9" s="91">
        <f>VLOOKUP(YEAR(O$1),[1]Ásia!$BP$16:$BQ$70,2,0)*100</f>
        <v>5.9506505593005743</v>
      </c>
      <c r="P9" s="91">
        <f>VLOOKUP(YEAR(P$1),[1]Ásia!$BP$16:$BQ$70,2,0)*100</f>
        <v>2.2999999999999998</v>
      </c>
      <c r="Q9" s="91">
        <f>VLOOKUP(YEAR(Q$1),[1]Ásia!$BP$16:$BQ$70,2,0)*100</f>
        <v>8.4</v>
      </c>
      <c r="R9" s="91">
        <f>VLOOKUP(YEAR(R$1),[1]Ásia!$BP$16:$BQ$70,2,0)*100</f>
        <v>3.1</v>
      </c>
      <c r="S9" s="91">
        <f>VLOOKUP(YEAR(S$1),[1]Ásia!$BP$16:$BQ$70,2,0)*100</f>
        <v>5.4</v>
      </c>
      <c r="T9" s="91">
        <f>VLOOKUP(YEAR(T$1),[1]Ásia!$BP$16:$BQ$70,2,0)*100</f>
        <v>5</v>
      </c>
      <c r="U9" s="197">
        <f>VLOOKUP(YEAR(U$1),[1]Ásia!$BP$16:$BQ$70,2,0)*100</f>
        <v>4.5</v>
      </c>
      <c r="V9" s="197">
        <f>VLOOKUP(YEAR(V$1),[1]Ásia!$BP$16:$BQ$70,2,0)*100</f>
        <v>4</v>
      </c>
    </row>
    <row r="10" spans="1:22" ht="12.95" customHeight="1">
      <c r="A10" s="86" t="s">
        <v>8</v>
      </c>
      <c r="B10" s="94"/>
      <c r="C10" s="94"/>
      <c r="D10" s="94"/>
      <c r="E10" s="95"/>
      <c r="F10" s="95"/>
      <c r="G10" s="96"/>
      <c r="H10" s="96"/>
      <c r="I10" s="96"/>
      <c r="J10" s="96"/>
      <c r="K10" s="261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1:22" ht="12.95" customHeight="1">
      <c r="A11" s="90" t="s">
        <v>86</v>
      </c>
      <c r="B11" s="91">
        <f>VLOOKUP(B$1,[1]EUA!$A$1:$G$445,7,0)*100</f>
        <v>2.6134122287968298</v>
      </c>
      <c r="C11" s="91">
        <f>VLOOKUP(C$1,[1]EUA!$A$1:$G$445,7,0)*100</f>
        <v>2.4353676117251366</v>
      </c>
      <c r="D11" s="91">
        <f>VLOOKUP(D$1,[1]EUA!$A$1:$G$445,7,0)*100</f>
        <v>1.7624596562335837</v>
      </c>
      <c r="E11" s="91">
        <f>VLOOKUP(E$1,[1]EUA!$A$1:$G$445,7,0)*100</f>
        <v>1.8236717759594345</v>
      </c>
      <c r="F11" s="91">
        <f>VLOOKUP(F$1,[1]EUA!$A$1:$G$445,7,0)*100</f>
        <v>0.66189486646655027</v>
      </c>
      <c r="G11" s="91">
        <f>VLOOKUP(G$1,[1]EUA!$A$1:$G$445,7,0)*100</f>
        <v>2.2766626338585061</v>
      </c>
      <c r="H11" s="91">
        <f>VLOOKUP(H$1,[1]EUA!$A$1:$G$445,7,0)*100</f>
        <v>1.8996943778720743</v>
      </c>
      <c r="I11" s="91">
        <f>VLOOKUP(I$1,[1]EUA!$A$1:$G$445,7,0)*100</f>
        <v>1.7408566188369834</v>
      </c>
      <c r="J11" s="91">
        <f>VLOOKUP(J$1,[1]EUA!$A$1:$G$445,7,0)*100</f>
        <v>1.6224195046636636</v>
      </c>
      <c r="K11" s="91">
        <f>VLOOKUP(K$1,[1]EUA!$A$1:$G$445,7,0)*100</f>
        <v>2.0715072792840905</v>
      </c>
      <c r="L11" s="91">
        <f>VLOOKUP(L$1,[1]EUA!$A$1:$G$445,7,0)*100</f>
        <v>2.1971236613002709</v>
      </c>
      <c r="M11" s="91">
        <f>VLOOKUP(M$1,[1]EUA!$A$1:$G$445,7,0)*100</f>
        <v>1.770166453265043</v>
      </c>
      <c r="N11" s="91">
        <f>VLOOKUP(N$1,[1]EUA!$A$1:$G$445,7,0)*100</f>
        <v>2.2485295505299874</v>
      </c>
      <c r="O11" s="91">
        <f>VLOOKUP(O$1,[1]EUA!$A$1:$G$445,7,0)*100</f>
        <v>2.2905988164406255</v>
      </c>
      <c r="P11" s="91">
        <f>VLOOKUP(P$1,[1]EUA!$A$1:$G$445,7,0)*100</f>
        <v>1.6239380497707012</v>
      </c>
      <c r="Q11" s="91">
        <f>VLOOKUP(Q$1,[1]EUA!$A$1:$G$445,7,0)*100</f>
        <v>5.5045498261448556</v>
      </c>
      <c r="R11" s="91">
        <f>VLOOKUP(R$1,[1]EUA!$A$1:$G$445,7,0)*100</f>
        <v>5.6805073960192187</v>
      </c>
      <c r="S11" s="91">
        <f>VLOOKUP(S$1,[1]EUA!$A$1:$G$445,7,0)*100</f>
        <v>3.9170866191365672</v>
      </c>
      <c r="T11" s="91">
        <f>VLOOKUP(T$1,[1]EUA!$A$1:$G$445,7,0)*100</f>
        <v>3.2136130000319119</v>
      </c>
      <c r="U11" s="197">
        <f>VLOOKUP(U$1,[1]EUA!$A$1:$G$445,7,0)*100</f>
        <v>3.8261770431675002</v>
      </c>
      <c r="V11" s="197">
        <f>VLOOKUP(V$1,[1]EUA!$A$1:$G$445,7,0)*100</f>
        <v>2.9546608638138183</v>
      </c>
    </row>
    <row r="12" spans="1:22" ht="12.95" customHeight="1">
      <c r="A12" s="86" t="s">
        <v>34</v>
      </c>
      <c r="B12" s="94"/>
      <c r="C12" s="94"/>
      <c r="D12" s="94"/>
      <c r="E12" s="95"/>
      <c r="F12" s="95"/>
      <c r="G12" s="96"/>
      <c r="H12" s="96"/>
      <c r="I12" s="96"/>
      <c r="J12" s="96"/>
      <c r="K12" s="261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1:22" ht="12.95" customHeight="1">
      <c r="A13" s="90" t="s">
        <v>35</v>
      </c>
      <c r="B13" s="91">
        <f>VLOOKUP(B$1,[1]EUA!$A:$CC,COLUMN([1]EUA!$AG$3),0)</f>
        <v>5.25</v>
      </c>
      <c r="C13" s="91">
        <f>VLOOKUP(C$1,[1]EUA!$A:$CC,COLUMN([1]EUA!$AG$3),0)</f>
        <v>4.3213999999999997</v>
      </c>
      <c r="D13" s="91">
        <f>VLOOKUP(D$1,[1]EUA!$A:$CC,COLUMN([1]EUA!$AG$3),0)</f>
        <v>0.54349999999999998</v>
      </c>
      <c r="E13" s="91">
        <f>VLOOKUP(E$1,[1]EUA!$A:$CC,COLUMN([1]EUA!$AG$3),0)</f>
        <v>0.125</v>
      </c>
      <c r="F13" s="91">
        <f>VLOOKUP(F$1,[1]EUA!$A:$CC,COLUMN([1]EUA!$AG$3),0)</f>
        <v>0.125</v>
      </c>
      <c r="G13" s="91">
        <f>VLOOKUP(G$1,[1]EUA!$A:$CC,COLUMN([1]EUA!$AG$3),0)</f>
        <v>0.125</v>
      </c>
      <c r="H13" s="91">
        <f>VLOOKUP(H$1,[1]EUA!$A:$CC,COLUMN([1]EUA!$AG$3),0)</f>
        <v>0.125</v>
      </c>
      <c r="I13" s="91">
        <f>VLOOKUP(I$1,[1]EUA!$A:$CC,COLUMN([1]EUA!$AG$3),0)</f>
        <v>0.125</v>
      </c>
      <c r="J13" s="91">
        <f>VLOOKUP(J$1,[1]EUA!$A:$CC,COLUMN([1]EUA!$AG$3),0)</f>
        <v>0.125</v>
      </c>
      <c r="K13" s="91">
        <f>VLOOKUP(K$1,[1]EUA!$A:$CC,COLUMN([1]EUA!$AG$3),0)</f>
        <v>0.24460000000000001</v>
      </c>
      <c r="L13" s="91">
        <f>VLOOKUP(L$1,[1]EUA!$A:$CC,COLUMN([1]EUA!$AG$3),0)</f>
        <v>0.51139999999999997</v>
      </c>
      <c r="M13" s="91">
        <f>VLOOKUP(M$1,[1]EUA!$A:$CC,COLUMN([1]EUA!$AG$3),0)</f>
        <v>1.2679</v>
      </c>
      <c r="N13" s="91">
        <f>VLOOKUP(N$1,[1]EUA!$A:$CC,COLUMN([1]EUA!$AG$3),0)</f>
        <v>2.2202000000000002</v>
      </c>
      <c r="O13" s="91">
        <f>VLOOKUP(O$1,[1]EUA!$A:$CC,COLUMN([1]EUA!$AG$3),0)</f>
        <v>1.625</v>
      </c>
      <c r="P13" s="91">
        <f>VLOOKUP(P$1,[1]EUA!$A:$CC,COLUMN([1]EUA!$AG$3),0)</f>
        <v>0.125</v>
      </c>
      <c r="Q13" s="91">
        <f>VLOOKUP(Q$1,[1]EUA!$A:$CC,COLUMN([1]EUA!$AG$3),0)</f>
        <v>0.125</v>
      </c>
      <c r="R13" s="91">
        <f>VLOOKUP(R$1,[1]EUA!$A:$CC,COLUMN([1]EUA!$AG$3),0)</f>
        <v>4.1477000000000004</v>
      </c>
      <c r="S13" s="91">
        <f>VLOOKUP(S$1,[1]EUA!$A:$CC,COLUMN([1]EUA!$AG$3),0)</f>
        <v>5.375</v>
      </c>
      <c r="T13" s="91">
        <f>VLOOKUP(T$1,[1]EUA!$A:$CC,COLUMN([1]EUA!$AG$3),0)</f>
        <v>4.5227000000000004</v>
      </c>
      <c r="U13" s="197">
        <f>VLOOKUP(U$1,[1]EUA!$A:$CC,COLUMN([1]EUA!$AG$3),0)</f>
        <v>4.125</v>
      </c>
      <c r="V13" s="197">
        <f>VLOOKUP(V$1,[1]EUA!$A:$CC,COLUMN([1]EUA!$AG$3),0)</f>
        <v>3.625</v>
      </c>
    </row>
    <row r="14" spans="1:22" ht="12.95" customHeight="1">
      <c r="A14" s="90" t="s">
        <v>72</v>
      </c>
      <c r="B14" s="91">
        <f>VLOOKUP(B$1,[1]EUA!$A:$CC,COLUMN([1]EUA!$CA$3),0)</f>
        <v>4.6334857142857153</v>
      </c>
      <c r="C14" s="91">
        <f>VLOOKUP(C$1,[1]EUA!$A:$CC,COLUMN([1]EUA!$CA$3),0)</f>
        <v>4.3463904761904768</v>
      </c>
      <c r="D14" s="91">
        <f>VLOOKUP(D$1,[1]EUA!$A:$CC,COLUMN([1]EUA!$CA$3),0)</f>
        <v>2.9845956521739132</v>
      </c>
      <c r="E14" s="91">
        <f>VLOOKUP(E$1,[1]EUA!$A:$CC,COLUMN([1]EUA!$CA$3),0)</f>
        <v>3.8837391304347837</v>
      </c>
      <c r="F14" s="91">
        <f>VLOOKUP(F$1,[1]EUA!$A:$CC,COLUMN([1]EUA!$CA$3),0)</f>
        <v>3.3985478260869568</v>
      </c>
      <c r="G14" s="91">
        <f>VLOOKUP(G$1,[1]EUA!$A:$CC,COLUMN([1]EUA!$CA$3),0)</f>
        <v>2.1133681818181818</v>
      </c>
      <c r="H14" s="91">
        <f>VLOOKUP(H$1,[1]EUA!$A:$CC,COLUMN([1]EUA!$CA$3),0)</f>
        <v>1.7841904761904761</v>
      </c>
      <c r="I14" s="91">
        <f>VLOOKUP(I$1,[1]EUA!$A:$CC,COLUMN([1]EUA!$CA$3),0)</f>
        <v>3.0071818181818188</v>
      </c>
      <c r="J14" s="91">
        <f>VLOOKUP(J$1,[1]EUA!$A:$CC,COLUMN([1]EUA!$CA$3),0)</f>
        <v>2.4077782608695655</v>
      </c>
      <c r="K14" s="91">
        <f>VLOOKUP(K$1,[1]EUA!$A:$CC,COLUMN([1]EUA!$CA$3),0)</f>
        <v>2.4657217391304345</v>
      </c>
      <c r="L14" s="91">
        <f>VLOOKUP(L$1,[1]EUA!$A:$CC,COLUMN([1]EUA!$CA$3),0)</f>
        <v>2.4900000000000002</v>
      </c>
      <c r="M14" s="91">
        <f>VLOOKUP(M$1,[1]EUA!$A:$CC,COLUMN([1]EUA!$CA$3),0)</f>
        <v>2.4</v>
      </c>
      <c r="N14" s="91">
        <f>VLOOKUP(N$1,[1]EUA!$A:$CC,COLUMN([1]EUA!$CA$3),0)</f>
        <v>2.83</v>
      </c>
      <c r="O14" s="91">
        <f>VLOOKUP(O$1,[1]EUA!$A:$CC,COLUMN([1]EUA!$CA$3),0)</f>
        <v>2.0035000000000056</v>
      </c>
      <c r="P14" s="91">
        <f>VLOOKUP(P$1,[1]EUA!$A:$CC,COLUMN([1]EUA!$CA$3),0)</f>
        <v>0.93</v>
      </c>
      <c r="Q14" s="91">
        <f>VLOOKUP(Q$1,[1]EUA!$A:$CC,COLUMN([1]EUA!$CA$3),0)</f>
        <v>1.47</v>
      </c>
      <c r="R14" s="91">
        <f>VLOOKUP(R$1,[1]EUA!$A:$CC,COLUMN([1]EUA!$CA$3),0)</f>
        <v>3.88</v>
      </c>
      <c r="S14" s="91">
        <f>VLOOKUP(S$1,[1]EUA!$A:$CC,COLUMN([1]EUA!$CA$3),0)</f>
        <v>3.88</v>
      </c>
      <c r="T14" s="91">
        <f>VLOOKUP(T$1,[1]EUA!$A:$CC,COLUMN([1]EUA!$CA$3),0)</f>
        <v>4.58</v>
      </c>
      <c r="U14" s="198">
        <f>VLOOKUP(U$1,[1]EUA!$A:$CC,COLUMN([1]EUA!$CA$3),0)</f>
        <v>4.4962499999999999</v>
      </c>
      <c r="V14" s="198">
        <f>VLOOKUP(V$1,[1]EUA!$A:$CC,COLUMN([1]EUA!$CA$3),0)</f>
        <v>4.2475000000000005</v>
      </c>
    </row>
    <row r="15" spans="1:22" ht="12.95" customHeight="1">
      <c r="A15" s="90" t="s">
        <v>36</v>
      </c>
      <c r="B15" s="97">
        <f>VLOOKUP(B$1,[1]Moedas!$A$7:$D$463,4,0)</f>
        <v>1.3197000000000001</v>
      </c>
      <c r="C15" s="97">
        <f>VLOOKUP(C$1,[1]Moedas!$A$7:$D$463,4,0)</f>
        <v>1.4589000000000001</v>
      </c>
      <c r="D15" s="97">
        <f>VLOOKUP(D$1,[1]Moedas!$A$7:$D$463,4,0)</f>
        <v>1.3971</v>
      </c>
      <c r="E15" s="97">
        <f>VLOOKUP(E$1,[1]Moedas!$A$7:$D$463,4,0)</f>
        <v>1.4320999999999999</v>
      </c>
      <c r="F15" s="97">
        <f>VLOOKUP(F$1,[1]Moedas!$A$7:$D$463,4,0)</f>
        <v>1.3384</v>
      </c>
      <c r="G15" s="97">
        <f>VLOOKUP(G$1,[1]Moedas!$A$7:$D$463,4,0)</f>
        <v>1.2961</v>
      </c>
      <c r="H15" s="97">
        <f>VLOOKUP(H$1,[1]Moedas!$A$7:$D$463,4,0)</f>
        <v>1.3192999999999999</v>
      </c>
      <c r="I15" s="97">
        <f>VLOOKUP(I$1,[1]Moedas!$A$7:$D$463,4,0)</f>
        <v>1.3743000000000001</v>
      </c>
      <c r="J15" s="97">
        <f>VLOOKUP(J$1,[1]Moedas!$A$7:$D$463,4,0)</f>
        <v>1.2098</v>
      </c>
      <c r="K15" s="97">
        <f>VLOOKUP(K$1,[1]Moedas!$A$7:$D$463,4,0)</f>
        <v>1.0862000000000001</v>
      </c>
      <c r="L15" s="97">
        <f>VLOOKUP(L$1,[1]Moedas!$A$7:$D$463,4,0)</f>
        <v>1.0517000000000001</v>
      </c>
      <c r="M15" s="97">
        <f>VLOOKUP(M$1,[1]Moedas!$A$7:$D$463,4,0)</f>
        <v>1.2004999999999999</v>
      </c>
      <c r="N15" s="97">
        <f>VLOOKUP(N$1,[1]Moedas!$A$7:$D$463,4,0)</f>
        <v>1.1467000000000001</v>
      </c>
      <c r="O15" s="97">
        <f>VLOOKUP(O$1,[1]Moedas!$A$7:$D$463,4,0)</f>
        <v>1.1213</v>
      </c>
      <c r="P15" s="97">
        <f>VLOOKUP(P$1,[1]Moedas!$A$7:$D$463,4,0)</f>
        <v>1.2216</v>
      </c>
      <c r="Q15" s="97">
        <f>VLOOKUP(Q$1,[1]Moedas!$A$7:$D$463,4,0)</f>
        <v>1.1307</v>
      </c>
      <c r="R15" s="97">
        <f>VLOOKUP(R$1,[1]Moedas!$A$7:$D$463,4,0)</f>
        <v>1.0705</v>
      </c>
      <c r="S15" s="97">
        <f>VLOOKUP(S$1,[1]Moedas!$A$7:$D$463,4,0)</f>
        <v>1.1039000000000001</v>
      </c>
      <c r="T15" s="97">
        <f>VLOOKUP(T$1,[1]Moedas!$A$7:$D$463,4,0)</f>
        <v>1.0354000000000001</v>
      </c>
      <c r="U15" s="198">
        <f>VLOOKUP(U$1,[1]Moedas!$A$7:$D$463,4,0)</f>
        <v>1.2</v>
      </c>
      <c r="V15" s="198">
        <f>VLOOKUP(V$1,[1]Moedas!$A$7:$D$463,4,0)</f>
        <v>1.2</v>
      </c>
    </row>
    <row r="16" spans="1:22" ht="12.95" customHeight="1">
      <c r="A16" s="90" t="s">
        <v>71</v>
      </c>
      <c r="B16" s="91">
        <f>VLOOKUP(B$1,[1]Moedas!$A$7:$Q$463,COLUMN([1]Moedas!$Q$6),0)</f>
        <v>7.8045</v>
      </c>
      <c r="C16" s="91">
        <f>VLOOKUP(C$1,[1]Moedas!$A$7:$Q$463,COLUMN([1]Moedas!$Q$6),0)</f>
        <v>7.3037000000000001</v>
      </c>
      <c r="D16" s="91">
        <f>VLOOKUP(D$1,[1]Moedas!$A$7:$Q$463,COLUMN([1]Moedas!$Q$6),0)</f>
        <v>6.8277000000000001</v>
      </c>
      <c r="E16" s="91">
        <f>VLOOKUP(E$1,[1]Moedas!$A$7:$Q$463,COLUMN([1]Moedas!$Q$6),0)</f>
        <v>6.8270999999999997</v>
      </c>
      <c r="F16" s="91">
        <f>VLOOKUP(F$1,[1]Moedas!$A$7:$Q$463,COLUMN([1]Moedas!$Q$6),0)</f>
        <v>6.5933000000000002</v>
      </c>
      <c r="G16" s="91">
        <f>VLOOKUP(G$1,[1]Moedas!$A$7:$Q$463,COLUMN([1]Moedas!$Q$6),0)</f>
        <v>6.2949000000000002</v>
      </c>
      <c r="H16" s="91">
        <f>VLOOKUP(H$1,[1]Moedas!$A$7:$Q$463,COLUMN([1]Moedas!$Q$6),0)</f>
        <v>6.2302999999999997</v>
      </c>
      <c r="I16" s="91">
        <f>VLOOKUP(I$1,[1]Moedas!$A$7:$Q$463,COLUMN([1]Moedas!$Q$6),0)</f>
        <v>6.0540000000000003</v>
      </c>
      <c r="J16" s="91">
        <f>VLOOKUP(J$1,[1]Moedas!$A$7:$Q$463,COLUMN([1]Moedas!$Q$6),0)</f>
        <v>6.2057000000000002</v>
      </c>
      <c r="K16" s="91">
        <f>VLOOKUP(K$1,[1]Moedas!$A$7:$Q$463,COLUMN([1]Moedas!$Q$6),0)</f>
        <v>6.4937000000000005</v>
      </c>
      <c r="L16" s="91">
        <f>VLOOKUP(L$1,[1]Moedas!$A$7:$Q$463,COLUMN([1]Moedas!$Q$6),0)</f>
        <v>6.9450000000000003</v>
      </c>
      <c r="M16" s="91">
        <f>VLOOKUP(M$1,[1]Moedas!$A$7:$Q$463,COLUMN([1]Moedas!$Q$6),0)</f>
        <v>6.5067000000000004</v>
      </c>
      <c r="N16" s="91">
        <f>VLOOKUP(N$1,[1]Moedas!$A$7:$Q$463,COLUMN([1]Moedas!$Q$6),0)</f>
        <v>6.8784999999999998</v>
      </c>
      <c r="O16" s="91">
        <f>VLOOKUP(O$1,[1]Moedas!$A$7:$Q$463,COLUMN([1]Moedas!$Q$6),0)</f>
        <v>7.01</v>
      </c>
      <c r="P16" s="91">
        <f>VLOOKUP(P$1,[1]Moedas!$A$7:$Q$463,COLUMN([1]Moedas!$Q$6),0)</f>
        <v>6.5402782608695649</v>
      </c>
      <c r="Q16" s="91">
        <f>VLOOKUP(Q$1,[1]Moedas!$A$7:$Q$463,COLUMN([1]Moedas!$Q$6),0)</f>
        <v>6.3692913043478248</v>
      </c>
      <c r="R16" s="91">
        <f>VLOOKUP(R$1,[1]Moedas!$A$7:$Q$463,COLUMN([1]Moedas!$Q$6),0)</f>
        <v>6.9219999999999997</v>
      </c>
      <c r="S16" s="91">
        <f>VLOOKUP(S$1,[1]Moedas!$A$7:$Q$463,COLUMN([1]Moedas!$Q$6),0)</f>
        <v>7.1257999999999999</v>
      </c>
      <c r="T16" s="91">
        <f>VLOOKUP(T$1,[1]Moedas!$A$7:$Q$463,COLUMN([1]Moedas!$Q$6),0)</f>
        <v>7.2992999999999997</v>
      </c>
      <c r="U16" s="197">
        <f>VLOOKUP(U$1,[1]Moedas!$A$7:$Q$463,COLUMN([1]Moedas!$Q$6),0)</f>
        <v>7.15</v>
      </c>
      <c r="V16" s="197">
        <f>VLOOKUP(V$1,[1]Moedas!$A$7:$Q$463,COLUMN([1]Moedas!$Q$6),0)</f>
        <v>7.15</v>
      </c>
    </row>
    <row r="17" spans="1:22" ht="12.95" customHeight="1">
      <c r="A17" s="98" t="s">
        <v>75</v>
      </c>
      <c r="B17" s="265">
        <f>VLOOKUP(B$1,[1]Moedas!$A$7:$Q$463,2,0)</f>
        <v>83.65</v>
      </c>
      <c r="C17" s="265">
        <f>VLOOKUP(C$1,[1]Moedas!$A$7:$Q$463,2,0)</f>
        <v>76.694999999999993</v>
      </c>
      <c r="D17" s="265">
        <f>VLOOKUP(D$1,[1]Moedas!$A$7:$Q$463,2,0)</f>
        <v>81.308000000000007</v>
      </c>
      <c r="E17" s="265">
        <f>VLOOKUP(E$1,[1]Moedas!$A$7:$Q$463,2,0)</f>
        <v>77.86</v>
      </c>
      <c r="F17" s="265">
        <f>VLOOKUP(F$1,[1]Moedas!$A$7:$Q$463,2,0)</f>
        <v>79.028000000000006</v>
      </c>
      <c r="G17" s="265">
        <f>VLOOKUP(G$1,[1]Moedas!$A$7:$Q$463,2,0)</f>
        <v>80.177999999999997</v>
      </c>
      <c r="H17" s="265">
        <f>VLOOKUP(H$1,[1]Moedas!$A$7:$Q$463,2,0)</f>
        <v>79.769000000000005</v>
      </c>
      <c r="I17" s="265">
        <f>VLOOKUP(I$1,[1]Moedas!$A$7:$Q$463,2,0)</f>
        <v>80.034999999999997</v>
      </c>
      <c r="J17" s="265">
        <f>VLOOKUP(J$1,[1]Moedas!$A$7:$Q$463,2,0)</f>
        <v>90.269000000000005</v>
      </c>
      <c r="K17" s="265">
        <f>VLOOKUP(K$1,[1]Moedas!$A$7:$Q$463,2,0)</f>
        <v>98.631</v>
      </c>
      <c r="L17" s="265">
        <f>VLOOKUP(L$1,[1]Moedas!$A$7:$Q$463,2,0)</f>
        <v>102.21</v>
      </c>
      <c r="M17" s="265">
        <f>VLOOKUP(M$1,[1]Moedas!$A$7:$Q$463,2,0)</f>
        <v>92.123999999999995</v>
      </c>
      <c r="N17" s="265">
        <f>VLOOKUP(N$1,[1]Moedas!$A$7:$Q$463,2,0)</f>
        <v>96.173000000000002</v>
      </c>
      <c r="O17" s="265">
        <f>VLOOKUP(O$1,[1]Moedas!$A$7:$Q$463,2,0)</f>
        <v>96.388999999999996</v>
      </c>
      <c r="P17" s="265">
        <f>VLOOKUP(P$1,[1]Moedas!$A$7:$Q$463,2,0)</f>
        <v>89.936999999999998</v>
      </c>
      <c r="Q17" s="265">
        <f>VLOOKUP(Q$1,[1]Moedas!$A$7:$Q$463,2,0)</f>
        <v>95.67</v>
      </c>
      <c r="R17" s="265">
        <f>VLOOKUP(R$1,[1]Moedas!$A$7:$Q$463,2,0)</f>
        <v>103.52200000000001</v>
      </c>
      <c r="S17" s="265">
        <f>VLOOKUP(S$1,[1]Moedas!$A$7:$Q$463,2,0)</f>
        <v>101.333</v>
      </c>
      <c r="T17" s="265">
        <f>VLOOKUP(T$1,[1]Moedas!$A$7:$Q$463,2,0)</f>
        <v>108.48699999999999</v>
      </c>
      <c r="U17" s="199">
        <f>VLOOKUP(U$1,[1]Moedas!$A$7:$Q$463,2,0)</f>
        <v>95.84762575685113</v>
      </c>
      <c r="V17" s="199">
        <f>VLOOKUP(V$1,[1]Moedas!$A$7:$Q$463,2,0)</f>
        <v>95.419734570436617</v>
      </c>
    </row>
    <row r="18" spans="1:22" ht="10.5">
      <c r="A18" s="322" t="s">
        <v>37</v>
      </c>
      <c r="B18" s="322"/>
      <c r="C18" s="322"/>
      <c r="D18" s="322"/>
      <c r="E18" s="322"/>
      <c r="F18" s="322"/>
      <c r="G18" s="322"/>
      <c r="H18" s="322"/>
      <c r="I18" s="99"/>
      <c r="J18" s="99"/>
      <c r="K18" s="99"/>
    </row>
    <row r="19" spans="1:22" ht="46.5" customHeight="1">
      <c r="A19" s="321" t="s">
        <v>73</v>
      </c>
      <c r="B19" s="321"/>
      <c r="C19" s="321"/>
      <c r="D19" s="321"/>
      <c r="E19" s="321"/>
      <c r="F19" s="321"/>
      <c r="G19" s="321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</row>
    <row r="20" spans="1:22" ht="11.25">
      <c r="A20" s="321"/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</row>
  </sheetData>
  <mergeCells count="25">
    <mergeCell ref="A20:R20"/>
    <mergeCell ref="R2:R3"/>
    <mergeCell ref="A18:H18"/>
    <mergeCell ref="B2:B3"/>
    <mergeCell ref="C2:C3"/>
    <mergeCell ref="O2:O3"/>
    <mergeCell ref="F2:F3"/>
    <mergeCell ref="G2:G3"/>
    <mergeCell ref="H2:H3"/>
    <mergeCell ref="L2:L3"/>
    <mergeCell ref="A19:G19"/>
    <mergeCell ref="A2:A3"/>
    <mergeCell ref="J2:J3"/>
    <mergeCell ref="K2:K3"/>
    <mergeCell ref="V2:V3"/>
    <mergeCell ref="N2:N3"/>
    <mergeCell ref="M2:M3"/>
    <mergeCell ref="D2:D3"/>
    <mergeCell ref="E2:E3"/>
    <mergeCell ref="I2:I3"/>
    <mergeCell ref="U2:U3"/>
    <mergeCell ref="T2:T3"/>
    <mergeCell ref="S2:S3"/>
    <mergeCell ref="Q2:Q3"/>
    <mergeCell ref="P2:P3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FD3A-7103-4F37-BAD2-2C454AAE63CD}">
  <dimension ref="A1:W33"/>
  <sheetViews>
    <sheetView showGridLines="0" topLeftCell="B1" zoomScaleNormal="100" zoomScaleSheetLayoutView="100" workbookViewId="0">
      <selection activeCell="V9" sqref="V9"/>
    </sheetView>
  </sheetViews>
  <sheetFormatPr defaultColWidth="9.140625" defaultRowHeight="12.95" customHeight="1" outlineLevelCol="1"/>
  <cols>
    <col min="1" max="1" width="7.28515625" style="12" hidden="1" customWidth="1"/>
    <col min="2" max="2" width="40.5703125" style="7" customWidth="1"/>
    <col min="3" max="3" width="9.7109375" style="8" hidden="1" customWidth="1" outlineLevel="1"/>
    <col min="4" max="4" width="9.7109375" style="9" hidden="1" customWidth="1" outlineLevel="1"/>
    <col min="5" max="5" width="9.7109375" style="10" hidden="1" customWidth="1" outlineLevel="1"/>
    <col min="6" max="6" width="9.28515625" style="10" hidden="1" customWidth="1" outlineLevel="1"/>
    <col min="7" max="8" width="9.7109375" style="10" hidden="1" customWidth="1" outlineLevel="1"/>
    <col min="9" max="9" width="9.140625" style="12" hidden="1" customWidth="1" outlineLevel="1"/>
    <col min="10" max="10" width="12.85546875" style="12" hidden="1" customWidth="1" outlineLevel="1"/>
    <col min="11" max="14" width="9.140625" style="12" hidden="1" customWidth="1" outlineLevel="1"/>
    <col min="15" max="15" width="9.140625" style="12" collapsed="1"/>
    <col min="16" max="16384" width="9.140625" style="12"/>
  </cols>
  <sheetData>
    <row r="1" spans="1:23" ht="66" customHeight="1">
      <c r="B1" s="202" t="s">
        <v>54</v>
      </c>
      <c r="C1" s="308">
        <f t="shared" ref="C1:V1" si="0">DATE(LEFT(C2,4),12,1)</f>
        <v>39417</v>
      </c>
      <c r="D1" s="308">
        <f t="shared" si="0"/>
        <v>39783</v>
      </c>
      <c r="E1" s="308">
        <f t="shared" si="0"/>
        <v>40148</v>
      </c>
      <c r="F1" s="308">
        <f t="shared" si="0"/>
        <v>40513</v>
      </c>
      <c r="G1" s="308">
        <f t="shared" si="0"/>
        <v>40878</v>
      </c>
      <c r="H1" s="308">
        <f t="shared" si="0"/>
        <v>41244</v>
      </c>
      <c r="I1" s="308">
        <f t="shared" si="0"/>
        <v>41609</v>
      </c>
      <c r="J1" s="308">
        <f t="shared" si="0"/>
        <v>41974</v>
      </c>
      <c r="K1" s="308">
        <f t="shared" si="0"/>
        <v>42339</v>
      </c>
      <c r="L1" s="308">
        <f t="shared" si="0"/>
        <v>42705</v>
      </c>
      <c r="M1" s="308">
        <f t="shared" si="0"/>
        <v>43070</v>
      </c>
      <c r="N1" s="308">
        <f t="shared" si="0"/>
        <v>43435</v>
      </c>
      <c r="O1" s="308">
        <f t="shared" si="0"/>
        <v>43800</v>
      </c>
      <c r="P1" s="308">
        <f t="shared" si="0"/>
        <v>44166</v>
      </c>
      <c r="Q1" s="308">
        <f t="shared" si="0"/>
        <v>44531</v>
      </c>
      <c r="R1" s="308">
        <f t="shared" si="0"/>
        <v>44896</v>
      </c>
      <c r="S1" s="308">
        <f t="shared" si="0"/>
        <v>45261</v>
      </c>
      <c r="T1" s="308">
        <f t="shared" si="0"/>
        <v>45627</v>
      </c>
      <c r="U1" s="308">
        <f t="shared" si="0"/>
        <v>45992</v>
      </c>
      <c r="V1" s="308">
        <f t="shared" si="0"/>
        <v>46357</v>
      </c>
    </row>
    <row r="2" spans="1:23" ht="15.75">
      <c r="A2" s="16"/>
      <c r="B2" s="301"/>
      <c r="C2" s="300">
        <v>2007</v>
      </c>
      <c r="D2" s="302">
        <v>2008</v>
      </c>
      <c r="E2" s="302">
        <v>2009</v>
      </c>
      <c r="F2" s="302">
        <v>2010</v>
      </c>
      <c r="G2" s="302">
        <v>2011</v>
      </c>
      <c r="H2" s="302">
        <v>2012</v>
      </c>
      <c r="I2" s="302">
        <v>2013</v>
      </c>
      <c r="J2" s="302">
        <v>2014</v>
      </c>
      <c r="K2" s="302">
        <v>2015</v>
      </c>
      <c r="L2" s="302">
        <v>2016</v>
      </c>
      <c r="M2" s="302">
        <v>2017</v>
      </c>
      <c r="N2" s="302">
        <v>2018</v>
      </c>
      <c r="O2" s="302">
        <v>2019</v>
      </c>
      <c r="P2" s="302">
        <v>2020</v>
      </c>
      <c r="Q2" s="302">
        <v>2021</v>
      </c>
      <c r="R2" s="302">
        <v>2022</v>
      </c>
      <c r="S2" s="302">
        <v>2023</v>
      </c>
      <c r="T2" s="302">
        <v>2024</v>
      </c>
      <c r="U2" s="302" t="s">
        <v>76</v>
      </c>
      <c r="V2" s="302" t="s">
        <v>79</v>
      </c>
    </row>
    <row r="3" spans="1:23" ht="6.95" customHeight="1">
      <c r="A3" s="17"/>
      <c r="B3" s="303"/>
      <c r="C3" s="304">
        <f t="shared" ref="C3:V3" si="1">DATE(LEFT(C2,4),12,1)</f>
        <v>39417</v>
      </c>
      <c r="D3" s="304">
        <f t="shared" si="1"/>
        <v>39783</v>
      </c>
      <c r="E3" s="304">
        <f t="shared" si="1"/>
        <v>40148</v>
      </c>
      <c r="F3" s="304">
        <f t="shared" si="1"/>
        <v>40513</v>
      </c>
      <c r="G3" s="304">
        <f t="shared" si="1"/>
        <v>40878</v>
      </c>
      <c r="H3" s="304">
        <f t="shared" si="1"/>
        <v>41244</v>
      </c>
      <c r="I3" s="304">
        <f t="shared" si="1"/>
        <v>41609</v>
      </c>
      <c r="J3" s="304">
        <f t="shared" si="1"/>
        <v>41974</v>
      </c>
      <c r="K3" s="304">
        <f t="shared" si="1"/>
        <v>42339</v>
      </c>
      <c r="L3" s="304">
        <f t="shared" si="1"/>
        <v>42705</v>
      </c>
      <c r="M3" s="304">
        <f t="shared" si="1"/>
        <v>43070</v>
      </c>
      <c r="N3" s="304">
        <f t="shared" si="1"/>
        <v>43435</v>
      </c>
      <c r="O3" s="304">
        <f t="shared" si="1"/>
        <v>43800</v>
      </c>
      <c r="P3" s="304">
        <f t="shared" si="1"/>
        <v>44166</v>
      </c>
      <c r="Q3" s="304">
        <f t="shared" si="1"/>
        <v>44531</v>
      </c>
      <c r="R3" s="304">
        <f t="shared" si="1"/>
        <v>44896</v>
      </c>
      <c r="S3" s="304">
        <f t="shared" si="1"/>
        <v>45261</v>
      </c>
      <c r="T3" s="304">
        <f t="shared" si="1"/>
        <v>45627</v>
      </c>
      <c r="U3" s="304">
        <f t="shared" si="1"/>
        <v>45992</v>
      </c>
      <c r="V3" s="304">
        <f t="shared" si="1"/>
        <v>46357</v>
      </c>
    </row>
    <row r="4" spans="1:23" ht="6.95" customHeight="1">
      <c r="A4" s="16"/>
      <c r="B4" s="13"/>
      <c r="C4" s="18"/>
      <c r="D4" s="19"/>
      <c r="E4" s="19"/>
      <c r="F4" s="19"/>
      <c r="G4" s="19"/>
      <c r="H4" s="19"/>
      <c r="I4" s="11"/>
      <c r="J4" s="11"/>
      <c r="K4" s="11"/>
    </row>
    <row r="5" spans="1:23" ht="12.75">
      <c r="A5" s="17"/>
      <c r="B5" s="86" t="s">
        <v>39</v>
      </c>
      <c r="C5" s="94"/>
      <c r="D5" s="94"/>
      <c r="E5" s="95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3" ht="14.1" customHeight="1">
      <c r="A6" s="17"/>
      <c r="B6" s="90" t="s">
        <v>40</v>
      </c>
      <c r="C6" s="93">
        <f ca="1">VLOOKUP(YEAR(C$1),[1]Atividade!$ACA$53:$ACF$88,6,0)*100</f>
        <v>6.0698951027909676</v>
      </c>
      <c r="D6" s="93">
        <f ca="1">VLOOKUP(YEAR(D$1),[1]Atividade!$ACA$53:$ACF$88,6,0)*100</f>
        <v>5.0941770834585176</v>
      </c>
      <c r="E6" s="93">
        <f ca="1">VLOOKUP(YEAR(E$1),[1]Atividade!$ACA$53:$ACF$88,6,0)*100</f>
        <v>-0.12581412976262474</v>
      </c>
      <c r="F6" s="93">
        <f ca="1">VLOOKUP(YEAR(F$1),[1]Atividade!$ACA$53:$ACF$88,6,0)*100</f>
        <v>7.5282491203301882</v>
      </c>
      <c r="G6" s="93">
        <f ca="1">VLOOKUP(YEAR(G$1),[1]Atividade!$ACA$53:$ACF$88,6,0)*100</f>
        <v>3.9744026619628059</v>
      </c>
      <c r="H6" s="93">
        <f ca="1">VLOOKUP(YEAR(H$1),[1]Atividade!$ACA$53:$ACF$88,6,0)*100</f>
        <v>1.9211814943874916</v>
      </c>
      <c r="I6" s="93">
        <f ca="1">VLOOKUP(YEAR(I$1),[1]Atividade!$ACA$53:$ACF$88,6,0)*100</f>
        <v>3.0048269457775278</v>
      </c>
      <c r="J6" s="93">
        <f ca="1">VLOOKUP(YEAR(J$1),[1]Atividade!$ACA$53:$ACF$88,6,0)*100</f>
        <v>0.50393459495359227</v>
      </c>
      <c r="K6" s="93">
        <f ca="1">VLOOKUP(YEAR(K$1),[1]Atividade!$ACA$53:$ACF$88,6,0)*100</f>
        <v>-3.5457552842598106</v>
      </c>
      <c r="L6" s="93">
        <f ca="1">VLOOKUP(YEAR(L$1),[1]Atividade!$ACA$53:$ACF$88,6,0)*100</f>
        <v>-3.2759130499899647</v>
      </c>
      <c r="M6" s="93">
        <f ca="1">VLOOKUP(YEAR(M$1),[1]Atividade!$ACA$53:$ACF$88,6,0)*100</f>
        <v>1.3228683839367816</v>
      </c>
      <c r="N6" s="93">
        <f ca="1">VLOOKUP(YEAR(N$1),[1]Atividade!$ACA$53:$ACF$88,6,0)*100</f>
        <v>1.7836721768855313</v>
      </c>
      <c r="O6" s="93">
        <f ca="1">VLOOKUP(YEAR(O$1),[1]Atividade!$ACA$53:$ACF$88,6,0)*100</f>
        <v>1.2207618682791299</v>
      </c>
      <c r="P6" s="93">
        <f ca="1">VLOOKUP(YEAR(P$1),[1]Atividade!$ACA$53:$ACF$88,6,0)*100</f>
        <v>-3.2767506495341547</v>
      </c>
      <c r="Q6" s="93">
        <f ca="1">VLOOKUP(YEAR(Q$1),[1]Atividade!$ACA$53:$ACF$88,6,0)*100</f>
        <v>4.7625989483594866</v>
      </c>
      <c r="R6" s="93">
        <f ca="1">VLOOKUP(YEAR(R$1),[1]Atividade!$ACA$53:$ACF$88,6,0)*100</f>
        <v>3.0167179011841849</v>
      </c>
      <c r="S6" s="93">
        <f ca="1">VLOOKUP(YEAR(S$1),[1]Atividade!$ACA$53:$ACF$88,6,0)*100</f>
        <v>3.2416517981320281</v>
      </c>
      <c r="T6" s="93">
        <f ca="1">VLOOKUP(YEAR(T$1),[1]Atividade!$ACA$53:$ACF$88,6,0)*100</f>
        <v>3.3958547907858572</v>
      </c>
      <c r="U6" s="258">
        <f ca="1">VLOOKUP(YEAR(U$1),[1]Atividade!$ACA$53:$ACF$88,6,0)*100</f>
        <v>2.1999606730333188</v>
      </c>
      <c r="V6" s="258">
        <f ca="1">VLOOKUP(YEAR(V$1),[1]Atividade!$ACA$53:$ACF$88,6,0)*100</f>
        <v>1.4787158646593745</v>
      </c>
    </row>
    <row r="7" spans="1:23" ht="12.95" customHeight="1">
      <c r="A7" s="17"/>
      <c r="B7" s="90" t="s">
        <v>41</v>
      </c>
      <c r="C7" s="100">
        <f ca="1">VLOOKUP(YEAR(C$1),[1]Atividade!$ACA$12:$ACB$47,2,0)/1000</f>
        <v>2720.2629999999999</v>
      </c>
      <c r="D7" s="100">
        <f ca="1">VLOOKUP(YEAR(D$1),[1]Atividade!$ACA$12:$ACB$47,2,0)/1000</f>
        <v>3109.8029999999999</v>
      </c>
      <c r="E7" s="100">
        <f ca="1">VLOOKUP(YEAR(E$1),[1]Atividade!$ACA$12:$ACB$47,2,0)/1000</f>
        <v>3333.0390000000002</v>
      </c>
      <c r="F7" s="100">
        <f ca="1">VLOOKUP(YEAR(F$1),[1]Atividade!$ACA$12:$ACB$47,2,0)/1000</f>
        <v>3885.8470000000002</v>
      </c>
      <c r="G7" s="100">
        <f ca="1">VLOOKUP(YEAR(G$1),[1]Atividade!$ACA$12:$ACB$47,2,0)/1000</f>
        <v>4376.3819999999996</v>
      </c>
      <c r="H7" s="100">
        <f ca="1">VLOOKUP(YEAR(H$1),[1]Atividade!$ACA$12:$ACB$47,2,0)/1000</f>
        <v>4814.76</v>
      </c>
      <c r="I7" s="100">
        <f ca="1">VLOOKUP(YEAR(I$1),[1]Atividade!$ACA$12:$ACB$47,2,0)/1000</f>
        <v>5331.6189999999997</v>
      </c>
      <c r="J7" s="100">
        <f ca="1">VLOOKUP(YEAR(J$1),[1]Atividade!$ACA$12:$ACB$47,2,0)/1000</f>
        <v>5778.9530000000004</v>
      </c>
      <c r="K7" s="100">
        <f ca="1">VLOOKUP(YEAR(K$1),[1]Atividade!$ACA$12:$ACB$47,2,0)/1000</f>
        <v>5995.7870000000003</v>
      </c>
      <c r="L7" s="100">
        <f ca="1">VLOOKUP(YEAR(L$1),[1]Atividade!$ACA$12:$ACB$47,2,0)/1000</f>
        <v>6269.3270000000002</v>
      </c>
      <c r="M7" s="100">
        <f ca="1">VLOOKUP(YEAR(M$1),[1]Atividade!$ACA$12:$ACB$47,2,0)/1000</f>
        <v>6585.4790000000003</v>
      </c>
      <c r="N7" s="100">
        <f ca="1">VLOOKUP(YEAR(N$1),[1]Atividade!$ACA$12:$ACB$47,2,0)/1000</f>
        <v>7004.1409999999996</v>
      </c>
      <c r="O7" s="100">
        <f ca="1">VLOOKUP(YEAR(O$1),[1]Atividade!$ACA$12:$ACB$47,2,0)/1000</f>
        <v>7389.1310000000003</v>
      </c>
      <c r="P7" s="100">
        <f ca="1">VLOOKUP(YEAR(P$1),[1]Atividade!$ACA$12:$ACB$47,2,0)/1000</f>
        <v>7609.5969999999998</v>
      </c>
      <c r="Q7" s="100">
        <f ca="1">VLOOKUP(YEAR(Q$1),[1]Atividade!$ACA$12:$ACB$47,2,0)/1000</f>
        <v>9012.1419999999998</v>
      </c>
      <c r="R7" s="100">
        <f ca="1">VLOOKUP(YEAR(R$1),[1]Atividade!$ACA$12:$ACB$47,2,0)/1000</f>
        <v>10079.675999999999</v>
      </c>
      <c r="S7" s="100">
        <f ca="1">VLOOKUP(YEAR(S$1),[1]Atividade!$ACA$12:$ACB$47,2,0)/1000</f>
        <v>10943.343999999999</v>
      </c>
      <c r="T7" s="100">
        <f ca="1">VLOOKUP(YEAR(T$1),[1]Atividade!$ACA$12:$ACB$47,2,0)/1000</f>
        <v>11744.709000000001</v>
      </c>
      <c r="U7" s="210">
        <f ca="1">VLOOKUP(YEAR(U$1),[1]Atividade!$ACA$12:$ACB$47,2,0)/1000</f>
        <v>12610.737856270896</v>
      </c>
      <c r="V7" s="210">
        <f ca="1">VLOOKUP(YEAR(V$1),[1]Atividade!$ACA$12:$ACB$47,2,0)/1000</f>
        <v>13311.791393144355</v>
      </c>
    </row>
    <row r="8" spans="1:23" ht="12.95" customHeight="1">
      <c r="A8" s="17"/>
      <c r="B8" s="90" t="s">
        <v>42</v>
      </c>
      <c r="C8" s="205">
        <f ca="1">VLOOKUP(YEAR(C$1),[1]Atividade!$ACA$12:$ACC$47,3,0)/1000</f>
        <v>1396.9991746251924</v>
      </c>
      <c r="D8" s="205">
        <f ca="1">VLOOKUP(YEAR(D$1),[1]Atividade!$ACA$12:$ACC$47,3,0)/1000</f>
        <v>1693.7689914740615</v>
      </c>
      <c r="E8" s="205">
        <f ca="1">VLOOKUP(YEAR(E$1),[1]Atividade!$ACA$12:$ACC$47,3,0)/1000</f>
        <v>1667.0503084182521</v>
      </c>
      <c r="F8" s="205">
        <f ca="1">VLOOKUP(YEAR(F$1),[1]Atividade!$ACA$12:$ACC$47,3,0)/1000</f>
        <v>2207.5775037712674</v>
      </c>
      <c r="G8" s="205">
        <f ca="1">VLOOKUP(YEAR(G$1),[1]Atividade!$ACA$12:$ACC$47,3,0)/1000</f>
        <v>2612.4242252701606</v>
      </c>
      <c r="H8" s="205">
        <f ca="1">VLOOKUP(YEAR(H$1),[1]Atividade!$ACA$12:$ACC$47,3,0)/1000</f>
        <v>2463.0438327775091</v>
      </c>
      <c r="I8" s="205">
        <f ca="1">VLOOKUP(YEAR(I$1),[1]Atividade!$ACA$12:$ACC$47,3,0)/1000</f>
        <v>2468.363641088129</v>
      </c>
      <c r="J8" s="205">
        <f ca="1">VLOOKUP(YEAR(J$1),[1]Atividade!$ACA$12:$ACC$47,3,0)/1000</f>
        <v>2454.7591167496157</v>
      </c>
      <c r="K8" s="205">
        <f ca="1">VLOOKUP(YEAR(K$1),[1]Atividade!$ACA$12:$ACC$47,3,0)/1000</f>
        <v>1800.0681504313191</v>
      </c>
      <c r="L8" s="205">
        <f ca="1">VLOOKUP(YEAR(L$1),[1]Atividade!$ACA$12:$ACC$47,3,0)/1000</f>
        <v>1798.0904352065854</v>
      </c>
      <c r="M8" s="205">
        <f ca="1">VLOOKUP(YEAR(M$1),[1]Atividade!$ACA$12:$ACC$47,3,0)/1000</f>
        <v>2063.2761983337291</v>
      </c>
      <c r="N8" s="205">
        <f ca="1">VLOOKUP(YEAR(N$1),[1]Atividade!$ACA$12:$ACC$47,3,0)/1000</f>
        <v>1915.8633611729092</v>
      </c>
      <c r="O8" s="205">
        <f ca="1">VLOOKUP(YEAR(O$1),[1]Atividade!$ACA$12:$ACC$47,3,0)/1000</f>
        <v>1872.4911622720879</v>
      </c>
      <c r="P8" s="205">
        <f ca="1">VLOOKUP(YEAR(P$1),[1]Atividade!$ACA$12:$ACC$47,3,0)/1000</f>
        <v>1474.592358261594</v>
      </c>
      <c r="Q8" s="205">
        <f ca="1">VLOOKUP(YEAR(Q$1),[1]Atividade!$ACA$12:$ACC$47,3,0)/1000</f>
        <v>1670.1807079129401</v>
      </c>
      <c r="R8" s="205">
        <f ca="1">VLOOKUP(YEAR(R$1),[1]Atividade!$ACA$12:$ACC$47,3,0)/1000</f>
        <v>1951.4526980152493</v>
      </c>
      <c r="S8" s="205">
        <f ca="1">VLOOKUP(YEAR(S$1),[1]Atividade!$ACA$12:$ACC$47,3,0)/1000</f>
        <v>2192.2494741410974</v>
      </c>
      <c r="T8" s="205">
        <f ca="1">VLOOKUP(YEAR(T$1),[1]Atividade!$ACA$12:$ACC$47,3,0)/1000</f>
        <v>2179.1647745990144</v>
      </c>
      <c r="U8" s="210">
        <f ca="1">VLOOKUP(YEAR(U$1),[1]Atividade!$ACA$12:$ACC$47,3,0)/1000</f>
        <v>2218.8213349483963</v>
      </c>
      <c r="V8" s="210">
        <f ca="1">VLOOKUP(YEAR(V$1),[1]Atividade!$ACA$12:$ACC$47,3,0)/1000</f>
        <v>2356.0692731228942</v>
      </c>
      <c r="W8" s="306"/>
    </row>
    <row r="9" spans="1:23" ht="12.95" customHeight="1">
      <c r="A9" s="17"/>
      <c r="B9" s="90" t="s">
        <v>61</v>
      </c>
      <c r="C9" s="211">
        <f>VLOOKUP(YEAR(C$1),[1]Atividade!$MD$7:$MG$46,4,0)/1000000</f>
        <v>189.45882700000001</v>
      </c>
      <c r="D9" s="211">
        <f>VLOOKUP(YEAR(D$1),[1]Atividade!$MD$7:$MG$46,4,0)/1000000</f>
        <v>191.335196</v>
      </c>
      <c r="E9" s="211">
        <f>VLOOKUP(YEAR(E$1),[1]Atividade!$MD$7:$MG$46,4,0)/1000000</f>
        <v>193.174036</v>
      </c>
      <c r="F9" s="211">
        <f>VLOOKUP(YEAR(F$1),[1]Atividade!$MD$7:$MG$46,4,0)/1000000</f>
        <v>194.74932899999999</v>
      </c>
      <c r="G9" s="211">
        <f>VLOOKUP(YEAR(G$1),[1]Atividade!$MD$7:$MG$46,4,0)/1000000</f>
        <v>196.15861000000001</v>
      </c>
      <c r="H9" s="211">
        <f>VLOOKUP(YEAR(H$1),[1]Atividade!$MD$7:$MG$46,4,0)/1000000</f>
        <v>197.67062000000001</v>
      </c>
      <c r="I9" s="211">
        <f>VLOOKUP(YEAR(I$1),[1]Atividade!$MD$7:$MG$46,4,0)/1000000</f>
        <v>199.22670199999999</v>
      </c>
      <c r="J9" s="211">
        <f>VLOOKUP(YEAR(J$1),[1]Atividade!$MD$7:$MG$46,4,0)/1000000</f>
        <v>200.81113099999999</v>
      </c>
      <c r="K9" s="211">
        <f>VLOOKUP(YEAR(K$1),[1]Atividade!$MD$7:$MG$46,4,0)/1000000</f>
        <v>202.40364199999999</v>
      </c>
      <c r="L9" s="211">
        <f>VLOOKUP(YEAR(L$1),[1]Atividade!$MD$7:$MG$46,4,0)/1000000</f>
        <v>203.871925</v>
      </c>
      <c r="M9" s="211">
        <f>VLOOKUP(YEAR(M$1),[1]Atividade!$MD$7:$MG$46,4,0)/1000000</f>
        <v>205.211557</v>
      </c>
      <c r="N9" s="211">
        <f>VLOOKUP(YEAR(N$1),[1]Atividade!$MD$7:$MG$46,4,0)/1000000</f>
        <v>206.52903800000001</v>
      </c>
      <c r="O9" s="211">
        <f>VLOOKUP(YEAR(O$1),[1]Atividade!$MD$7:$MG$46,4,0)/1000000</f>
        <v>207.90009900000001</v>
      </c>
      <c r="P9" s="211">
        <f>VLOOKUP(YEAR(P$1),[1]Atividade!$MD$7:$MG$46,4,0)/1000000</f>
        <v>209.16488899999999</v>
      </c>
      <c r="Q9" s="211">
        <f>VLOOKUP(YEAR(Q$1),[1]Atividade!$MD$7:$MG$46,4,0)/1000000</f>
        <v>210.10364200000001</v>
      </c>
      <c r="R9" s="211">
        <f>VLOOKUP(YEAR(R$1),[1]Atividade!$MD$7:$MG$46,4,0)/1000000</f>
        <v>210.86298300000001</v>
      </c>
      <c r="S9" s="211">
        <f>VLOOKUP(YEAR(S$1),[1]Atividade!$MD$7:$MG$46,4,0)/1000000</f>
        <v>211.69515799999999</v>
      </c>
      <c r="T9" s="211">
        <f>VLOOKUP(YEAR(T$1),[1]Atividade!$MD$7:$MG$46,4,0)/1000000</f>
        <v>212.58375000000001</v>
      </c>
      <c r="U9" s="212">
        <f>VLOOKUP(YEAR(U$1),[1]Atividade!$MD$7:$MG$46,4,0)/1000000</f>
        <v>213.42103700000001</v>
      </c>
      <c r="V9" s="212">
        <f>VLOOKUP(YEAR(V$1),[1]Atividade!$MD$7:$MG$46,4,0)/1000000</f>
        <v>214.211951</v>
      </c>
    </row>
    <row r="10" spans="1:23" ht="12.95" customHeight="1">
      <c r="A10" s="17"/>
      <c r="B10" s="90" t="s">
        <v>43</v>
      </c>
      <c r="C10" s="100">
        <f ca="1">VLOOKUP(YEAR(C$1),[1]Atividade!$MD$7:$MJ$46,7,0)</f>
        <v>7373.6293882216023</v>
      </c>
      <c r="D10" s="100">
        <f ca="1">VLOOKUP(YEAR(D$1),[1]Atividade!$MD$7:$MJ$46,7,0)</f>
        <v>8852.3649954818629</v>
      </c>
      <c r="E10" s="100">
        <f ca="1">VLOOKUP(YEAR(E$1),[1]Atividade!$MD$7:$MJ$46,7,0)</f>
        <v>8629.7845349064009</v>
      </c>
      <c r="F10" s="100">
        <f ca="1">VLOOKUP(YEAR(F$1),[1]Atividade!$MD$7:$MJ$46,7,0)</f>
        <v>11335.481950601572</v>
      </c>
      <c r="G10" s="100">
        <f ca="1">VLOOKUP(YEAR(G$1),[1]Atividade!$MD$7:$MJ$46,7,0)</f>
        <v>13317.917705830809</v>
      </c>
      <c r="H10" s="109">
        <f ca="1">VLOOKUP(YEAR(H$1),[1]Atividade!$MD$7:$MJ$46,7,0)</f>
        <v>12460.343539052536</v>
      </c>
      <c r="I10" s="109">
        <f ca="1">VLOOKUP(YEAR(I$1),[1]Atividade!$MD$7:$MJ$46,7,0)</f>
        <v>12389.722945311461</v>
      </c>
      <c r="J10" s="205">
        <f ca="1">VLOOKUP(YEAR(J$1),[1]Atividade!$MD$7:$MJ$46,7,0)</f>
        <v>12224.218371389064</v>
      </c>
      <c r="K10" s="209">
        <f ca="1">VLOOKUP(YEAR(K$1),[1]Atividade!$MD$7:$MJ$46,7,0)</f>
        <v>8893.4573145246031</v>
      </c>
      <c r="L10" s="100">
        <f ca="1">VLOOKUP(YEAR(L$1),[1]Atividade!$MD$7:$MJ$46,7,0)</f>
        <v>8819.705975732486</v>
      </c>
      <c r="M10" s="209">
        <f ca="1">VLOOKUP(YEAR(M$1),[1]Atividade!$MD$7:$MJ$46,7,0)</f>
        <v>10054.385963913957</v>
      </c>
      <c r="N10" s="205">
        <f ca="1">VLOOKUP(YEAR(N$1),[1]Atividade!$MD$7:$MJ$46,7,0)</f>
        <v>9276.4842160980243</v>
      </c>
      <c r="O10" s="205">
        <f ca="1">VLOOKUP(YEAR(O$1),[1]Atividade!$MD$7:$MJ$46,7,0)</f>
        <v>9006.6872083215694</v>
      </c>
      <c r="P10" s="205">
        <f ca="1">VLOOKUP(YEAR(P$1),[1]Atividade!$MD$7:$MJ$46,7,0)</f>
        <v>7049.9038596367582</v>
      </c>
      <c r="Q10" s="205">
        <f ca="1">VLOOKUP(YEAR(Q$1),[1]Atividade!$MD$7:$MJ$46,7,0)</f>
        <v>7949.3182127368354</v>
      </c>
      <c r="R10" s="205">
        <f ca="1">VLOOKUP(YEAR(R$1),[1]Atividade!$MD$7:$MJ$46,7,0)</f>
        <v>9254.6006428034325</v>
      </c>
      <c r="S10" s="205">
        <f ca="1">VLOOKUP(YEAR(S$1),[1]Atividade!$MD$7:$MJ$46,7,0)</f>
        <v>10355.690204974349</v>
      </c>
      <c r="T10" s="205">
        <f ca="1">VLOOKUP(YEAR(T$1),[1]Atividade!$MD$7:$MJ$46,7,0)</f>
        <v>10250.853014865974</v>
      </c>
      <c r="U10" s="210">
        <f ca="1">VLOOKUP(YEAR(U$1),[1]Atividade!$MD$7:$MJ$46,7,0)</f>
        <v>10396.450912889137</v>
      </c>
      <c r="V10" s="210">
        <f ca="1">VLOOKUP(YEAR(V$1),[1]Atividade!$MD$7:$MJ$46,7,0)</f>
        <v>10998.776035249752</v>
      </c>
    </row>
    <row r="11" spans="1:23" ht="12.95" customHeight="1">
      <c r="A11" s="17"/>
      <c r="B11" s="90" t="s">
        <v>58</v>
      </c>
      <c r="C11" s="93"/>
      <c r="D11" s="93"/>
      <c r="E11" s="93"/>
      <c r="F11" s="93"/>
      <c r="G11" s="305"/>
      <c r="H11" s="305">
        <f>AVERAGEIFS([1]Atividade!$O$261:$O$462,[1]Atividade!$AII$261:$AII$462,YEAR(H$1))</f>
        <v>7.3563111190116999</v>
      </c>
      <c r="I11" s="93">
        <f>AVERAGEIFS([1]Atividade!$O$261:$O$462,[1]Atividade!$AII$261:$AII$462,YEAR(I$1))</f>
        <v>7.290940212907139</v>
      </c>
      <c r="J11" s="93">
        <f>AVERAGEIFS([1]Atividade!$O$261:$O$462,[1]Atividade!$AII$261:$AII$462,YEAR(J$1))</f>
        <v>6.8752964484530894</v>
      </c>
      <c r="K11" s="257">
        <f>AVERAGEIFS([1]Atividade!$O$261:$O$462,[1]Atividade!$AII$261:$AII$462,YEAR(K$1))</f>
        <v>8.4330915819762176</v>
      </c>
      <c r="L11" s="257">
        <f>AVERAGEIFS([1]Atividade!$O$261:$O$462,[1]Atividade!$AII$261:$AII$462,YEAR(L$1))</f>
        <v>11.394381926128895</v>
      </c>
      <c r="M11" s="257">
        <f>AVERAGEIFS([1]Atividade!$O$261:$O$462,[1]Atividade!$AII$261:$AII$462,YEAR(M$1))</f>
        <v>12.877705451001733</v>
      </c>
      <c r="N11" s="206">
        <f>AVERAGEIFS([1]Atividade!$O$261:$O$462,[1]Atividade!$AII$261:$AII$462,YEAR(N$1))</f>
        <v>12.387967228736214</v>
      </c>
      <c r="O11" s="206">
        <f>AVERAGEIFS([1]Atividade!$O$261:$O$462,[1]Atividade!$AII$261:$AII$462,YEAR(O$1))</f>
        <v>12.055537560934917</v>
      </c>
      <c r="P11" s="206">
        <f>AVERAGEIFS([1]Atividade!$O$261:$O$462,[1]Atividade!$AII$261:$AII$462,YEAR(P$1))</f>
        <v>13.483184225552536</v>
      </c>
      <c r="Q11" s="206">
        <f>AVERAGEIFS([1]Atividade!$O$261:$O$462,[1]Atividade!$AII$261:$AII$462,YEAR(Q$1))</f>
        <v>13.490455390725367</v>
      </c>
      <c r="R11" s="206">
        <f>AVERAGEIFS([1]Atividade!$O$261:$O$462,[1]Atividade!$AII$261:$AII$462,YEAR(R$1))</f>
        <v>9.5182263825161506</v>
      </c>
      <c r="S11" s="294">
        <f>AVERAGEIFS([1]Atividade!$O$261:$O$462,[1]Atividade!$AII$261:$AII$462,YEAR(S$1))</f>
        <v>8.0491554098854543</v>
      </c>
      <c r="T11" s="294">
        <f>AVERAGEIFS([1]Atividade!$O$261:$O$462,[1]Atividade!$AII$261:$AII$462,YEAR(T$1))</f>
        <v>6.9336675218962291</v>
      </c>
      <c r="U11" s="213">
        <f>AVERAGEIFS([1]Atividade!$O$261:$O$462,[1]Atividade!$AII$261:$AII$462,YEAR(U$1))</f>
        <v>6.3301944104456886</v>
      </c>
      <c r="V11" s="213">
        <f>AVERAGEIFS([1]Atividade!$O$261:$O$462,[1]Atividade!$AII$261:$AII$462,YEAR(V$1))</f>
        <v>6.7953772345862795</v>
      </c>
    </row>
    <row r="12" spans="1:23" ht="12.95" customHeight="1">
      <c r="A12" s="17"/>
      <c r="B12" s="90" t="s">
        <v>59</v>
      </c>
      <c r="C12" s="93"/>
      <c r="D12" s="93"/>
      <c r="E12" s="93"/>
      <c r="F12" s="93"/>
      <c r="G12" s="93"/>
      <c r="H12" s="93">
        <f>VLOOKUP(H$1,[1]Atividade!$A$261:$P$4260,15,0)</f>
        <v>7.5350985037656359</v>
      </c>
      <c r="I12" s="93">
        <f>VLOOKUP(I$1,[1]Atividade!$A$261:$P$4260,15,0)</f>
        <v>6.8880224881399554</v>
      </c>
      <c r="J12" s="93">
        <f>VLOOKUP(J$1,[1]Atividade!$A$261:$P$4260,15,0)</f>
        <v>7.2299273226425935</v>
      </c>
      <c r="K12" s="257">
        <f>VLOOKUP(K$1,[1]Atividade!$A$261:$P$4260,15,0)</f>
        <v>9.7305299063929933</v>
      </c>
      <c r="L12" s="257">
        <f>VLOOKUP(L$1,[1]Atividade!$A$261:$P$4260,15,0)</f>
        <v>12.817189864480872</v>
      </c>
      <c r="M12" s="257">
        <f>VLOOKUP(M$1,[1]Atividade!$A$261:$P$4260,15,0)</f>
        <v>12.568324514088546</v>
      </c>
      <c r="N12" s="116">
        <f>VLOOKUP(N$1,[1]Atividade!$A$261:$P$4260,15,0)</f>
        <v>12.349067275362613</v>
      </c>
      <c r="O12" s="116">
        <f>VLOOKUP(O$1,[1]Atividade!$A$261:$P$4260,15,0)</f>
        <v>11.626715666573183</v>
      </c>
      <c r="P12" s="116">
        <f>VLOOKUP(P$1,[1]Atividade!$A$261:$P$4260,15,0)</f>
        <v>14.703593272729986</v>
      </c>
      <c r="Q12" s="116">
        <f>VLOOKUP(Q$1,[1]Atividade!$A$261:$P$4260,15,0)</f>
        <v>11.611697888497863</v>
      </c>
      <c r="R12" s="116">
        <f>VLOOKUP(R$1,[1]Atividade!$A$261:$P$4260,15,0)</f>
        <v>8.4320138698063314</v>
      </c>
      <c r="S12" s="116">
        <f>VLOOKUP(S$1,[1]Atividade!$A$261:$P$4260,15,0)</f>
        <v>7.8945860581417389</v>
      </c>
      <c r="T12" s="157">
        <f>VLOOKUP(T$1,[1]Atividade!$A$261:$P$4260,15,0)</f>
        <v>6.6171921401066207</v>
      </c>
      <c r="U12" s="197">
        <f>VLOOKUP(U$1,[1]Atividade!$A$261:$P$4260,15,0)</f>
        <v>6.3920646901622247</v>
      </c>
      <c r="V12" s="197">
        <f>VLOOKUP(V$1,[1]Atividade!$A$261:$P$4260,15,0)</f>
        <v>6.8990214785221387</v>
      </c>
    </row>
    <row r="13" spans="1:23" ht="12.95" customHeight="1">
      <c r="A13" s="17"/>
      <c r="B13" s="86" t="s">
        <v>8</v>
      </c>
      <c r="C13" s="94"/>
      <c r="D13" s="94"/>
      <c r="E13" s="94"/>
      <c r="F13" s="94"/>
      <c r="G13" s="94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</row>
    <row r="14" spans="1:23" ht="14.1" customHeight="1">
      <c r="A14" s="20"/>
      <c r="B14" s="90" t="s">
        <v>44</v>
      </c>
      <c r="C14" s="93">
        <f>VLOOKUP(C$1,[1]Inflação!$CD$7:$CI$482,2,0)*100</f>
        <v>4.4576585533737223</v>
      </c>
      <c r="D14" s="93">
        <f>VLOOKUP(D$1,[1]Inflação!$CD$7:$CI$482,2,0)*100</f>
        <v>5.9027243906546456</v>
      </c>
      <c r="E14" s="93">
        <f>VLOOKUP(E$1,[1]Inflação!$CD$7:$CI$482,2,0)*100</f>
        <v>4.31165006256784</v>
      </c>
      <c r="F14" s="93">
        <f>VLOOKUP(F$1,[1]Inflação!$CD$7:$CI$482,2,0)*100</f>
        <v>5.9086887217945305</v>
      </c>
      <c r="G14" s="93">
        <f>VLOOKUP(G$1,[1]Inflação!$CD$7:$CI$482,2,0)*100</f>
        <v>6.5033527436801686</v>
      </c>
      <c r="H14" s="93">
        <f>VLOOKUP(H$1,[1]Inflação!$CD$7:$CI$482,2,0)*100</f>
        <v>5.8385947181474496</v>
      </c>
      <c r="I14" s="93">
        <f>VLOOKUP(I$1,[1]Inflação!$CD$7:$CI$482,2,0)*100</f>
        <v>5.910683255331084</v>
      </c>
      <c r="J14" s="92">
        <f>VLOOKUP(J$1,[1]Inflação!$CD$7:$CI$482,2,0)*100</f>
        <v>6.4074707959081545</v>
      </c>
      <c r="K14" s="92">
        <f>VLOOKUP(K$1,[1]Inflação!$CD$7:$CI$482,2,0)*100</f>
        <v>10.673028133975059</v>
      </c>
      <c r="L14" s="92">
        <f>VLOOKUP(L$1,[1]Inflação!$CD$7:$CI$482,2,0)*100</f>
        <v>6.2879882132213849</v>
      </c>
      <c r="M14" s="92">
        <f>VLOOKUP(M$1,[1]Inflação!$CD$7:$CI$482,2,0)*100</f>
        <v>2.9474213204347066</v>
      </c>
      <c r="N14" s="92">
        <f>VLOOKUP(N$1,[1]Inflação!$CD$7:$CI$482,2,0)*100</f>
        <v>3.7455811701915476</v>
      </c>
      <c r="O14" s="92">
        <f>VLOOKUP(O$1,[1]Inflação!$CD$7:$CI$482,2,0)*100</f>
        <v>4.306151617159526</v>
      </c>
      <c r="P14" s="92">
        <f>VLOOKUP(P$1,[1]Inflação!$CD$7:$CI$482,2,0)*100</f>
        <v>4.517456886424509</v>
      </c>
      <c r="Q14" s="92">
        <f>VLOOKUP(Q$1,[1]Inflação!$CD$7:$CI$482,2,0)*100</f>
        <v>10.060982737443336</v>
      </c>
      <c r="R14" s="92">
        <f>VLOOKUP(R$1,[1]Inflação!$CD$7:$CI$482,2,0)*100</f>
        <v>5.7850929078894664</v>
      </c>
      <c r="S14" s="92">
        <f>VLOOKUP(S$1,[1]Inflação!$CD$7:$CI$482,2,0)*100</f>
        <v>4.6211900050818322</v>
      </c>
      <c r="T14" s="92">
        <f>VLOOKUP(T$1,[1]Inflação!$CD$7:$CI$482,2,0)*100</f>
        <v>4.8311967483947837</v>
      </c>
      <c r="U14" s="258">
        <f>VLOOKUP(U$1,[1]Inflação!$CD$7:$CI$482,2,0)*100</f>
        <v>5.1923104006760035</v>
      </c>
      <c r="V14" s="258">
        <f>VLOOKUP(V$1,[1]Inflação!$CD$7:$CI$482,2,0)*100</f>
        <v>4.373706350630191</v>
      </c>
    </row>
    <row r="15" spans="1:23" ht="12.95" customHeight="1">
      <c r="A15" s="17"/>
      <c r="B15" s="90" t="s">
        <v>45</v>
      </c>
      <c r="C15" s="93">
        <f>VLOOKUP(C$1,[1]Inflação!$CD$7:$CI$482,6,0)*100</f>
        <v>7.7543827369897844</v>
      </c>
      <c r="D15" s="93">
        <f>VLOOKUP(D$1,[1]Inflação!$CD$7:$CI$482,6,0)*100</f>
        <v>9.8075050358176661</v>
      </c>
      <c r="E15" s="93">
        <f>VLOOKUP(E$1,[1]Inflação!$CD$7:$CI$482,6,0)*100</f>
        <v>-1.7192492255360459</v>
      </c>
      <c r="F15" s="93">
        <f>VLOOKUP(F$1,[1]Inflação!$CD$7:$CI$482,6,0)*100</f>
        <v>11.323142949673537</v>
      </c>
      <c r="G15" s="93">
        <f>VLOOKUP(G$1,[1]Inflação!$CD$7:$CI$482,6,0)*100</f>
        <v>5.0968130206239914</v>
      </c>
      <c r="H15" s="93">
        <f>VLOOKUP(H$1,[1]Inflação!$CD$7:$CI$482,6,0)*100</f>
        <v>7.818244825167131</v>
      </c>
      <c r="I15" s="93">
        <f>VLOOKUP(I$1,[1]Inflação!$CD$7:$CI$482,6,0)*100</f>
        <v>5.5106104434671455</v>
      </c>
      <c r="J15" s="92">
        <f>VLOOKUP(J$1,[1]Inflação!$CD$7:$CI$482,6,0)*100</f>
        <v>3.6857551498040264</v>
      </c>
      <c r="K15" s="92">
        <f>VLOOKUP(K$1,[1]Inflação!$CD$7:$CI$482,6,0)*100</f>
        <v>10.539166948817025</v>
      </c>
      <c r="L15" s="92">
        <f>VLOOKUP(L$1,[1]Inflação!$CD$7:$CI$482,6,0)*100</f>
        <v>7.1729082528960708</v>
      </c>
      <c r="M15" s="92">
        <f>VLOOKUP(M$1,[1]Inflação!$CD$7:$CI$482,6,0)*100</f>
        <v>-0.52094044493907754</v>
      </c>
      <c r="N15" s="92">
        <f>VLOOKUP(N$1,[1]Inflação!$CD$7:$CI$482,6,0)*100</f>
        <v>7.5368734029632511</v>
      </c>
      <c r="O15" s="92">
        <f>VLOOKUP(O$1,[1]Inflação!$CD$7:$CI$482,6,0)*100</f>
        <v>7.3039306458065001</v>
      </c>
      <c r="P15" s="92">
        <f>VLOOKUP(P$1,[1]Inflação!$CD$7:$CI$482,6,0)*100</f>
        <v>23.138351126052559</v>
      </c>
      <c r="Q15" s="92">
        <f>VLOOKUP(Q$1,[1]Inflação!$CD$7:$CI$482,6,0)*100</f>
        <v>17.783212339450415</v>
      </c>
      <c r="R15" s="92">
        <f>VLOOKUP(R$1,[1]Inflação!$CD$7:$CI$482,6,0)*100</f>
        <v>5.4512855725947995</v>
      </c>
      <c r="S15" s="92">
        <f>VLOOKUP(S$1,[1]Inflação!$CD$7:$CI$482,6,0)*100</f>
        <v>-3.1758279716232463</v>
      </c>
      <c r="T15" s="92">
        <f>VLOOKUP(T$1,[1]Inflação!$CD$7:$CI$482,6,0)*100</f>
        <v>6.5356584277505458</v>
      </c>
      <c r="U15" s="258">
        <f>VLOOKUP(U$1,[1]Inflação!$CD$7:$CI$482,6,0)*100</f>
        <v>1.2915333725381561</v>
      </c>
      <c r="V15" s="258">
        <f>VLOOKUP(V$1,[1]Inflação!$CD$7:$CI$482,6,0)*100</f>
        <v>3.6221171069023894</v>
      </c>
    </row>
    <row r="16" spans="1:23" ht="12.95" customHeight="1">
      <c r="A16" s="17"/>
      <c r="B16" s="86" t="s">
        <v>12</v>
      </c>
      <c r="C16" s="94"/>
      <c r="D16" s="94"/>
      <c r="E16" s="94"/>
      <c r="F16" s="94"/>
      <c r="G16" s="94"/>
      <c r="H16" s="94"/>
      <c r="I16" s="9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spans="1:22" ht="12.95" customHeight="1">
      <c r="A17" s="16"/>
      <c r="B17" s="90" t="s">
        <v>46</v>
      </c>
      <c r="C17" s="101">
        <f>VLOOKUP(C$1,[1]Juros!$A$7:$B$507,2,0)</f>
        <v>11.25</v>
      </c>
      <c r="D17" s="101">
        <f>VLOOKUP(D$1,[1]Juros!$A$7:$B$507,2,0)</f>
        <v>13.750000000000002</v>
      </c>
      <c r="E17" s="101">
        <f>VLOOKUP(E$1,[1]Juros!$A$7:$B$507,2,0)</f>
        <v>8.75</v>
      </c>
      <c r="F17" s="101">
        <f>VLOOKUP(F$1,[1]Juros!$A$7:$B$507,2,0)</f>
        <v>10.75</v>
      </c>
      <c r="G17" s="101">
        <f>VLOOKUP(G$1,[1]Juros!$A$7:$B$507,2,0)</f>
        <v>11</v>
      </c>
      <c r="H17" s="101">
        <f>VLOOKUP(H$1,[1]Juros!$A$7:$B$507,2,0)</f>
        <v>7.2499999999999991</v>
      </c>
      <c r="I17" s="101">
        <f>VLOOKUP(I$1,[1]Juros!$A$7:$B$507,2,0)</f>
        <v>10</v>
      </c>
      <c r="J17" s="134">
        <f>VLOOKUP(J$1,[1]Juros!$A$7:$B$507,2,0)</f>
        <v>11.75</v>
      </c>
      <c r="K17" s="134">
        <f>VLOOKUP(K$1,[1]Juros!$A$7:$B$507,2,0)</f>
        <v>14.25</v>
      </c>
      <c r="L17" s="134">
        <f>VLOOKUP(L$1,[1]Juros!$A$7:$B$507,2,0)</f>
        <v>13.75</v>
      </c>
      <c r="M17" s="134">
        <f>VLOOKUP(M$1,[1]Juros!$A$7:$B$507,2,0)</f>
        <v>7</v>
      </c>
      <c r="N17" s="134">
        <f>VLOOKUP(N$1,[1]Juros!$A$7:$B$507,2,0)</f>
        <v>6.5</v>
      </c>
      <c r="O17" s="134">
        <f>VLOOKUP(O$1,[1]Juros!$A$7:$B$507,2,0)</f>
        <v>4.5</v>
      </c>
      <c r="P17" s="134">
        <f>VLOOKUP(P$1,[1]Juros!$A$7:$B$507,2,0)</f>
        <v>2</v>
      </c>
      <c r="Q17" s="134">
        <f>VLOOKUP(Q$1,[1]Juros!$A$7:$B$507,2,0)</f>
        <v>9.25</v>
      </c>
      <c r="R17" s="134">
        <f>VLOOKUP(R$1,[1]Juros!$A$7:$B$507,2,0)</f>
        <v>13.75</v>
      </c>
      <c r="S17" s="134">
        <f>VLOOKUP(S$1,[1]Juros!$A$7:$B$507,2,0)</f>
        <v>11.75</v>
      </c>
      <c r="T17" s="134">
        <f>VLOOKUP(T$1,[1]Juros!$A$7:$B$507,2,0)</f>
        <v>12.25</v>
      </c>
      <c r="U17" s="215">
        <f>VLOOKUP(U$1,[1]Juros!$A$7:$B$507,2,0)</f>
        <v>15</v>
      </c>
      <c r="V17" s="215">
        <f>VLOOKUP(V$1,[1]Juros!$A$7:$B$507,2,0)</f>
        <v>12.75</v>
      </c>
    </row>
    <row r="18" spans="1:22" ht="12.95" customHeight="1">
      <c r="A18" s="16"/>
      <c r="B18" s="86" t="s">
        <v>47</v>
      </c>
      <c r="C18" s="94"/>
      <c r="D18" s="94"/>
      <c r="E18" s="94"/>
      <c r="F18" s="94"/>
      <c r="G18" s="94"/>
      <c r="H18" s="94"/>
      <c r="I18" s="94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</row>
    <row r="19" spans="1:22" ht="14.1" customHeight="1">
      <c r="A19" s="21"/>
      <c r="B19" s="90" t="s">
        <v>48</v>
      </c>
      <c r="C19" s="102">
        <f>VLOOKUP(C$1,'[1]Setor Externo'!$A$19:$E$491,5,0)</f>
        <v>1.78</v>
      </c>
      <c r="D19" s="102">
        <f>VLOOKUP(D$1,'[1]Setor Externo'!$A$19:$E$491,5,0)</f>
        <v>2.3144999999999998</v>
      </c>
      <c r="E19" s="102">
        <f>VLOOKUP(E$1,'[1]Setor Externo'!$A$19:$E$491,5,0)</f>
        <v>1.7444999999999999</v>
      </c>
      <c r="F19" s="102">
        <f>VLOOKUP(F$1,'[1]Setor Externo'!$A$19:$E$491,5,0)</f>
        <v>1.6613</v>
      </c>
      <c r="G19" s="102">
        <f>VLOOKUP(G$1,'[1]Setor Externo'!$A$19:$E$491,5,0)</f>
        <v>1.8668</v>
      </c>
      <c r="H19" s="102">
        <f>VLOOKUP(H$1,'[1]Setor Externo'!$A$19:$E$491,5,0)</f>
        <v>2.0516000000000001</v>
      </c>
      <c r="I19" s="102">
        <f>VLOOKUP(I$1,'[1]Setor Externo'!$A$19:$E$491,5,0)</f>
        <v>2.3620999999999999</v>
      </c>
      <c r="J19" s="102">
        <f>VLOOKUP(J$1,'[1]Setor Externo'!$A$19:$E$491,5,0)</f>
        <v>2.6576</v>
      </c>
      <c r="K19" s="102">
        <f>VLOOKUP(K$1,'[1]Setor Externo'!$A$19:$E$491,5,0)</f>
        <v>3.9578000000000002</v>
      </c>
      <c r="L19" s="102">
        <f>VLOOKUP(L$1,'[1]Setor Externo'!$A$19:$E$491,5,0)</f>
        <v>3.2551999999999999</v>
      </c>
      <c r="M19" s="102">
        <f>VLOOKUP(M$1,'[1]Setor Externo'!$A$19:$E$491,5,0)</f>
        <v>3.3125</v>
      </c>
      <c r="N19" s="102">
        <f>VLOOKUP(N$1,'[1]Setor Externo'!$A$19:$E$491,5,0)</f>
        <v>3.8763999999999998</v>
      </c>
      <c r="O19" s="102">
        <f>VLOOKUP(O$1,'[1]Setor Externo'!$A$19:$E$491,5,0)</f>
        <v>4.0309999999999997</v>
      </c>
      <c r="P19" s="102">
        <f>VLOOKUP(P$1,'[1]Setor Externo'!$A$19:$E$491,5,0)</f>
        <v>5.1925999999999997</v>
      </c>
      <c r="Q19" s="102">
        <f>VLOOKUP(Q$1,'[1]Setor Externo'!$A$19:$E$491,5,0)</f>
        <v>5.5698999999999996</v>
      </c>
      <c r="R19" s="102">
        <f>VLOOKUP(R$1,'[1]Setor Externo'!$A$19:$E$491,5,0)</f>
        <v>5.2804000000000002</v>
      </c>
      <c r="S19" s="102">
        <f>VLOOKUP(S$1,'[1]Setor Externo'!$A$19:$E$491,5,0)</f>
        <v>4.8571999999999997</v>
      </c>
      <c r="T19" s="102">
        <f>VLOOKUP(T$1,'[1]Setor Externo'!$A$19:$E$491,5,0)</f>
        <v>6.1773999999999996</v>
      </c>
      <c r="U19" s="259">
        <f>VLOOKUP(U$1,'[1]Setor Externo'!$A$19:$E$491,5,0)</f>
        <v>5.65</v>
      </c>
      <c r="V19" s="259">
        <f>VLOOKUP(V$1,'[1]Setor Externo'!$A$19:$E$491,5,0)</f>
        <v>5.65</v>
      </c>
    </row>
    <row r="20" spans="1:22" ht="14.1" customHeight="1">
      <c r="A20" s="16"/>
      <c r="B20" s="90" t="s">
        <v>63</v>
      </c>
      <c r="C20" s="104">
        <f>VLOOKUP(C$2,'[1]Setor Externo'!$IF$7:$IP$44,9,0)</f>
        <v>37.774434712999998</v>
      </c>
      <c r="D20" s="104">
        <f>VLOOKUP(D$2,'[1]Setor Externo'!$IF$7:$IP$44,9,0)</f>
        <v>21.057536551000005</v>
      </c>
      <c r="E20" s="104">
        <f>VLOOKUP(E$2,'[1]Setor Externo'!$IF$7:$IP$44,9,0)</f>
        <v>22.394062662999996</v>
      </c>
      <c r="F20" s="104">
        <f>VLOOKUP(F$2,'[1]Setor Externo'!$IF$7:$IP$44,9,0)</f>
        <v>17.097169979999997</v>
      </c>
      <c r="G20" s="104">
        <f>VLOOKUP(G$2,'[1]Setor Externo'!$IF$7:$IP$44,9,0)</f>
        <v>25.696552806000003</v>
      </c>
      <c r="H20" s="104">
        <f>VLOOKUP(H$2,'[1]Setor Externo'!$IF$7:$IP$44,9,0)</f>
        <v>14.786112088999998</v>
      </c>
      <c r="I20" s="104">
        <f>VLOOKUP(I$2,'[1]Setor Externo'!$IF$7:$IP$44,9,0)</f>
        <v>-8.9566308530000107</v>
      </c>
      <c r="J20" s="103">
        <f>VLOOKUP(J$2,'[1]Setor Externo'!$IF$7:$IP$44,9,0)</f>
        <v>-9.8997819579999895</v>
      </c>
      <c r="K20" s="103">
        <f>VLOOKUP(K$2,'[1]Setor Externo'!$IF$7:$IP$44,9,0)</f>
        <v>13.678095986000001</v>
      </c>
      <c r="L20" s="103">
        <f>VLOOKUP(L$2,'[1]Setor Externo'!$IF$7:$IP$44,9,0)</f>
        <v>40.204771560999987</v>
      </c>
      <c r="M20" s="103">
        <f>VLOOKUP(M$2,'[1]Setor Externo'!$IF$7:$IP$44,9,0)</f>
        <v>56.036664350000002</v>
      </c>
      <c r="N20" s="103">
        <f>VLOOKUP(N$2,'[1]Setor Externo'!$IF$7:$IP$44,9,0)</f>
        <v>46.567539897000003</v>
      </c>
      <c r="O20" s="103">
        <f>VLOOKUP(O$2,'[1]Setor Externo'!$IF$7:$IP$44,9,0)</f>
        <v>35.198840067000006</v>
      </c>
      <c r="P20" s="103">
        <f>VLOOKUP(P$2,'[1]Setor Externo'!$IF$7:$IP$44,9,0)</f>
        <v>50.393416776000009</v>
      </c>
      <c r="Q20" s="103">
        <f>VLOOKUP(Q$2,'[1]Setor Externo'!$IF$7:$IP$44,9,0)</f>
        <v>61.406528280000003</v>
      </c>
      <c r="R20" s="103">
        <f>VLOOKUP(R$2,'[1]Setor Externo'!$IF$7:$IP$44,9,0)</f>
        <v>61.525351274000002</v>
      </c>
      <c r="S20" s="103">
        <f>VLOOKUP(S$2,'[1]Setor Externo'!$IF$7:$IP$44,9,0)</f>
        <v>98.838153590999994</v>
      </c>
      <c r="T20" s="103">
        <f>VLOOKUP(T$2,'[1]Setor Externo'!$IF$7:$IP$44,9,0)</f>
        <v>74.552129113999996</v>
      </c>
      <c r="U20" s="260">
        <f>VLOOKUP(YEAR(U$1),'[1]Setor Externo'!$IF$7:$IP$44,9,0)</f>
        <v>71.391905685999788</v>
      </c>
      <c r="V20" s="260">
        <f>VLOOKUP(YEAR(V$1),'[1]Setor Externo'!$IF$7:$IP$44,9,0)</f>
        <v>74.287018367715845</v>
      </c>
    </row>
    <row r="21" spans="1:22" ht="14.1" customHeight="1">
      <c r="A21" s="16"/>
      <c r="B21" s="90" t="s">
        <v>64</v>
      </c>
      <c r="C21" s="111">
        <f>VLOOKUP(C$2,'[1]Setor Externo'!$IF$7:$IP$44,11,0)*100</f>
        <v>-0.19714176043610082</v>
      </c>
      <c r="D21" s="111">
        <f>VLOOKUP(D$2,'[1]Setor Externo'!$IF$7:$IP$44,11,0)*100</f>
        <v>-2.1026956084051118</v>
      </c>
      <c r="E21" s="111">
        <f>VLOOKUP(E$2,'[1]Setor Externo'!$IF$7:$IP$44,11,0)*100</f>
        <v>-1.7534374467448168</v>
      </c>
      <c r="F21" s="111">
        <f>VLOOKUP(F$2,'[1]Setor Externo'!$IF$7:$IP$44,11,0)*100</f>
        <v>-3.9243235135655565</v>
      </c>
      <c r="G21" s="111">
        <f>VLOOKUP(G$2,'[1]Setor Externo'!$IF$7:$IP$44,11,0)*100</f>
        <v>-3.1966640422219403</v>
      </c>
      <c r="H21" s="111">
        <f>VLOOKUP(H$2,'[1]Setor Externo'!$IF$7:$IP$44,11,0)*100</f>
        <v>-3.7619779974488017</v>
      </c>
      <c r="I21" s="111">
        <f>VLOOKUP(I$2,'[1]Setor Externo'!$IF$7:$IP$44,11,0)*100</f>
        <v>-3.5805390127711432</v>
      </c>
      <c r="J21" s="217">
        <f>VLOOKUP(J$2,'[1]Setor Externo'!$IF$7:$IP$44,11,0)*100</f>
        <v>-4.5010253738871997</v>
      </c>
      <c r="K21" s="217">
        <f>VLOOKUP(K$2,'[1]Setor Externo'!$IF$7:$IP$44,11,0)*100</f>
        <v>-3.5302312547721031</v>
      </c>
      <c r="L21" s="217">
        <f>VLOOKUP(L$2,'[1]Setor Externo'!$IF$7:$IP$44,11,0)*100</f>
        <v>-1.6959196074747773</v>
      </c>
      <c r="M21" s="217">
        <f>VLOOKUP(M$2,'[1]Setor Externo'!$IF$7:$IP$44,11,0)*100</f>
        <v>-1.2244950671030468</v>
      </c>
      <c r="N21" s="217">
        <f>VLOOKUP(N$2,'[1]Setor Externo'!$IF$7:$IP$44,11,0)*100</f>
        <v>-2.8085763023727011</v>
      </c>
      <c r="O21" s="217">
        <f>VLOOKUP(O$2,'[1]Setor Externo'!$IF$7:$IP$44,11,0)*100</f>
        <v>-3.4708003533802332</v>
      </c>
      <c r="P21" s="217">
        <f>VLOOKUP(P$2,'[1]Setor Externo'!$IF$7:$IP$44,11,0)*100</f>
        <v>-1.68844946477399</v>
      </c>
      <c r="Q21" s="217">
        <f>VLOOKUP(Q$2,'[1]Setor Externo'!$IF$7:$IP$44,11,0)*100</f>
        <v>-2.4189892418890708</v>
      </c>
      <c r="R21" s="217">
        <f>VLOOKUP(R$2,'[1]Setor Externo'!$IF$7:$IP$44,11,0)*100</f>
        <v>-2.1601460710324809</v>
      </c>
      <c r="S21" s="217">
        <f>VLOOKUP(S$2,'[1]Setor Externo'!$IF$7:$IP$44,11,0)*100</f>
        <v>-1.2748926073523339</v>
      </c>
      <c r="T21" s="292">
        <f>VLOOKUP(T$2,'[1]Setor Externo'!$IF$7:$IP$44,11,0)*100</f>
        <v>-2.7948911821002729</v>
      </c>
      <c r="U21" s="218">
        <f>VLOOKUP(YEAR(U$1),'[1]Setor Externo'!$IF$7:$IP$44,11,0)*100</f>
        <v>-2.6</v>
      </c>
      <c r="V21" s="218">
        <f>VLOOKUP(YEAR(V$1),'[1]Setor Externo'!$IF$7:$IP$44,11,0)*100</f>
        <v>-2.4</v>
      </c>
    </row>
    <row r="22" spans="1:22" ht="14.1" customHeight="1">
      <c r="A22" s="17"/>
      <c r="B22" s="90" t="s">
        <v>65</v>
      </c>
      <c r="C22" s="110">
        <f ca="1">VLOOKUP(C$2,'[1]Setor Externo'!$BZ$8:$CF$44,6,0)*100</f>
        <v>3.1910893917023229</v>
      </c>
      <c r="D22" s="110">
        <f ca="1">VLOOKUP(D$2,'[1]Setor Externo'!$BZ$8:$CF$44,6,0)*100</f>
        <v>2.9942927853072216</v>
      </c>
      <c r="E22" s="110">
        <f ca="1">VLOOKUP(E$2,'[1]Setor Externo'!$BZ$8:$CF$44,6,0)*100</f>
        <v>1.8884212156662545</v>
      </c>
      <c r="F22" s="110">
        <f ca="1">VLOOKUP(F$2,'[1]Setor Externo'!$BZ$8:$CF$44,6,0)*100</f>
        <v>3.7321422385995935</v>
      </c>
      <c r="G22" s="110">
        <f ca="1">VLOOKUP(G$2,'[1]Setor Externo'!$BZ$8:$CF$44,6,0)*100</f>
        <v>3.9207731746105527</v>
      </c>
      <c r="H22" s="110">
        <f ca="1">VLOOKUP(H$2,'[1]Setor Externo'!$BZ$8:$CF$44,6,0)*100</f>
        <v>3.7582923653028564</v>
      </c>
      <c r="I22" s="110">
        <f ca="1">VLOOKUP(I$2,'[1]Setor Externo'!$BZ$8:$CF$44,6,0)*100</f>
        <v>3.0469995537709638</v>
      </c>
      <c r="J22" s="92">
        <f ca="1">VLOOKUP(J$2,'[1]Setor Externo'!$BZ$8:$CF$44,6,0)*100</f>
        <v>3.5732216093521805</v>
      </c>
      <c r="K22" s="92">
        <f ca="1">VLOOKUP(K$2,'[1]Setor Externo'!$BZ$8:$CF$44,6,0)*100</f>
        <v>3.5964279174056779</v>
      </c>
      <c r="L22" s="92">
        <f ca="1">VLOOKUP(L$2,'[1]Setor Externo'!$BZ$8:$CF$44,6,0)*100</f>
        <v>4.1318626886891927</v>
      </c>
      <c r="M22" s="217">
        <f ca="1">VLOOKUP(M$2,'[1]Setor Externo'!$BZ$8:$CF$44,6,0)*100</f>
        <v>3.3386461478526668</v>
      </c>
      <c r="N22" s="217">
        <f ca="1">VLOOKUP(N$2,'[1]Setor Externo'!$BZ$8:$CF$44,6,0)*100</f>
        <v>4.0797650789927973</v>
      </c>
      <c r="O22" s="217">
        <f ca="1">VLOOKUP(O$2,'[1]Setor Externo'!$BZ$8:$CF$44,6,0)*100</f>
        <v>3.6942450328840803</v>
      </c>
      <c r="P22" s="217">
        <f ca="1">VLOOKUP(P$2,'[1]Setor Externo'!$BZ$8:$CF$44,6,0)*100</f>
        <v>3.0287338194280142</v>
      </c>
      <c r="Q22" s="217">
        <f ca="1">VLOOKUP(Q$2,'[1]Setor Externo'!$BZ$8:$CF$44,6,0)*100</f>
        <v>2.7781424956094423</v>
      </c>
      <c r="R22" s="217">
        <f ca="1">VLOOKUP(R$2,'[1]Setor Externo'!$BZ$8:$CF$44,6,0)*100</f>
        <v>4.7412603335001382</v>
      </c>
      <c r="S22" s="217">
        <f ca="1">VLOOKUP(S$2,'[1]Setor Externo'!$BZ$8:$CF$44,6,0)*100</f>
        <v>2.8281452786887322</v>
      </c>
      <c r="T22" s="292">
        <f ca="1">VLOOKUP(T$2,'[1]Setor Externo'!$BZ$8:$CF$44,6,0)*100</f>
        <v>3.2122398827266569</v>
      </c>
      <c r="U22" s="218">
        <f ca="1">VLOOKUP(YEAR(U$1),'[1]Setor Externo'!$BZ$8:$CF$44,6,0)*100</f>
        <v>3.8308627495677503</v>
      </c>
      <c r="V22" s="218">
        <f ca="1">VLOOKUP(YEAR(V$1),'[1]Setor Externo'!$BZ$8:$CF$44,6,0)*100</f>
        <v>3.8868856877798121</v>
      </c>
    </row>
    <row r="23" spans="1:22" ht="12.95" customHeight="1">
      <c r="A23" s="17"/>
      <c r="B23" s="90" t="s">
        <v>49</v>
      </c>
      <c r="C23" s="104">
        <f>VLOOKUP(C$2,'[1]Setor Externo'!$BZ$8:$CF$44,7,0)</f>
        <v>180.334</v>
      </c>
      <c r="D23" s="104">
        <f>VLOOKUP(D$2,'[1]Setor Externo'!$BZ$8:$CF$44,7,0)</f>
        <v>193.78299999999999</v>
      </c>
      <c r="E23" s="104">
        <f>VLOOKUP(E$2,'[1]Setor Externo'!$BZ$8:$CF$44,7,0)</f>
        <v>238.52</v>
      </c>
      <c r="F23" s="104">
        <f>VLOOKUP(F$2,'[1]Setor Externo'!$BZ$8:$CF$44,7,0)</f>
        <v>288.57499999999999</v>
      </c>
      <c r="G23" s="104">
        <f>VLOOKUP(G$2,'[1]Setor Externo'!$BZ$8:$CF$44,7,0)</f>
        <v>352.012</v>
      </c>
      <c r="H23" s="104">
        <f>VLOOKUP(H$2,'[1]Setor Externo'!$BZ$8:$CF$44,7,0)</f>
        <v>378.613</v>
      </c>
      <c r="I23" s="104">
        <f>VLOOKUP(I$2,'[1]Setor Externo'!$BZ$8:$CF$44,7,0)</f>
        <v>375.81299999999999</v>
      </c>
      <c r="J23" s="103">
        <f>VLOOKUP(J$2,'[1]Setor Externo'!$BZ$8:$CF$44,7,0)</f>
        <v>374.1</v>
      </c>
      <c r="K23" s="103">
        <f>VLOOKUP(K$2,'[1]Setor Externo'!$BZ$8:$CF$44,7,0)</f>
        <v>369</v>
      </c>
      <c r="L23" s="103">
        <f>VLOOKUP(L$2,'[1]Setor Externo'!$BZ$8:$CF$44,7,0)</f>
        <v>372.221</v>
      </c>
      <c r="M23" s="103">
        <f>VLOOKUP(M$2,'[1]Setor Externo'!$BZ$8:$CF$44,7,0)</f>
        <v>381.62400000000002</v>
      </c>
      <c r="N23" s="103">
        <f>VLOOKUP(N$2,'[1]Setor Externo'!$BZ$8:$CF$44,7,0)</f>
        <v>386.96499999999997</v>
      </c>
      <c r="O23" s="103">
        <f>VLOOKUP(O$2,'[1]Setor Externo'!$BZ$8:$CF$44,7,0)</f>
        <v>366.88400000000001</v>
      </c>
      <c r="P23" s="103">
        <f>VLOOKUP(P$2,'[1]Setor Externo'!$BZ$8:$CF$44,7,0)</f>
        <v>355.62</v>
      </c>
      <c r="Q23" s="103">
        <f>VLOOKUP(Q$2,'[1]Setor Externo'!$BZ$8:$CF$44,7,0)</f>
        <v>362.20400000000001</v>
      </c>
      <c r="R23" s="103">
        <f>VLOOKUP(R$2,'[1]Setor Externo'!$BZ$8:$CF$44,7,0)</f>
        <v>324.70299999999997</v>
      </c>
      <c r="S23" s="103">
        <f>VLOOKUP(S$2,'[1]Setor Externo'!$BZ$8:$CF$44,7,0)</f>
        <v>355</v>
      </c>
      <c r="T23" s="103">
        <f>VLOOKUP(T$2,'[1]Setor Externo'!$BZ$8:$CF$44,7,0)</f>
        <v>329.73</v>
      </c>
      <c r="U23" s="260">
        <f>VLOOKUP(YEAR(U$1),'[1]Setor Externo'!$BZ$8:$CF$44,7,0)</f>
        <v>329.73</v>
      </c>
      <c r="V23" s="260">
        <f>VLOOKUP(YEAR(V$1),'[1]Setor Externo'!$BZ$8:$CF$44,7,0)</f>
        <v>329.73</v>
      </c>
    </row>
    <row r="24" spans="1:22" ht="14.1" customHeight="1">
      <c r="A24" s="17"/>
      <c r="B24" s="86" t="s">
        <v>50</v>
      </c>
      <c r="C24" s="94"/>
      <c r="D24" s="94"/>
      <c r="E24" s="94"/>
      <c r="F24" s="94"/>
      <c r="G24" s="94"/>
      <c r="H24" s="94"/>
      <c r="I24" s="9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</row>
    <row r="25" spans="1:22" ht="12.95" customHeight="1">
      <c r="A25" s="17"/>
      <c r="B25" s="105" t="s">
        <v>51</v>
      </c>
      <c r="C25" s="93">
        <f>VLOOKUP(C$2,[1]Fiscal!$A$7:$F$32,COLUMN([1]Fiscal!$B$23),0)</f>
        <v>3.23784804920744</v>
      </c>
      <c r="D25" s="93">
        <f>VLOOKUP(D$2,[1]Fiscal!$A$7:$F$32,COLUMN([1]Fiscal!$B$23),0)</f>
        <v>3.3308747482959999</v>
      </c>
      <c r="E25" s="93">
        <f>VLOOKUP(E$2,[1]Fiscal!$A$7:$F$32,COLUMN([1]Fiscal!$B$23),0)</f>
        <v>1.9432367228807701</v>
      </c>
      <c r="F25" s="93">
        <f>VLOOKUP(F$2,[1]Fiscal!$A$7:$F$32,COLUMN([1]Fiscal!$B$23),0)</f>
        <v>2.61708810762822</v>
      </c>
      <c r="G25" s="93">
        <f>VLOOKUP(G$2,[1]Fiscal!$A$7:$F$32,COLUMN([1]Fiscal!$B$23),0)</f>
        <v>2.9428565897347401</v>
      </c>
      <c r="H25" s="93">
        <f>VLOOKUP(H$2,[1]Fiscal!$A$7:$F$32,COLUMN([1]Fiscal!$B$23),0)</f>
        <v>2.1837930118834001</v>
      </c>
      <c r="I25" s="93">
        <f>VLOOKUP(I$2,[1]Fiscal!$A$7:$F$32,COLUMN([1]Fiscal!$B$23),0)</f>
        <v>1.71742486988267</v>
      </c>
      <c r="J25" s="92">
        <f>VLOOKUP(J$2,[1]Fiscal!$A$7:$F$32,COLUMN([1]Fiscal!$B$23),0)</f>
        <v>-0.57207907345401199</v>
      </c>
      <c r="K25" s="92">
        <f>VLOOKUP(K$2,[1]Fiscal!$A$7:$F$32,COLUMN([1]Fiscal!$B$23),0)</f>
        <v>-1.8761145372644501</v>
      </c>
      <c r="L25" s="92">
        <f>VLOOKUP(L$2,[1]Fiscal!$A$7:$F$32,COLUMN([1]Fiscal!$B$23),0)</f>
        <v>-2.4857811416732001</v>
      </c>
      <c r="M25" s="92">
        <f>VLOOKUP(M$2,[1]Fiscal!$A$7:$F$32,COLUMN([1]Fiscal!$B$23),0)</f>
        <v>-1.6892206089228625</v>
      </c>
      <c r="N25" s="92">
        <f>VLOOKUP(N$2,[1]Fiscal!$A$7:$F$32,COLUMN([1]Fiscal!$B$23),0)</f>
        <v>-1.5454563589696808</v>
      </c>
      <c r="O25" s="92">
        <f>VLOOKUP(O$2,[1]Fiscal!$A$7:$F$32,COLUMN([1]Fiscal!$B$23),0)</f>
        <v>-0.81762220116021678</v>
      </c>
      <c r="P25" s="92">
        <f>VLOOKUP(P$2,[1]Fiscal!$A$7:$F$32,COLUMN([1]Fiscal!$B$23),0)</f>
        <v>-9.2196333950932985</v>
      </c>
      <c r="Q25" s="92">
        <f>VLOOKUP(Q$2,[1]Fiscal!$A$7:$F$32,COLUMN([1]Fiscal!$B$23),0)</f>
        <v>0.68614946101761098</v>
      </c>
      <c r="R25" s="92">
        <f>VLOOKUP(R$2,[1]Fiscal!$A$7:$F$32,COLUMN([1]Fiscal!$B$23),0)</f>
        <v>1.233607562896524</v>
      </c>
      <c r="S25" s="92">
        <f>VLOOKUP(S$2,[1]Fiscal!$A$7:$F$32,COLUMN([1]Fiscal!$B$23),0)</f>
        <v>-2.2764887953810065</v>
      </c>
      <c r="T25" s="257">
        <f>VLOOKUP(T$2,[1]Fiscal!$A$7:$F$32,COLUMN([1]Fiscal!$B$23),0)</f>
        <v>-0.40487167455574857</v>
      </c>
      <c r="U25" s="258">
        <f>VLOOKUP(YEAR(U$1),[1]Fiscal!$A$7:$F$32,COLUMN([1]Fiscal!$B$23),0)</f>
        <v>-0.58950620976235424</v>
      </c>
      <c r="V25" s="258">
        <f>VLOOKUP(YEAR(V$1),[1]Fiscal!$A$7:$F$32,COLUMN([1]Fiscal!$B$23),0)</f>
        <v>-0.92176866852802675</v>
      </c>
    </row>
    <row r="26" spans="1:22" ht="12.95" customHeight="1">
      <c r="A26" s="17"/>
      <c r="B26" s="105" t="s">
        <v>52</v>
      </c>
      <c r="C26" s="93">
        <f>VLOOKUP(C$2,[1]Fiscal!$A$7:$F$32,COLUMN([1]Fiscal!$C$23),0)</f>
        <v>-2.7372533660626099</v>
      </c>
      <c r="D26" s="93">
        <f>VLOOKUP(D$2,[1]Fiscal!$A$7:$F$32,COLUMN([1]Fiscal!$C$23),0)</f>
        <v>-1.9913540252873301</v>
      </c>
      <c r="E26" s="93">
        <f>VLOOKUP(E$2,[1]Fiscal!$A$7:$F$32,COLUMN([1]Fiscal!$C$23),0)</f>
        <v>-3.1875435007577102</v>
      </c>
      <c r="F26" s="93">
        <f>VLOOKUP(F$2,[1]Fiscal!$A$7:$F$32,COLUMN([1]Fiscal!$C$23),0)</f>
        <v>-2.4106255204233902</v>
      </c>
      <c r="G26" s="93">
        <f>VLOOKUP(G$2,[1]Fiscal!$A$7:$F$32,COLUMN([1]Fiscal!$C$23),0)</f>
        <v>-2.4669424086251199</v>
      </c>
      <c r="H26" s="93">
        <f>VLOOKUP(H$2,[1]Fiscal!$A$7:$F$32,COLUMN([1]Fiscal!$C$23),0)</f>
        <v>-2.2620359102577501</v>
      </c>
      <c r="I26" s="93">
        <f>VLOOKUP(I$2,[1]Fiscal!$A$7:$F$32,COLUMN([1]Fiscal!$C$23),0)</f>
        <v>-2.9550042751220702</v>
      </c>
      <c r="J26" s="92">
        <f>VLOOKUP(J$2,[1]Fiscal!$A$7:$F$32,COLUMN([1]Fiscal!$C$23),0)</f>
        <v>-5.9511874696770697</v>
      </c>
      <c r="K26" s="92">
        <f>VLOOKUP(K$2,[1]Fiscal!$A$7:$F$32,COLUMN([1]Fiscal!$C$23),0)</f>
        <v>-10.2244257415259</v>
      </c>
      <c r="L26" s="92">
        <f>VLOOKUP(L$2,[1]Fiscal!$A$7:$F$32,COLUMN([1]Fiscal!$C$23),0)</f>
        <v>-8.9803173097582203</v>
      </c>
      <c r="M26" s="92">
        <f>VLOOKUP(M$2,[1]Fiscal!$A$7:$F$32,COLUMN([1]Fiscal!$C$23),0)</f>
        <v>-7.7656986062181135</v>
      </c>
      <c r="N26" s="92">
        <f>VLOOKUP(N$2,[1]Fiscal!$A$7:$F$32,COLUMN([1]Fiscal!$C$23),0)</f>
        <v>-6.9593418424040889</v>
      </c>
      <c r="O26" s="92">
        <f>VLOOKUP(O$2,[1]Fiscal!$A$7:$F$32,COLUMN([1]Fiscal!$C$23),0)</f>
        <v>-5.8079033139961149</v>
      </c>
      <c r="P26" s="92">
        <f>VLOOKUP(P$2,[1]Fiscal!$A$7:$F$32,COLUMN([1]Fiscal!$C$23),0)</f>
        <v>-13.343542096516071</v>
      </c>
      <c r="Q26" s="92">
        <f>VLOOKUP(Q$2,[1]Fiscal!$A$7:$F$32,COLUMN([1]Fiscal!$C$23),0)</f>
        <v>-4.2571866432834584</v>
      </c>
      <c r="R26" s="92">
        <f>VLOOKUP(R$2,[1]Fiscal!$A$7:$F$32,COLUMN([1]Fiscal!$C$23),0)</f>
        <v>-4.5679322564105611</v>
      </c>
      <c r="S26" s="92">
        <f>VLOOKUP(S$2,[1]Fiscal!$A$7:$F$32,COLUMN([1]Fiscal!$C$23),0)</f>
        <v>-8.8402361511053691</v>
      </c>
      <c r="T26" s="257">
        <f>VLOOKUP(T$2,[1]Fiscal!$A$7:$F$32,COLUMN([1]Fiscal!$C$23),0)</f>
        <v>-8.4972366032466198</v>
      </c>
      <c r="U26" s="258">
        <f>VLOOKUP(YEAR(U$1),[1]Fiscal!$A$7:$F$32,COLUMN([1]Fiscal!$C$23),0)</f>
        <v>-8.8180874553815229</v>
      </c>
      <c r="V26" s="258">
        <f>VLOOKUP(YEAR(V$1),[1]Fiscal!$A$7:$F$32,COLUMN([1]Fiscal!$C$23),0)</f>
        <v>-9.5085308275113096</v>
      </c>
    </row>
    <row r="27" spans="1:22" ht="12.95" customHeight="1">
      <c r="A27" s="17"/>
      <c r="B27" s="105" t="s">
        <v>62</v>
      </c>
      <c r="C27" s="93">
        <f>VLOOKUP(C$2,[1]Fiscal!$A$7:$F$32,COLUMN([1]Fiscal!$D$23),0)</f>
        <v>56.717011307652498</v>
      </c>
      <c r="D27" s="93">
        <f>VLOOKUP(D$2,[1]Fiscal!$A$7:$F$32,COLUMN([1]Fiscal!$D$23),0)</f>
        <v>55.980644387381297</v>
      </c>
      <c r="E27" s="93">
        <f>VLOOKUP(E$2,[1]Fiscal!$A$7:$F$32,COLUMN([1]Fiscal!$D$23),0)</f>
        <v>59.207932367207697</v>
      </c>
      <c r="F27" s="93">
        <f>VLOOKUP(F$2,[1]Fiscal!$A$7:$F$32,COLUMN([1]Fiscal!$D$23),0)</f>
        <v>51.765333582335003</v>
      </c>
      <c r="G27" s="93">
        <f>VLOOKUP(G$2,[1]Fiscal!$A$7:$F$32,COLUMN([1]Fiscal!$D$23),0)</f>
        <v>51.266176378645703</v>
      </c>
      <c r="H27" s="93">
        <f>VLOOKUP(H$2,[1]Fiscal!$A$7:$F$32,COLUMN([1]Fiscal!$D$23),0)</f>
        <v>53.667189110830201</v>
      </c>
      <c r="I27" s="93">
        <f>VLOOKUP(I$2,[1]Fiscal!$A$7:$F$32,COLUMN([1]Fiscal!$D$23),0)</f>
        <v>51.541505601346699</v>
      </c>
      <c r="J27" s="92">
        <f>VLOOKUP(J$2,[1]Fiscal!$A$7:$F$32,COLUMN([1]Fiscal!$D$23),0)</f>
        <v>56.280930979222397</v>
      </c>
      <c r="K27" s="92">
        <f>VLOOKUP(K$2,[1]Fiscal!$A$7:$F$32,COLUMN([1]Fiscal!$D$23),0)</f>
        <v>65.452494707231594</v>
      </c>
      <c r="L27" s="92">
        <f>VLOOKUP(L$2,[1]Fiscal!$A$7:$F$32,COLUMN([1]Fiscal!$D$23),0)</f>
        <v>69.863462180864701</v>
      </c>
      <c r="M27" s="92">
        <f>VLOOKUP(M$2,[1]Fiscal!$A$7:$F$32,COLUMN([1]Fiscal!$D$23),0)</f>
        <v>73.717926766953923</v>
      </c>
      <c r="N27" s="92">
        <f>VLOOKUP(N$2,[1]Fiscal!$A$7:$F$32,COLUMN([1]Fiscal!$D$23),0)</f>
        <v>75.269504977745299</v>
      </c>
      <c r="O27" s="92">
        <f>VLOOKUP(O$2,[1]Fiscal!$A$7:$F$32,COLUMN([1]Fiscal!$D$23),0)</f>
        <v>74.43506085054949</v>
      </c>
      <c r="P27" s="92">
        <f>VLOOKUP(P$2,[1]Fiscal!$A$7:$F$32,COLUMN([1]Fiscal!$D$23),0)</f>
        <v>86.940722081747651</v>
      </c>
      <c r="Q27" s="92">
        <f>VLOOKUP(Q$2,[1]Fiscal!$A$7:$F$32,COLUMN([1]Fiscal!$D$23),0)</f>
        <v>77.305985650159542</v>
      </c>
      <c r="R27" s="92">
        <f>VLOOKUP(R$2,[1]Fiscal!$A$7:$F$32,COLUMN([1]Fiscal!$D$23),0)</f>
        <v>71.677718048971812</v>
      </c>
      <c r="S27" s="92">
        <f>VLOOKUP(S$2,[1]Fiscal!$A$7:$F$32,COLUMN([1]Fiscal!$D$23),0)</f>
        <v>73.828164631582709</v>
      </c>
      <c r="T27" s="257">
        <f>VLOOKUP(T$2,[1]Fiscal!$A$7:$F$32,COLUMN([1]Fiscal!$D$23),0)</f>
        <v>76.496034039239362</v>
      </c>
      <c r="U27" s="258">
        <f>VLOOKUP(YEAR(U$1),[1]Fiscal!$A$7:$F$32,COLUMN([1]Fiscal!$D$23),0)</f>
        <v>79.662820119134977</v>
      </c>
      <c r="V27" s="258">
        <f>VLOOKUP(YEAR(V$1),[1]Fiscal!$A$7:$F$32,COLUMN([1]Fiscal!$D$23),0)</f>
        <v>84.977094500332399</v>
      </c>
    </row>
    <row r="28" spans="1:22" ht="12.75">
      <c r="A28" s="17"/>
      <c r="B28" s="105" t="s">
        <v>53</v>
      </c>
      <c r="C28" s="93">
        <f>VLOOKUP(C$2,[1]Fiscal!$A$7:$F$32,COLUMN([1]Fiscal!$E$23),0)</f>
        <v>44.5457755497549</v>
      </c>
      <c r="D28" s="93">
        <f>VLOOKUP(D$2,[1]Fiscal!$A$7:$F$32,COLUMN([1]Fiscal!$E$23),0)</f>
        <v>37.566313321511899</v>
      </c>
      <c r="E28" s="93">
        <f>VLOOKUP(E$2,[1]Fiscal!$A$7:$F$32,COLUMN([1]Fiscal!$E$23),0)</f>
        <v>40.884919586917597</v>
      </c>
      <c r="F28" s="93">
        <f>VLOOKUP(F$2,[1]Fiscal!$A$7:$F$32,COLUMN([1]Fiscal!$E$23),0)</f>
        <v>37.979359383795298</v>
      </c>
      <c r="G28" s="93">
        <f>VLOOKUP(G$2,[1]Fiscal!$A$7:$F$32,COLUMN([1]Fiscal!$E$23),0)</f>
        <v>34.491652270314297</v>
      </c>
      <c r="H28" s="93">
        <f>VLOOKUP(H$2,[1]Fiscal!$A$7:$F$32,COLUMN([1]Fiscal!$E$23),0)</f>
        <v>32.253671689330403</v>
      </c>
      <c r="I28" s="93">
        <f>VLOOKUP(I$2,[1]Fiscal!$A$7:$F$32,COLUMN([1]Fiscal!$E$23),0)</f>
        <v>30.590588384253</v>
      </c>
      <c r="J28" s="92">
        <f>VLOOKUP(J$2,[1]Fiscal!$A$7:$F$32,COLUMN([1]Fiscal!$E$23),0)</f>
        <v>33.111382800798097</v>
      </c>
      <c r="K28" s="92">
        <f>VLOOKUP(K$2,[1]Fiscal!$A$7:$F$32,COLUMN([1]Fiscal!$E$23),0)</f>
        <v>36.036742344724601</v>
      </c>
      <c r="L28" s="92">
        <f>VLOOKUP(L$2,[1]Fiscal!$A$7:$F$32,COLUMN([1]Fiscal!$E$23),0)</f>
        <v>46.159547274066</v>
      </c>
      <c r="M28" s="92">
        <f>VLOOKUP(M$2,[1]Fiscal!$A$7:$F$32,COLUMN([1]Fiscal!$E$23),0)</f>
        <v>51.369721286391623</v>
      </c>
      <c r="N28" s="92">
        <f>VLOOKUP(N$2,[1]Fiscal!$A$7:$F$32,COLUMN([1]Fiscal!$E$23),0)</f>
        <v>52.766460848092379</v>
      </c>
      <c r="O28" s="92">
        <f>VLOOKUP(O$2,[1]Fiscal!$A$7:$F$32,COLUMN([1]Fiscal!$E$23),0)</f>
        <v>54.698837798440216</v>
      </c>
      <c r="P28" s="92">
        <f>VLOOKUP(P$2,[1]Fiscal!$A$7:$F$32,COLUMN([1]Fiscal!$E$23),0)</f>
        <v>61.370702812009128</v>
      </c>
      <c r="Q28" s="92">
        <f>VLOOKUP(Q$2,[1]Fiscal!$A$7:$F$32,COLUMN([1]Fiscal!$E$23),0)</f>
        <v>55.113661378912738</v>
      </c>
      <c r="R28" s="92">
        <f>VLOOKUP(R$2,[1]Fiscal!$A$7:$F$32,COLUMN([1]Fiscal!$E$23),0)</f>
        <v>56.132920193191694</v>
      </c>
      <c r="S28" s="92">
        <f>VLOOKUP(S$2,[1]Fiscal!$A$7:$F$32,COLUMN([1]Fiscal!$E$23),0)</f>
        <v>60.4278703997715</v>
      </c>
      <c r="T28" s="257">
        <f>VLOOKUP(T$2,[1]Fiscal!$A$7:$F$32,COLUMN([1]Fiscal!$E$23),0)</f>
        <v>61.480777983974498</v>
      </c>
      <c r="U28" s="258">
        <f>VLOOKUP(YEAR(U$1),[1]Fiscal!$A$7:$F$32,COLUMN([1]Fiscal!$E$23),0)</f>
        <v>67.101134011592876</v>
      </c>
      <c r="V28" s="258">
        <f>VLOOKUP(YEAR(V$1),[1]Fiscal!$A$7:$F$32,COLUMN([1]Fiscal!$E$23),0)</f>
        <v>73.078600258107741</v>
      </c>
    </row>
    <row r="29" spans="1:22" ht="12.75">
      <c r="A29" s="106" t="s">
        <v>84</v>
      </c>
      <c r="B29" s="106" t="s">
        <v>84</v>
      </c>
      <c r="C29" s="293">
        <f>VLOOKUP(C$2,[1]Fiscal!$A$7:$BK$32,COLUMN([1]Fiscal!$BK$17),0)*100</f>
        <v>8.784975768495574</v>
      </c>
      <c r="D29" s="293">
        <f>VLOOKUP(D$2,[1]Fiscal!$A$7:$BK$32,COLUMN([1]Fiscal!$BK$17),0)*100</f>
        <v>3.4389388845996516</v>
      </c>
      <c r="E29" s="293">
        <f>VLOOKUP(E$2,[1]Fiscal!$A$7:$BK$32,COLUMN([1]Fiscal!$BK$17),0)*100</f>
        <v>10.446611307122922</v>
      </c>
      <c r="F29" s="293">
        <f>VLOOKUP(F$2,[1]Fiscal!$A$7:$BK$32,COLUMN([1]Fiscal!$BK$17),0)*100</f>
        <v>15.33681031919869</v>
      </c>
      <c r="G29" s="293">
        <f>VLOOKUP(G$2,[1]Fiscal!$A$7:$BK$32,COLUMN([1]Fiscal!$BK$17),0)*100</f>
        <v>-2.6448542104388628</v>
      </c>
      <c r="H29" s="293">
        <f>VLOOKUP(H$2,[1]Fiscal!$A$7:$BK$32,COLUMN([1]Fiscal!$BK$17),0)*100</f>
        <v>5.1209382548166538</v>
      </c>
      <c r="I29" s="293">
        <f>VLOOKUP(I$2,[1]Fiscal!$A$7:$BK$32,COLUMN([1]Fiscal!$BK$17),0)*100</f>
        <v>7.0355442446368599</v>
      </c>
      <c r="J29" s="293">
        <f>VLOOKUP(J$2,[1]Fiscal!$A$7:$BK$32,COLUMN([1]Fiscal!$BK$17),0)*100</f>
        <v>6.3301907920406908</v>
      </c>
      <c r="K29" s="293">
        <f>VLOOKUP(K$2,[1]Fiscal!$A$7:$BK$32,COLUMN([1]Fiscal!$BK$17),0)*100</f>
        <v>0.54175743076525507</v>
      </c>
      <c r="L29" s="293">
        <f>VLOOKUP(L$2,[1]Fiscal!$A$7:$BK$32,COLUMN([1]Fiscal!$BK$17),0)*100</f>
        <v>0.94609176036182241</v>
      </c>
      <c r="M29" s="293">
        <f>VLOOKUP(M$2,[1]Fiscal!$A$7:$BK$32,COLUMN([1]Fiscal!$BK$17),0)*100</f>
        <v>-0.56058194847344867</v>
      </c>
      <c r="N29" s="293">
        <f>VLOOKUP(N$2,[1]Fiscal!$A$7:$BK$32,COLUMN([1]Fiscal!$BK$17),0)*100</f>
        <v>1.8986794706257859</v>
      </c>
      <c r="O29" s="293">
        <f>VLOOKUP(O$2,[1]Fiscal!$A$7:$BK$32,COLUMN([1]Fiscal!$BK$17),0)*100</f>
        <v>2.269689303002953</v>
      </c>
      <c r="P29" s="293">
        <f>VLOOKUP(P$2,[1]Fiscal!$A$7:$BK$32,COLUMN([1]Fiscal!$BK$17),0)*100</f>
        <v>29.190990265643158</v>
      </c>
      <c r="Q29" s="293">
        <f>VLOOKUP(Q$2,[1]Fiscal!$A$7:$BK$32,COLUMN([1]Fiscal!$BK$17),0)*100</f>
        <v>-24.694476776625418</v>
      </c>
      <c r="R29" s="293">
        <f>VLOOKUP(R$2,[1]Fiscal!$A$7:$BK$32,COLUMN([1]Fiscal!$BK$17),0)*100</f>
        <v>5.9817229187158816</v>
      </c>
      <c r="S29" s="293">
        <f>VLOOKUP(S$2,[1]Fiscal!$A$7:$BK$32,COLUMN([1]Fiscal!$BK$17),0)*100</f>
        <v>7.6373726338317294</v>
      </c>
      <c r="T29" s="293">
        <f>VLOOKUP(T$2,[1]Fiscal!$A$7:$BK$32,COLUMN([1]Fiscal!$BK$17),0)*100</f>
        <v>3.1985299144100088</v>
      </c>
      <c r="U29" s="219">
        <f>VLOOKUP(YEAR(U$1),[1]Fiscal!$A$7:$BK$32,COLUMN([1]Fiscal!$BK$17),0)*100</f>
        <v>3.2040725026232897</v>
      </c>
      <c r="V29" s="219">
        <f>VLOOKUP(YEAR(V$1),[1]Fiscal!$A$7:$BK$32,COLUMN([1]Fiscal!$BK$17),0)*100</f>
        <v>2.3315694613966764</v>
      </c>
    </row>
    <row r="30" spans="1:22" ht="10.5">
      <c r="B30" s="310" t="s">
        <v>55</v>
      </c>
      <c r="C30" s="310"/>
      <c r="D30" s="310"/>
      <c r="E30" s="310"/>
      <c r="F30" s="310"/>
      <c r="G30" s="310"/>
      <c r="H30" s="310"/>
      <c r="I30" s="11"/>
      <c r="J30" s="11"/>
      <c r="K30" s="11"/>
    </row>
    <row r="31" spans="1:22" ht="12.95" customHeight="1">
      <c r="B31" s="309" t="s">
        <v>60</v>
      </c>
      <c r="C31" s="309"/>
      <c r="D31" s="309"/>
      <c r="E31" s="309"/>
      <c r="F31" s="309"/>
      <c r="G31" s="309"/>
      <c r="H31" s="309"/>
      <c r="I31" s="309"/>
      <c r="J31" s="309"/>
      <c r="K31" s="309"/>
    </row>
    <row r="32" spans="1:22" ht="12.95" customHeight="1">
      <c r="B32" s="321" t="s">
        <v>85</v>
      </c>
      <c r="C32" s="321"/>
      <c r="D32" s="321"/>
      <c r="E32" s="321"/>
      <c r="F32" s="321"/>
      <c r="G32" s="321"/>
      <c r="H32" s="321"/>
      <c r="I32" s="321"/>
      <c r="J32" s="321"/>
      <c r="K32" s="321"/>
    </row>
    <row r="33" spans="2:11" ht="12.95" customHeight="1">
      <c r="B33" s="321"/>
      <c r="C33" s="321"/>
      <c r="D33" s="321"/>
      <c r="E33" s="321"/>
      <c r="F33" s="321"/>
      <c r="G33" s="321"/>
      <c r="H33" s="321"/>
      <c r="I33" s="321"/>
      <c r="J33" s="321"/>
      <c r="K33" s="321"/>
    </row>
  </sheetData>
  <mergeCells count="2">
    <mergeCell ref="B33:K33"/>
    <mergeCell ref="B32:K32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21A4-51AA-4596-9F3F-EB838DEE5727}">
  <sheetPr>
    <pageSetUpPr fitToPage="1"/>
  </sheetPr>
  <dimension ref="A1:CY19"/>
  <sheetViews>
    <sheetView showGridLines="0" zoomScaleNormal="100" workbookViewId="0">
      <pane xSplit="3" ySplit="4" topLeftCell="CJ5" activePane="bottomRight" state="frozen"/>
      <selection activeCell="L109" sqref="L109"/>
      <selection pane="topRight" activeCell="L109" sqref="L109"/>
      <selection pane="bottomLeft" activeCell="L109" sqref="L109"/>
      <selection pane="bottomRight" activeCell="CN17" sqref="CN17"/>
    </sheetView>
  </sheetViews>
  <sheetFormatPr defaultColWidth="9.140625" defaultRowHeight="12.95" customHeight="1" outlineLevelCol="1"/>
  <cols>
    <col min="1" max="1" width="3.7109375" style="2" customWidth="1"/>
    <col min="2" max="2" width="18.28515625" style="2" customWidth="1"/>
    <col min="3" max="3" width="33.28515625" style="2" bestFit="1" customWidth="1"/>
    <col min="4" max="7" width="8.5703125" style="2" hidden="1" customWidth="1" outlineLevel="1"/>
    <col min="8" max="8" width="11.7109375" style="2" hidden="1" customWidth="1" outlineLevel="1"/>
    <col min="9" max="12" width="8.5703125" style="2" hidden="1" customWidth="1" outlineLevel="1"/>
    <col min="13" max="13" width="11.7109375" style="2" hidden="1" customWidth="1" outlineLevel="1"/>
    <col min="14" max="15" width="8.5703125" style="2" hidden="1" customWidth="1" outlineLevel="1"/>
    <col min="16" max="16" width="13.140625" style="2" hidden="1" customWidth="1" outlineLevel="1"/>
    <col min="17" max="17" width="8.5703125" style="2" hidden="1" customWidth="1" outlineLevel="1"/>
    <col min="18" max="18" width="11.7109375" style="2" hidden="1" customWidth="1" outlineLevel="1"/>
    <col min="19" max="22" width="8.5703125" style="2" hidden="1" customWidth="1" outlineLevel="1"/>
    <col min="23" max="23" width="11.7109375" style="2" hidden="1" customWidth="1" outlineLevel="1"/>
    <col min="24" max="27" width="8.5703125" style="2" hidden="1" customWidth="1" outlineLevel="1"/>
    <col min="28" max="28" width="11.7109375" style="2" hidden="1" customWidth="1" outlineLevel="1"/>
    <col min="29" max="32" width="8.5703125" style="2" hidden="1" customWidth="1" outlineLevel="1"/>
    <col min="33" max="33" width="11.7109375" style="2" hidden="1" customWidth="1" outlineLevel="1"/>
    <col min="34" max="57" width="9.140625" style="1" hidden="1" customWidth="1" outlineLevel="1"/>
    <col min="58" max="58" width="10" style="1" hidden="1" customWidth="1" outlineLevel="1"/>
    <col min="59" max="68" width="9.140625" style="1" hidden="1" customWidth="1" outlineLevel="1"/>
    <col min="69" max="69" width="9.140625" style="1" customWidth="1" collapsed="1"/>
    <col min="70" max="73" width="9.140625" style="1" customWidth="1"/>
    <col min="74" max="16384" width="9.140625" style="1"/>
  </cols>
  <sheetData>
    <row r="1" spans="1:103" s="314" customFormat="1" ht="57" customHeight="1">
      <c r="A1" s="315"/>
      <c r="B1" s="315"/>
      <c r="C1" s="316"/>
      <c r="D1" s="313">
        <v>2007</v>
      </c>
      <c r="E1" s="313">
        <v>2007</v>
      </c>
      <c r="F1" s="313">
        <v>2007</v>
      </c>
      <c r="G1" s="313">
        <v>2007</v>
      </c>
      <c r="H1" s="313"/>
      <c r="I1" s="313">
        <v>2008</v>
      </c>
      <c r="J1" s="313">
        <v>2008</v>
      </c>
      <c r="K1" s="313">
        <v>2008</v>
      </c>
      <c r="L1" s="313">
        <v>2008</v>
      </c>
      <c r="M1" s="313"/>
      <c r="N1" s="313">
        <v>2009</v>
      </c>
      <c r="O1" s="313">
        <v>2009</v>
      </c>
      <c r="P1" s="313">
        <v>2009</v>
      </c>
      <c r="Q1" s="313">
        <v>2009</v>
      </c>
      <c r="R1" s="313"/>
      <c r="S1" s="313">
        <v>2010</v>
      </c>
      <c r="T1" s="313">
        <v>2010</v>
      </c>
      <c r="U1" s="313">
        <v>2010</v>
      </c>
      <c r="V1" s="313">
        <v>2010</v>
      </c>
      <c r="W1" s="313"/>
      <c r="X1" s="313">
        <v>2011</v>
      </c>
      <c r="Y1" s="313">
        <v>2011</v>
      </c>
      <c r="Z1" s="313">
        <v>2011</v>
      </c>
      <c r="AA1" s="313">
        <v>2011</v>
      </c>
      <c r="AB1" s="313"/>
      <c r="AC1" s="313">
        <v>2012</v>
      </c>
      <c r="AD1" s="313">
        <v>2012</v>
      </c>
      <c r="AE1" s="313">
        <v>2012</v>
      </c>
      <c r="AF1" s="313">
        <v>2012</v>
      </c>
      <c r="AG1" s="313"/>
      <c r="AH1" s="314">
        <v>2013</v>
      </c>
      <c r="AI1" s="314">
        <v>2013</v>
      </c>
      <c r="AJ1" s="314">
        <v>2013</v>
      </c>
      <c r="AK1" s="314">
        <v>2013</v>
      </c>
      <c r="AM1" s="314">
        <v>2014</v>
      </c>
      <c r="AN1" s="314">
        <v>2014</v>
      </c>
      <c r="AO1" s="314">
        <v>2014</v>
      </c>
      <c r="AP1" s="314">
        <v>2014</v>
      </c>
      <c r="AR1" s="314">
        <v>2015</v>
      </c>
      <c r="AS1" s="314">
        <v>2015</v>
      </c>
      <c r="AT1" s="314">
        <v>2015</v>
      </c>
      <c r="AU1" s="314">
        <v>2015</v>
      </c>
      <c r="AW1" s="314">
        <v>2016</v>
      </c>
      <c r="AX1" s="314">
        <v>2016</v>
      </c>
      <c r="AY1" s="314">
        <v>2016</v>
      </c>
      <c r="AZ1" s="314">
        <v>2016</v>
      </c>
      <c r="BB1" s="314">
        <v>2017</v>
      </c>
      <c r="BC1" s="314">
        <v>2017</v>
      </c>
      <c r="BD1" s="314">
        <v>2017</v>
      </c>
      <c r="BE1" s="314">
        <v>2017</v>
      </c>
      <c r="BG1" s="314">
        <v>2018</v>
      </c>
      <c r="BH1" s="314">
        <v>2018</v>
      </c>
      <c r="BI1" s="314">
        <v>2018</v>
      </c>
      <c r="BJ1" s="314">
        <v>2018</v>
      </c>
      <c r="BL1" s="314">
        <v>2019</v>
      </c>
      <c r="BM1" s="314">
        <v>2019</v>
      </c>
      <c r="BN1" s="314">
        <v>2019</v>
      </c>
      <c r="BO1" s="314">
        <v>2019</v>
      </c>
      <c r="BQ1" s="313">
        <v>2020</v>
      </c>
      <c r="BR1" s="313">
        <v>2020</v>
      </c>
      <c r="BS1" s="313">
        <v>2020</v>
      </c>
      <c r="BT1" s="313">
        <v>2020</v>
      </c>
      <c r="BU1" s="313"/>
      <c r="BV1" s="313">
        <v>2021</v>
      </c>
      <c r="BW1" s="313">
        <v>2021</v>
      </c>
      <c r="BX1" s="313">
        <v>2021</v>
      </c>
      <c r="BY1" s="313">
        <v>2021</v>
      </c>
      <c r="BZ1" s="313"/>
      <c r="CA1" s="314">
        <v>2022</v>
      </c>
      <c r="CB1" s="314">
        <v>2022</v>
      </c>
      <c r="CC1" s="314">
        <v>2022</v>
      </c>
      <c r="CD1" s="314">
        <v>2022</v>
      </c>
      <c r="CF1" s="314">
        <v>2023</v>
      </c>
      <c r="CG1" s="314">
        <v>2023</v>
      </c>
      <c r="CH1" s="314">
        <v>2023</v>
      </c>
      <c r="CI1" s="314">
        <v>2023</v>
      </c>
      <c r="CK1" s="314">
        <v>2024</v>
      </c>
      <c r="CL1" s="314">
        <v>2024</v>
      </c>
      <c r="CM1" s="314">
        <v>2024</v>
      </c>
      <c r="CN1" s="314">
        <v>2024</v>
      </c>
      <c r="CP1" s="314">
        <v>2025</v>
      </c>
      <c r="CQ1" s="314">
        <v>2025</v>
      </c>
      <c r="CR1" s="314">
        <v>2025</v>
      </c>
      <c r="CS1" s="314">
        <v>2025</v>
      </c>
      <c r="CU1" s="314">
        <v>2026</v>
      </c>
      <c r="CV1" s="314">
        <v>2026</v>
      </c>
      <c r="CW1" s="314">
        <v>2026</v>
      </c>
      <c r="CX1" s="314">
        <v>2026</v>
      </c>
    </row>
    <row r="2" spans="1:103" s="314" customFormat="1" ht="13.5" thickBot="1">
      <c r="A2" s="315"/>
      <c r="B2" s="315"/>
      <c r="C2" s="316"/>
      <c r="D2" s="314" t="s">
        <v>80</v>
      </c>
      <c r="E2" s="314" t="s">
        <v>81</v>
      </c>
      <c r="F2" s="314" t="s">
        <v>82</v>
      </c>
      <c r="G2" s="314" t="s">
        <v>83</v>
      </c>
      <c r="H2" s="313">
        <v>2007</v>
      </c>
      <c r="I2" s="314" t="s">
        <v>80</v>
      </c>
      <c r="J2" s="314" t="s">
        <v>81</v>
      </c>
      <c r="K2" s="314" t="s">
        <v>82</v>
      </c>
      <c r="L2" s="314" t="s">
        <v>83</v>
      </c>
      <c r="M2" s="313">
        <f>H2+1</f>
        <v>2008</v>
      </c>
      <c r="N2" s="314" t="s">
        <v>80</v>
      </c>
      <c r="O2" s="314" t="s">
        <v>81</v>
      </c>
      <c r="P2" s="314" t="s">
        <v>82</v>
      </c>
      <c r="Q2" s="314" t="s">
        <v>83</v>
      </c>
      <c r="R2" s="313">
        <f>M2+1</f>
        <v>2009</v>
      </c>
      <c r="S2" s="314" t="s">
        <v>80</v>
      </c>
      <c r="T2" s="314" t="s">
        <v>81</v>
      </c>
      <c r="U2" s="314" t="s">
        <v>82</v>
      </c>
      <c r="V2" s="314" t="s">
        <v>83</v>
      </c>
      <c r="W2" s="313">
        <f>R2+1</f>
        <v>2010</v>
      </c>
      <c r="X2" s="314" t="s">
        <v>80</v>
      </c>
      <c r="Y2" s="314" t="s">
        <v>81</v>
      </c>
      <c r="Z2" s="314" t="s">
        <v>82</v>
      </c>
      <c r="AA2" s="314" t="s">
        <v>83</v>
      </c>
      <c r="AB2" s="313">
        <f>W2+1</f>
        <v>2011</v>
      </c>
      <c r="AC2" s="314" t="s">
        <v>80</v>
      </c>
      <c r="AD2" s="314" t="s">
        <v>81</v>
      </c>
      <c r="AE2" s="314" t="s">
        <v>82</v>
      </c>
      <c r="AF2" s="314" t="s">
        <v>83</v>
      </c>
      <c r="AG2" s="313">
        <f>AB2+1</f>
        <v>2012</v>
      </c>
      <c r="AH2" s="314" t="s">
        <v>80</v>
      </c>
      <c r="AI2" s="314" t="s">
        <v>81</v>
      </c>
      <c r="AJ2" s="314" t="s">
        <v>82</v>
      </c>
      <c r="AK2" s="314" t="s">
        <v>83</v>
      </c>
      <c r="AL2" s="313">
        <f>AG2+1</f>
        <v>2013</v>
      </c>
      <c r="AM2" s="314" t="s">
        <v>80</v>
      </c>
      <c r="AN2" s="314" t="s">
        <v>81</v>
      </c>
      <c r="AO2" s="314" t="s">
        <v>82</v>
      </c>
      <c r="AP2" s="314" t="s">
        <v>83</v>
      </c>
      <c r="AQ2" s="313">
        <f>AL2+1</f>
        <v>2014</v>
      </c>
      <c r="AR2" s="314" t="s">
        <v>80</v>
      </c>
      <c r="AS2" s="314" t="s">
        <v>81</v>
      </c>
      <c r="AT2" s="314" t="s">
        <v>82</v>
      </c>
      <c r="AU2" s="314" t="s">
        <v>83</v>
      </c>
      <c r="AV2" s="313">
        <f>AQ2+1</f>
        <v>2015</v>
      </c>
      <c r="AW2" s="314" t="s">
        <v>80</v>
      </c>
      <c r="AX2" s="314" t="s">
        <v>81</v>
      </c>
      <c r="AY2" s="314" t="s">
        <v>82</v>
      </c>
      <c r="AZ2" s="314" t="s">
        <v>83</v>
      </c>
      <c r="BA2" s="313">
        <f>AV2+1</f>
        <v>2016</v>
      </c>
      <c r="BB2" s="314" t="s">
        <v>80</v>
      </c>
      <c r="BC2" s="314" t="s">
        <v>81</v>
      </c>
      <c r="BD2" s="314" t="s">
        <v>82</v>
      </c>
      <c r="BE2" s="314" t="s">
        <v>83</v>
      </c>
      <c r="BF2" s="313">
        <f>BA2+1</f>
        <v>2017</v>
      </c>
      <c r="BG2" s="314" t="s">
        <v>80</v>
      </c>
      <c r="BH2" s="314" t="s">
        <v>81</v>
      </c>
      <c r="BI2" s="314" t="s">
        <v>82</v>
      </c>
      <c r="BJ2" s="314" t="s">
        <v>83</v>
      </c>
      <c r="BK2" s="313">
        <f>BF2+1</f>
        <v>2018</v>
      </c>
      <c r="BL2" s="314" t="s">
        <v>80</v>
      </c>
      <c r="BM2" s="314" t="s">
        <v>81</v>
      </c>
      <c r="BN2" s="314" t="s">
        <v>82</v>
      </c>
      <c r="BO2" s="314" t="s">
        <v>83</v>
      </c>
      <c r="BP2" s="313">
        <f>BK2+1</f>
        <v>2019</v>
      </c>
      <c r="BQ2" s="314" t="s">
        <v>80</v>
      </c>
      <c r="BR2" s="314" t="s">
        <v>81</v>
      </c>
      <c r="BS2" s="314" t="s">
        <v>82</v>
      </c>
      <c r="BT2" s="314" t="s">
        <v>83</v>
      </c>
      <c r="BU2" s="313">
        <v>2020</v>
      </c>
      <c r="BV2" s="314" t="s">
        <v>80</v>
      </c>
      <c r="BW2" s="314" t="s">
        <v>81</v>
      </c>
      <c r="BX2" s="314" t="s">
        <v>82</v>
      </c>
      <c r="BY2" s="314" t="s">
        <v>83</v>
      </c>
      <c r="BZ2" s="313">
        <v>2021</v>
      </c>
      <c r="CA2" s="314" t="s">
        <v>80</v>
      </c>
      <c r="CB2" s="314" t="s">
        <v>81</v>
      </c>
      <c r="CC2" s="314" t="s">
        <v>82</v>
      </c>
      <c r="CD2" s="314" t="s">
        <v>83</v>
      </c>
      <c r="CE2" s="313">
        <v>2022</v>
      </c>
      <c r="CF2" s="314" t="s">
        <v>80</v>
      </c>
      <c r="CG2" s="314" t="s">
        <v>81</v>
      </c>
      <c r="CH2" s="314" t="s">
        <v>82</v>
      </c>
      <c r="CI2" s="314" t="s">
        <v>83</v>
      </c>
      <c r="CJ2" s="313">
        <v>2023</v>
      </c>
      <c r="CK2" s="314" t="s">
        <v>80</v>
      </c>
      <c r="CL2" s="314" t="s">
        <v>81</v>
      </c>
      <c r="CM2" s="314" t="s">
        <v>82</v>
      </c>
      <c r="CN2" s="314" t="s">
        <v>83</v>
      </c>
      <c r="CO2" s="313">
        <v>2024</v>
      </c>
      <c r="CP2" s="314" t="s">
        <v>80</v>
      </c>
      <c r="CQ2" s="314" t="s">
        <v>81</v>
      </c>
      <c r="CR2" s="314" t="s">
        <v>82</v>
      </c>
      <c r="CS2" s="314" t="s">
        <v>83</v>
      </c>
      <c r="CT2" s="313">
        <v>2025</v>
      </c>
      <c r="CU2" s="314" t="s">
        <v>80</v>
      </c>
      <c r="CV2" s="314" t="s">
        <v>81</v>
      </c>
      <c r="CW2" s="314" t="s">
        <v>82</v>
      </c>
      <c r="CX2" s="314" t="s">
        <v>83</v>
      </c>
      <c r="CY2" s="313">
        <v>2026</v>
      </c>
    </row>
    <row r="3" spans="1:103" ht="12.75">
      <c r="B3" s="285"/>
      <c r="C3" s="286"/>
      <c r="D3" s="327"/>
      <c r="E3" s="328"/>
      <c r="F3" s="328"/>
      <c r="G3" s="328"/>
      <c r="H3" s="297">
        <v>2007</v>
      </c>
      <c r="I3" s="327"/>
      <c r="J3" s="328"/>
      <c r="K3" s="328"/>
      <c r="L3" s="328"/>
      <c r="M3" s="297" t="s">
        <v>0</v>
      </c>
      <c r="N3" s="327"/>
      <c r="O3" s="328"/>
      <c r="P3" s="328"/>
      <c r="Q3" s="328"/>
      <c r="R3" s="297">
        <v>2009</v>
      </c>
      <c r="S3" s="327"/>
      <c r="T3" s="328"/>
      <c r="U3" s="328"/>
      <c r="V3" s="328"/>
      <c r="W3" s="297">
        <v>2010</v>
      </c>
      <c r="X3" s="327"/>
      <c r="Y3" s="328"/>
      <c r="Z3" s="328"/>
      <c r="AA3" s="328"/>
      <c r="AB3" s="297">
        <v>2011</v>
      </c>
      <c r="AC3" s="327"/>
      <c r="AD3" s="328"/>
      <c r="AE3" s="328"/>
      <c r="AF3" s="328"/>
      <c r="AG3" s="297">
        <v>2012</v>
      </c>
      <c r="AH3" s="327"/>
      <c r="AI3" s="328"/>
      <c r="AJ3" s="328"/>
      <c r="AK3" s="328"/>
      <c r="AL3" s="297">
        <v>2013</v>
      </c>
      <c r="AM3" s="327"/>
      <c r="AN3" s="328"/>
      <c r="AO3" s="328"/>
      <c r="AP3" s="328"/>
      <c r="AQ3" s="297">
        <v>2014</v>
      </c>
      <c r="AR3" s="327"/>
      <c r="AS3" s="328"/>
      <c r="AT3" s="328"/>
      <c r="AU3" s="328"/>
      <c r="AV3" s="297">
        <v>2015</v>
      </c>
      <c r="AW3" s="327"/>
      <c r="AX3" s="328"/>
      <c r="AY3" s="328"/>
      <c r="AZ3" s="328"/>
      <c r="BA3" s="297">
        <v>2016</v>
      </c>
      <c r="BB3" s="327"/>
      <c r="BC3" s="328"/>
      <c r="BD3" s="328"/>
      <c r="BE3" s="328"/>
      <c r="BF3" s="297">
        <v>2017</v>
      </c>
      <c r="BG3" s="327"/>
      <c r="BH3" s="328"/>
      <c r="BI3" s="328"/>
      <c r="BJ3" s="328"/>
      <c r="BK3" s="297">
        <v>2018</v>
      </c>
      <c r="BL3" s="327"/>
      <c r="BM3" s="328"/>
      <c r="BN3" s="328"/>
      <c r="BO3" s="328"/>
      <c r="BP3" s="297">
        <v>2019</v>
      </c>
      <c r="BQ3" s="327"/>
      <c r="BR3" s="328"/>
      <c r="BS3" s="328"/>
      <c r="BT3" s="328"/>
      <c r="BU3" s="297">
        <v>2020</v>
      </c>
      <c r="BV3" s="327"/>
      <c r="BW3" s="328"/>
      <c r="BX3" s="328"/>
      <c r="BY3" s="328"/>
      <c r="BZ3" s="297">
        <v>2021</v>
      </c>
      <c r="CA3" s="327"/>
      <c r="CB3" s="328"/>
      <c r="CC3" s="328"/>
      <c r="CD3" s="328"/>
      <c r="CE3" s="297">
        <v>2022</v>
      </c>
      <c r="CF3" s="327"/>
      <c r="CG3" s="328"/>
      <c r="CH3" s="328"/>
      <c r="CI3" s="328"/>
      <c r="CJ3" s="297">
        <v>2023</v>
      </c>
      <c r="CK3" s="327"/>
      <c r="CL3" s="328"/>
      <c r="CM3" s="328"/>
      <c r="CN3" s="328"/>
      <c r="CO3" s="297">
        <v>2024</v>
      </c>
      <c r="CP3" s="327"/>
      <c r="CQ3" s="328"/>
      <c r="CR3" s="328"/>
      <c r="CS3" s="328"/>
      <c r="CT3" s="297" t="s">
        <v>77</v>
      </c>
      <c r="CU3" s="327"/>
      <c r="CV3" s="328"/>
      <c r="CW3" s="328"/>
      <c r="CX3" s="328"/>
      <c r="CY3" s="297" t="s">
        <v>78</v>
      </c>
    </row>
    <row r="4" spans="1:103" ht="12.95" customHeight="1" thickBot="1">
      <c r="B4" s="287"/>
      <c r="C4" s="288"/>
      <c r="D4" s="299" t="s">
        <v>1</v>
      </c>
      <c r="E4" s="299" t="s">
        <v>2</v>
      </c>
      <c r="F4" s="299" t="s">
        <v>3</v>
      </c>
      <c r="G4" s="299" t="s">
        <v>4</v>
      </c>
      <c r="H4" s="298" t="s">
        <v>5</v>
      </c>
      <c r="I4" s="299" t="s">
        <v>1</v>
      </c>
      <c r="J4" s="299" t="s">
        <v>2</v>
      </c>
      <c r="K4" s="299" t="s">
        <v>3</v>
      </c>
      <c r="L4" s="299" t="s">
        <v>4</v>
      </c>
      <c r="M4" s="298" t="s">
        <v>5</v>
      </c>
      <c r="N4" s="299" t="s">
        <v>1</v>
      </c>
      <c r="O4" s="299" t="s">
        <v>2</v>
      </c>
      <c r="P4" s="299" t="s">
        <v>3</v>
      </c>
      <c r="Q4" s="299" t="s">
        <v>4</v>
      </c>
      <c r="R4" s="298" t="s">
        <v>5</v>
      </c>
      <c r="S4" s="299" t="s">
        <v>1</v>
      </c>
      <c r="T4" s="299" t="s">
        <v>2</v>
      </c>
      <c r="U4" s="299" t="s">
        <v>3</v>
      </c>
      <c r="V4" s="299" t="s">
        <v>4</v>
      </c>
      <c r="W4" s="298" t="s">
        <v>5</v>
      </c>
      <c r="X4" s="299" t="s">
        <v>1</v>
      </c>
      <c r="Y4" s="299" t="s">
        <v>2</v>
      </c>
      <c r="Z4" s="299" t="s">
        <v>3</v>
      </c>
      <c r="AA4" s="299" t="s">
        <v>4</v>
      </c>
      <c r="AB4" s="298" t="s">
        <v>5</v>
      </c>
      <c r="AC4" s="299" t="s">
        <v>1</v>
      </c>
      <c r="AD4" s="299" t="s">
        <v>2</v>
      </c>
      <c r="AE4" s="299" t="s">
        <v>3</v>
      </c>
      <c r="AF4" s="299" t="s">
        <v>4</v>
      </c>
      <c r="AG4" s="298" t="s">
        <v>5</v>
      </c>
      <c r="AH4" s="299" t="s">
        <v>1</v>
      </c>
      <c r="AI4" s="299" t="s">
        <v>2</v>
      </c>
      <c r="AJ4" s="299" t="s">
        <v>3</v>
      </c>
      <c r="AK4" s="299" t="s">
        <v>4</v>
      </c>
      <c r="AL4" s="298" t="s">
        <v>5</v>
      </c>
      <c r="AM4" s="299" t="s">
        <v>1</v>
      </c>
      <c r="AN4" s="299" t="s">
        <v>2</v>
      </c>
      <c r="AO4" s="299" t="s">
        <v>3</v>
      </c>
      <c r="AP4" s="299" t="s">
        <v>4</v>
      </c>
      <c r="AQ4" s="298" t="s">
        <v>5</v>
      </c>
      <c r="AR4" s="299" t="s">
        <v>1</v>
      </c>
      <c r="AS4" s="299" t="s">
        <v>2</v>
      </c>
      <c r="AT4" s="299" t="s">
        <v>3</v>
      </c>
      <c r="AU4" s="299" t="s">
        <v>4</v>
      </c>
      <c r="AV4" s="298" t="s">
        <v>5</v>
      </c>
      <c r="AW4" s="299" t="s">
        <v>1</v>
      </c>
      <c r="AX4" s="299" t="s">
        <v>2</v>
      </c>
      <c r="AY4" s="299" t="s">
        <v>3</v>
      </c>
      <c r="AZ4" s="299" t="s">
        <v>4</v>
      </c>
      <c r="BA4" s="298" t="s">
        <v>5</v>
      </c>
      <c r="BB4" s="299" t="s">
        <v>1</v>
      </c>
      <c r="BC4" s="299" t="s">
        <v>2</v>
      </c>
      <c r="BD4" s="299" t="s">
        <v>3</v>
      </c>
      <c r="BE4" s="299" t="s">
        <v>4</v>
      </c>
      <c r="BF4" s="298" t="s">
        <v>5</v>
      </c>
      <c r="BG4" s="299" t="s">
        <v>1</v>
      </c>
      <c r="BH4" s="299" t="s">
        <v>2</v>
      </c>
      <c r="BI4" s="299" t="s">
        <v>3</v>
      </c>
      <c r="BJ4" s="299" t="s">
        <v>4</v>
      </c>
      <c r="BK4" s="298" t="s">
        <v>5</v>
      </c>
      <c r="BL4" s="299" t="s">
        <v>1</v>
      </c>
      <c r="BM4" s="299" t="s">
        <v>2</v>
      </c>
      <c r="BN4" s="299" t="s">
        <v>3</v>
      </c>
      <c r="BO4" s="299" t="s">
        <v>4</v>
      </c>
      <c r="BP4" s="298" t="s">
        <v>5</v>
      </c>
      <c r="BQ4" s="299" t="s">
        <v>1</v>
      </c>
      <c r="BR4" s="299" t="s">
        <v>2</v>
      </c>
      <c r="BS4" s="299" t="s">
        <v>3</v>
      </c>
      <c r="BT4" s="299" t="s">
        <v>4</v>
      </c>
      <c r="BU4" s="298" t="s">
        <v>5</v>
      </c>
      <c r="BV4" s="299" t="s">
        <v>1</v>
      </c>
      <c r="BW4" s="299" t="s">
        <v>2</v>
      </c>
      <c r="BX4" s="299" t="s">
        <v>3</v>
      </c>
      <c r="BY4" s="299" t="s">
        <v>4</v>
      </c>
      <c r="BZ4" s="298" t="s">
        <v>5</v>
      </c>
      <c r="CA4" s="299" t="s">
        <v>1</v>
      </c>
      <c r="CB4" s="299" t="s">
        <v>2</v>
      </c>
      <c r="CC4" s="299" t="s">
        <v>3</v>
      </c>
      <c r="CD4" s="299" t="s">
        <v>4</v>
      </c>
      <c r="CE4" s="298" t="s">
        <v>5</v>
      </c>
      <c r="CF4" s="299" t="s">
        <v>1</v>
      </c>
      <c r="CG4" s="299" t="s">
        <v>2</v>
      </c>
      <c r="CH4" s="299" t="s">
        <v>3</v>
      </c>
      <c r="CI4" s="299" t="s">
        <v>4</v>
      </c>
      <c r="CJ4" s="298" t="s">
        <v>5</v>
      </c>
      <c r="CK4" s="299" t="s">
        <v>1</v>
      </c>
      <c r="CL4" s="299" t="s">
        <v>2</v>
      </c>
      <c r="CM4" s="299" t="s">
        <v>3</v>
      </c>
      <c r="CN4" s="299" t="s">
        <v>4</v>
      </c>
      <c r="CO4" s="298" t="s">
        <v>5</v>
      </c>
      <c r="CP4" s="299" t="s">
        <v>1</v>
      </c>
      <c r="CQ4" s="299" t="s">
        <v>2</v>
      </c>
      <c r="CR4" s="299" t="s">
        <v>3</v>
      </c>
      <c r="CS4" s="299" t="s">
        <v>4</v>
      </c>
      <c r="CT4" s="298" t="s">
        <v>5</v>
      </c>
      <c r="CU4" s="299" t="s">
        <v>1</v>
      </c>
      <c r="CV4" s="299" t="s">
        <v>2</v>
      </c>
      <c r="CW4" s="299" t="s">
        <v>3</v>
      </c>
      <c r="CX4" s="299" t="s">
        <v>4</v>
      </c>
      <c r="CY4" s="298" t="s">
        <v>5</v>
      </c>
    </row>
    <row r="5" spans="1:103" ht="12.95" customHeight="1">
      <c r="B5" s="22"/>
      <c r="C5" s="23"/>
      <c r="D5" s="25"/>
      <c r="E5" s="25"/>
      <c r="F5" s="25"/>
      <c r="G5" s="24"/>
      <c r="H5" s="204"/>
      <c r="I5" s="25"/>
      <c r="J5" s="25"/>
      <c r="K5" s="25"/>
      <c r="L5" s="24"/>
      <c r="M5" s="204"/>
      <c r="N5" s="25"/>
      <c r="O5" s="25"/>
      <c r="P5" s="25"/>
      <c r="Q5" s="24"/>
      <c r="R5" s="204"/>
      <c r="S5" s="25"/>
      <c r="T5" s="25"/>
      <c r="U5" s="25"/>
      <c r="V5" s="24"/>
      <c r="W5" s="204"/>
      <c r="X5" s="25"/>
      <c r="Y5" s="25"/>
      <c r="Z5" s="25"/>
      <c r="AA5" s="24"/>
      <c r="AB5" s="204"/>
      <c r="AC5" s="25"/>
      <c r="AD5" s="25"/>
      <c r="AE5" s="25"/>
      <c r="AF5" s="24"/>
      <c r="AG5" s="204"/>
      <c r="AH5" s="25"/>
      <c r="AI5" s="25"/>
      <c r="AJ5" s="25"/>
      <c r="AK5" s="24"/>
      <c r="AL5" s="204"/>
      <c r="AM5" s="25"/>
      <c r="AN5" s="25"/>
      <c r="AO5" s="25"/>
      <c r="AP5" s="24"/>
      <c r="AQ5" s="204"/>
      <c r="AR5" s="25"/>
      <c r="AS5" s="25"/>
      <c r="AT5" s="25"/>
      <c r="AU5" s="24"/>
      <c r="AV5" s="204"/>
      <c r="AW5" s="25"/>
      <c r="AX5" s="25"/>
      <c r="AY5" s="25"/>
      <c r="AZ5" s="24"/>
      <c r="BA5" s="204"/>
      <c r="BB5" s="25"/>
      <c r="BC5" s="25"/>
      <c r="BD5" s="25"/>
      <c r="BE5" s="24"/>
      <c r="BF5" s="204"/>
      <c r="BG5" s="25"/>
      <c r="BH5" s="25"/>
      <c r="BI5" s="25"/>
      <c r="BJ5" s="24"/>
      <c r="BK5" s="204"/>
      <c r="BL5" s="25"/>
      <c r="BM5" s="25"/>
      <c r="BN5" s="25"/>
      <c r="BO5" s="24"/>
      <c r="BP5" s="204"/>
      <c r="BQ5" s="25"/>
      <c r="BR5" s="25"/>
      <c r="BS5" s="25"/>
      <c r="BT5" s="24"/>
      <c r="BU5" s="204"/>
      <c r="BV5" s="25"/>
      <c r="BW5" s="25"/>
      <c r="BX5" s="25"/>
      <c r="BY5" s="24"/>
      <c r="BZ5" s="204"/>
      <c r="CA5" s="25"/>
      <c r="CB5" s="25"/>
      <c r="CC5" s="25"/>
      <c r="CD5" s="262"/>
      <c r="CE5" s="263"/>
      <c r="CF5" s="25"/>
      <c r="CG5" s="25"/>
      <c r="CH5" s="25"/>
      <c r="CI5" s="289"/>
      <c r="CJ5" s="290"/>
      <c r="CK5" s="25"/>
      <c r="CL5" s="25"/>
      <c r="CM5" s="25"/>
      <c r="CN5" s="25"/>
      <c r="CO5" s="290"/>
      <c r="CP5" s="25"/>
      <c r="CQ5" s="136"/>
      <c r="CR5" s="136"/>
      <c r="CS5" s="26"/>
      <c r="CT5" s="27"/>
      <c r="CU5" s="136"/>
      <c r="CV5" s="136"/>
      <c r="CW5" s="136"/>
      <c r="CX5" s="26"/>
      <c r="CY5" s="27"/>
    </row>
    <row r="6" spans="1:103" ht="12.95" customHeight="1">
      <c r="B6" s="28" t="s">
        <v>6</v>
      </c>
      <c r="C6" s="29" t="s">
        <v>7</v>
      </c>
      <c r="D6" s="145">
        <f>([1]Atividade!$GF71/[1]Atividade!$GF67-1)*100</f>
        <v>5.1182094847014081</v>
      </c>
      <c r="E6" s="145">
        <f>([1]Atividade!$GF72/[1]Atividade!$GF68-1)*100</f>
        <v>6.5467616102069304</v>
      </c>
      <c r="F6" s="145">
        <f>([1]Atividade!$GF73/[1]Atividade!$GF69-1)*100</f>
        <v>5.8867087090930914</v>
      </c>
      <c r="G6" s="145">
        <f>([1]Atividade!$GF74/[1]Atividade!$GF70-1)*100</f>
        <v>6.2215834069532017</v>
      </c>
      <c r="H6" s="175">
        <v>6.0698951027909676</v>
      </c>
      <c r="I6" s="145">
        <f>([1]Atividade!$GF75/[1]Atividade!$GF71-1)*100</f>
        <v>5.6224040913326556</v>
      </c>
      <c r="J6" s="145">
        <f>([1]Atividade!$GF76/[1]Atividade!$GF72-1)*100</f>
        <v>5.9588113620596905</v>
      </c>
      <c r="K6" s="145">
        <f>([1]Atividade!$GF77/[1]Atividade!$GF73-1)*100</f>
        <v>6.5667338804615838</v>
      </c>
      <c r="L6" s="145">
        <f>([1]Atividade!$GF78/[1]Atividade!$GF74-1)*100</f>
        <v>1.040275172242322</v>
      </c>
      <c r="M6" s="175">
        <v>5.0941770834585176</v>
      </c>
      <c r="N6" s="145">
        <f>([1]Atividade!$GF79/[1]Atividade!$GF75-1)*100</f>
        <v>-1.6364775349364535</v>
      </c>
      <c r="O6" s="145">
        <f>([1]Atividade!$GF80/[1]Atividade!$GF76-1)*100</f>
        <v>-1.8397433620668369</v>
      </c>
      <c r="P6" s="145">
        <f>([1]Atividade!$GF81/[1]Atividade!$GF77-1)*100</f>
        <v>-1.1432106451680912</v>
      </c>
      <c r="Q6" s="145">
        <f>([1]Atividade!$GF82/[1]Atividade!$GF78-1)*100</f>
        <v>5.3757103017484598</v>
      </c>
      <c r="R6" s="175">
        <v>-0.12581412976262474</v>
      </c>
      <c r="S6" s="145">
        <f>([1]Atividade!$GF83/[1]Atividade!$GF79-1)*100</f>
        <v>9.1164064167553747</v>
      </c>
      <c r="T6" s="145">
        <f>([1]Atividade!$GF84/[1]Atividade!$GF80-1)*100</f>
        <v>8.5072974113271407</v>
      </c>
      <c r="U6" s="145">
        <f>([1]Atividade!$GF85/[1]Atividade!$GF81-1)*100</f>
        <v>6.9665399533798134</v>
      </c>
      <c r="V6" s="145">
        <f>([1]Atividade!$GF86/[1]Atividade!$GF82-1)*100</f>
        <v>5.7688530326543752</v>
      </c>
      <c r="W6" s="175">
        <v>7.5282491203301882</v>
      </c>
      <c r="X6" s="145">
        <f>([1]Atividade!$GF87/[1]Atividade!$GF83-1)*100</f>
        <v>5.0091180297409554</v>
      </c>
      <c r="Y6" s="145">
        <f>([1]Atividade!$GF88/[1]Atividade!$GF84-1)*100</f>
        <v>4.7488388539415949</v>
      </c>
      <c r="Z6" s="145">
        <f>([1]Atividade!$GF89/[1]Atividade!$GF85-1)*100</f>
        <v>3.6007846096754115</v>
      </c>
      <c r="AA6" s="145">
        <f>([1]Atividade!$GF90/[1]Atividade!$GF86-1)*100</f>
        <v>3.0980313541926652</v>
      </c>
      <c r="AB6" s="175">
        <v>3.9744026619628059</v>
      </c>
      <c r="AC6" s="145">
        <f>(VLOOKUP(DATEVALUE(AC$2&amp;"-"&amp;$AG$2),[1]Atividade!$GC:$KR,COLUMN([1]Atividade!$GH$3)-COLUMN([1]Atividade!$GB$3),0)/VLOOKUP(DATEVALUE(AC$2&amp;"-"&amp;$AB$2),[1]Atividade!$GC:$KR,COLUMN([1]Atividade!$GH$3)-COLUMN([1]Atividade!$GB$3),0)-1)*100</f>
        <v>1.7071814802719132</v>
      </c>
      <c r="AD6" s="145">
        <f>(VLOOKUP(DATEVALUE(AD$2&amp;"-"&amp;$AG$2),[1]Atividade!$GC:$KR,COLUMN([1]Atividade!$GH$3)-COLUMN([1]Atividade!$GB$3),0)/VLOOKUP(DATEVALUE(AD$2&amp;"-"&amp;$AB$2),[1]Atividade!$GC:$KR,COLUMN([1]Atividade!$GH$3)-COLUMN([1]Atividade!$GB$3),0)-1)*100</f>
        <v>0.98647148864128287</v>
      </c>
      <c r="AE6" s="145">
        <f>(VLOOKUP(DATEVALUE(AE$2&amp;"-"&amp;$AG$2),[1]Atividade!$GC:$KR,COLUMN([1]Atividade!$GH$3)-COLUMN([1]Atividade!$GB$3),0)/VLOOKUP(DATEVALUE(AE$2&amp;"-"&amp;$AB$2),[1]Atividade!$GC:$KR,COLUMN([1]Atividade!$GH$3)-COLUMN([1]Atividade!$GB$3),0)-1)*100</f>
        <v>2.4854366410510531</v>
      </c>
      <c r="AF6" s="145">
        <f>(VLOOKUP(DATEVALUE(AF$2&amp;"-"&amp;$AG$2),[1]Atividade!$GC:$KR,COLUMN([1]Atividade!$GH$3)-COLUMN([1]Atividade!$GB$3),0)/VLOOKUP(DATEVALUE(AF$2&amp;"-"&amp;$AB$2),[1]Atividade!$GC:$KR,COLUMN([1]Atividade!$GH$3)-COLUMN([1]Atividade!$GB$3),0)-1)*100</f>
        <v>2.4828180691497836</v>
      </c>
      <c r="AG6" s="175">
        <v>1.9211814943874916</v>
      </c>
      <c r="AH6" s="145">
        <f>(VLOOKUP(DATEVALUE(AH$2&amp;"-"&amp;$AL$2),[1]Atividade!$GC:$KR,COLUMN([1]Atividade!$GH$3)-COLUMN([1]Atividade!$GB$3),0)/VLOOKUP(DATEVALUE(AH$2&amp;"-"&amp;$AG$2),[1]Atividade!$GC:$KR,COLUMN([1]Atividade!$GH$3)-COLUMN([1]Atividade!$GB$3),0)-1)*100</f>
        <v>2.721109278219136</v>
      </c>
      <c r="AI6" s="145">
        <f>(VLOOKUP(DATEVALUE(AI$2&amp;"-"&amp;$AL$2),[1]Atividade!$GC:$KR,COLUMN([1]Atividade!$GH$3)-COLUMN([1]Atividade!$GB$3),0)/VLOOKUP(DATEVALUE(AI$2&amp;"-"&amp;$AG$2),[1]Atividade!$GC:$KR,COLUMN([1]Atividade!$GH$3)-COLUMN([1]Atividade!$GB$3),0)-1)*100</f>
        <v>4.0218251960159712</v>
      </c>
      <c r="AJ6" s="145">
        <f>(VLOOKUP(DATEVALUE(AJ$2&amp;"-"&amp;$AL$2),[1]Atividade!$GC:$KR,COLUMN([1]Atividade!$GH$3)-COLUMN([1]Atividade!$GB$3),0)/VLOOKUP(DATEVALUE(AJ$2&amp;"-"&amp;$AG$2),[1]Atividade!$GC:$KR,COLUMN([1]Atividade!$GH$3)-COLUMN([1]Atividade!$GB$3),0)-1)*100</f>
        <v>2.7589825463526063</v>
      </c>
      <c r="AK6" s="145">
        <f>(VLOOKUP(DATEVALUE(AK$2&amp;"-"&amp;$AL$2),[1]Atividade!$GC:$KR,COLUMN([1]Atividade!$GH$3)-COLUMN([1]Atividade!$GB$3),0)/VLOOKUP(DATEVALUE(AK$2&amp;"-"&amp;$AG$2),[1]Atividade!$GC:$KR,COLUMN([1]Atividade!$GH$3)-COLUMN([1]Atividade!$GB$3),0)-1)*100</f>
        <v>2.5287673240891539</v>
      </c>
      <c r="AL6" s="175">
        <v>3.0048269457775278</v>
      </c>
      <c r="AM6" s="145">
        <f>(VLOOKUP(DATEVALUE(AM$2&amp;"-"&amp;$AQ$2),[1]Atividade!$GC:$KR,COLUMN([1]Atividade!$GH$3)-COLUMN([1]Atividade!$GB$3),0)/VLOOKUP(DATEVALUE(AM$2&amp;"-"&amp;$AL$2),[1]Atividade!$GC:$KR,COLUMN([1]Atividade!$GH$3)-COLUMN([1]Atividade!$GB$3),0)-1)*100</f>
        <v>3.469338083437834</v>
      </c>
      <c r="AN6" s="145">
        <f>(VLOOKUP(DATEVALUE(AN$2&amp;"-"&amp;$AQ$2),[1]Atividade!$GC:$KR,COLUMN([1]Atividade!$GH$3)-COLUMN([1]Atividade!$GB$3),0)/VLOOKUP(DATEVALUE(AN$2&amp;"-"&amp;$AL$2),[1]Atividade!$GC:$KR,COLUMN([1]Atividade!$GH$3)-COLUMN([1]Atividade!$GB$3),0)-1)*100</f>
        <v>-0.43525166474460697</v>
      </c>
      <c r="AO6" s="145">
        <f>(VLOOKUP(DATEVALUE(AO$2&amp;"-"&amp;$AQ$2),[1]Atividade!$GC:$KR,COLUMN([1]Atividade!$GH$3)-COLUMN([1]Atividade!$GB$3),0)/VLOOKUP(DATEVALUE(AO$2&amp;"-"&amp;$AL$2),[1]Atividade!$GC:$KR,COLUMN([1]Atividade!$GH$3)-COLUMN([1]Atividade!$GB$3),0)-1)*100</f>
        <v>-0.63884440792552066</v>
      </c>
      <c r="AP6" s="145">
        <f>(VLOOKUP(DATEVALUE(AP$2&amp;"-"&amp;$AQ$2),[1]Atividade!$GC:$KR,COLUMN([1]Atividade!$GH$3)-COLUMN([1]Atividade!$GB$3),0)/VLOOKUP(DATEVALUE(AP$2&amp;"-"&amp;$AL$2),[1]Atividade!$GC:$KR,COLUMN([1]Atividade!$GH$3)-COLUMN([1]Atividade!$GB$3),0)-1)*100</f>
        <v>-0.22852461490368015</v>
      </c>
      <c r="AQ6" s="175">
        <v>0.50393459495359227</v>
      </c>
      <c r="AR6" s="145">
        <f>(VLOOKUP(DATEVALUE(AR$2&amp;"-"&amp;AR$1),[1]Atividade!$GC:$KR,COLUMN([1]Atividade!$GH$3)-COLUMN([1]Atividade!$GB$3),0)/VLOOKUP(DATEVALUE(AR$2&amp;"-"&amp;AM$1),[1]Atividade!$GC:$KR,COLUMN([1]Atividade!$GH$3)-COLUMN([1]Atividade!$GB$3),0)-1)*100</f>
        <v>-1.6193986523845183</v>
      </c>
      <c r="AS6" s="145">
        <f>(VLOOKUP(DATEVALUE(AS$2&amp;"-"&amp;AS$1),[1]Atividade!$GC:$KR,COLUMN([1]Atividade!$GH$3)-COLUMN([1]Atividade!$GB$3),0)/VLOOKUP(DATEVALUE(AS$2&amp;"-"&amp;AN$1),[1]Atividade!$GC:$KR,COLUMN([1]Atividade!$GH$3)-COLUMN([1]Atividade!$GB$3),0)-1)*100</f>
        <v>-2.740363059448403</v>
      </c>
      <c r="AT6" s="145">
        <f>(VLOOKUP(DATEVALUE(AT$2&amp;"-"&amp;AT$1),[1]Atividade!$GC:$KR,COLUMN([1]Atividade!$GH$3)-COLUMN([1]Atividade!$GB$3),0)/VLOOKUP(DATEVALUE(AT$2&amp;"-"&amp;AO$1),[1]Atividade!$GC:$KR,COLUMN([1]Atividade!$GH$3)-COLUMN([1]Atividade!$GB$3),0)-1)*100</f>
        <v>-4.2628419736219447</v>
      </c>
      <c r="AU6" s="145">
        <f>(VLOOKUP(DATEVALUE(AU$2&amp;"-"&amp;AU$1),[1]Atividade!$GC:$KR,COLUMN([1]Atividade!$GH$3)-COLUMN([1]Atividade!$GB$3),0)/VLOOKUP(DATEVALUE(AU$2&amp;"-"&amp;AP$1),[1]Atividade!$GC:$KR,COLUMN([1]Atividade!$GH$3)-COLUMN([1]Atividade!$GB$3),0)-1)*100</f>
        <v>-5.519557507379524</v>
      </c>
      <c r="AV6" s="175">
        <v>-3.5457552842598106</v>
      </c>
      <c r="AW6" s="145">
        <f>(VLOOKUP(DATEVALUE(AW$2&amp;"-"&amp;AW$1),[1]Atividade!$GC:$KR,COLUMN([1]Atividade!$GH$3)-COLUMN([1]Atividade!$GB$3),0)/VLOOKUP(DATEVALUE(AW$2&amp;"-"&amp;AR$1),[1]Atividade!$GC:$KR,COLUMN([1]Atividade!$GH$3)-COLUMN([1]Atividade!$GB$3),0)-1)*100</f>
        <v>-5.13823684366288</v>
      </c>
      <c r="AX6" s="145">
        <f>(VLOOKUP(DATEVALUE(AX$2&amp;"-"&amp;AX$1),[1]Atividade!$GC:$KR,COLUMN([1]Atividade!$GH$3)-COLUMN([1]Atividade!$GB$3),0)/VLOOKUP(DATEVALUE(AX$2&amp;"-"&amp;AS$1),[1]Atividade!$GC:$KR,COLUMN([1]Atividade!$GH$3)-COLUMN([1]Atividade!$GB$3),0)-1)*100</f>
        <v>-3.2185235465757245</v>
      </c>
      <c r="AY6" s="145">
        <f>(VLOOKUP(DATEVALUE(AY$2&amp;"-"&amp;AY$1),[1]Atividade!$GC:$KR,COLUMN([1]Atividade!$GH$3)-COLUMN([1]Atividade!$GB$3),0)/VLOOKUP(DATEVALUE(AY$2&amp;"-"&amp;AT$1),[1]Atividade!$GC:$KR,COLUMN([1]Atividade!$GH$3)-COLUMN([1]Atividade!$GB$3),0)-1)*100</f>
        <v>-2.4541728067141499</v>
      </c>
      <c r="AZ6" s="145">
        <f>(VLOOKUP(DATEVALUE(AZ$2&amp;"-"&amp;AZ$1),[1]Atividade!$GC:$KR,COLUMN([1]Atividade!$GH$3)-COLUMN([1]Atividade!$GB$3),0)/VLOOKUP(DATEVALUE(AZ$2&amp;"-"&amp;AU$1),[1]Atividade!$GC:$KR,COLUMN([1]Atividade!$GH$3)-COLUMN([1]Atividade!$GB$3),0)-1)*100</f>
        <v>-2.2611264284385868</v>
      </c>
      <c r="BA6" s="175">
        <v>-3.2759130499899647</v>
      </c>
      <c r="BB6" s="145">
        <f>(VLOOKUP(DATEVALUE(BB$2&amp;"-"&amp;BB$1),[1]Atividade!$GC:$KR,COLUMN([1]Atividade!$GH$3)-COLUMN([1]Atividade!$GB$3),0)/VLOOKUP(DATEVALUE(BB$2&amp;"-"&amp;AW$1),[1]Atividade!$GC:$KR,COLUMN([1]Atividade!$GH$3)-COLUMN([1]Atividade!$GB$3),0)-1)*100</f>
        <v>0.28201556182256837</v>
      </c>
      <c r="BC6" s="145">
        <f>(VLOOKUP(DATEVALUE(BC$2&amp;"-"&amp;BC$1),[1]Atividade!$GC:$KR,COLUMN([1]Atividade!$GH$3)-COLUMN([1]Atividade!$GB$3),0)/VLOOKUP(DATEVALUE(BC$2&amp;"-"&amp;AX$1),[1]Atividade!$GC:$KR,COLUMN([1]Atividade!$GH$3)-COLUMN([1]Atividade!$GB$3),0)-1)*100</f>
        <v>0.78746648916356854</v>
      </c>
      <c r="BD6" s="145">
        <f>(VLOOKUP(DATEVALUE(BD$2&amp;"-"&amp;BD$1),[1]Atividade!$GC:$KR,COLUMN([1]Atividade!$GH$3)-COLUMN([1]Atividade!$GB$3),0)/VLOOKUP(DATEVALUE(BD$2&amp;"-"&amp;AY$1),[1]Atividade!$GC:$KR,COLUMN([1]Atividade!$GH$3)-COLUMN([1]Atividade!$GB$3),0)-1)*100</f>
        <v>1.6407345281506336</v>
      </c>
      <c r="BE6" s="145">
        <f>(VLOOKUP(DATEVALUE(BE$2&amp;"-"&amp;BE$1),[1]Atividade!$GC:$KR,COLUMN([1]Atividade!$GH$3)-COLUMN([1]Atividade!$GB$3),0)/VLOOKUP(DATEVALUE(BE$2&amp;"-"&amp;AZ$1),[1]Atividade!$GC:$KR,COLUMN([1]Atividade!$GH$3)-COLUMN([1]Atividade!$GB$3),0)-1)*100</f>
        <v>2.5761908632542241</v>
      </c>
      <c r="BF6" s="175">
        <v>1.3228683839367816</v>
      </c>
      <c r="BG6" s="145">
        <f>(VLOOKUP(DATEVALUE(BG$2&amp;"-"&amp;BG$1),[1]Atividade!$GC:$KR,COLUMN([1]Atividade!$GH$3)-COLUMN([1]Atividade!$GB$3),0)/VLOOKUP(DATEVALUE(BG$2&amp;"-"&amp;BB$1),[1]Atividade!$GC:$KR,COLUMN([1]Atividade!$GH$3)-COLUMN([1]Atividade!$GB$3),0)-1)*100</f>
        <v>1.9049819192124451</v>
      </c>
      <c r="BH6" s="145">
        <f>(VLOOKUP(DATEVALUE(BH$2&amp;"-"&amp;BH$1),[1]Atividade!$GC:$KR,COLUMN([1]Atividade!$GH$3)-COLUMN([1]Atividade!$GB$3),0)/VLOOKUP(DATEVALUE(BH$2&amp;"-"&amp;BC$1),[1]Atividade!$GC:$KR,COLUMN([1]Atividade!$GH$3)-COLUMN([1]Atividade!$GB$3),0)-1)*100</f>
        <v>1.6170986261114573</v>
      </c>
      <c r="BI6" s="145">
        <f>(VLOOKUP(DATEVALUE(BI$2&amp;"-"&amp;BI$1),[1]Atividade!$GC:$KR,COLUMN([1]Atividade!$GH$3)-COLUMN([1]Atividade!$GB$3),0)/VLOOKUP(DATEVALUE(BI$2&amp;"-"&amp;BD$1),[1]Atividade!$GC:$KR,COLUMN([1]Atividade!$GH$3)-COLUMN([1]Atividade!$GB$3),0)-1)*100</f>
        <v>2.0568110099114412</v>
      </c>
      <c r="BJ6" s="145">
        <f>(VLOOKUP(DATEVALUE(BJ$2&amp;"-"&amp;BJ$1),[1]Atividade!$GC:$KR,COLUMN([1]Atividade!$GH$3)-COLUMN([1]Atividade!$GB$3),0)/VLOOKUP(DATEVALUE(BJ$2&amp;"-"&amp;BE$1),[1]Atividade!$GC:$KR,COLUMN([1]Atividade!$GH$3)-COLUMN([1]Atividade!$GB$3),0)-1)*100</f>
        <v>1.5545833073195681</v>
      </c>
      <c r="BK6" s="175">
        <v>1.7836721768855313</v>
      </c>
      <c r="BL6" s="145">
        <f>(VLOOKUP(DATEVALUE(BL$2&amp;"-"&amp;BL$1),[1]Atividade!$GC:$KR,COLUMN([1]Atividade!$GH$3)-COLUMN([1]Atividade!$GB$3),0)/VLOOKUP(DATEVALUE(BL$2&amp;"-"&amp;BG$1),[1]Atividade!$GC:$KR,COLUMN([1]Atividade!$GH$3)-COLUMN([1]Atividade!$GB$3),0)-1)*100</f>
        <v>0.90128540019212</v>
      </c>
      <c r="BM6" s="145">
        <f>(VLOOKUP(DATEVALUE(BM$2&amp;"-"&amp;BM$1),[1]Atividade!$GC:$KR,COLUMN([1]Atividade!$GH$3)-COLUMN([1]Atividade!$GB$3),0)/VLOOKUP(DATEVALUE(BM$2&amp;"-"&amp;BH$1),[1]Atividade!$GC:$KR,COLUMN([1]Atividade!$GH$3)-COLUMN([1]Atividade!$GB$3),0)-1)*100</f>
        <v>1.1725499876573675</v>
      </c>
      <c r="BN6" s="145">
        <f>(VLOOKUP(DATEVALUE(BN$2&amp;"-"&amp;BN$1),[1]Atividade!$GC:$KR,COLUMN([1]Atividade!$GH$3)-COLUMN([1]Atividade!$GB$3),0)/VLOOKUP(DATEVALUE(BN$2&amp;"-"&amp;BI$1),[1]Atividade!$GC:$KR,COLUMN([1]Atividade!$GH$3)-COLUMN([1]Atividade!$GB$3),0)-1)*100</f>
        <v>1.1095246524801539</v>
      </c>
      <c r="BO6" s="145">
        <f>(VLOOKUP(DATEVALUE(BO$2&amp;"-"&amp;BO$1),[1]Atividade!$GC:$KR,COLUMN([1]Atividade!$GH$3)-COLUMN([1]Atividade!$GB$3),0)/VLOOKUP(DATEVALUE(BO$2&amp;"-"&amp;BJ$1),[1]Atividade!$GC:$KR,COLUMN([1]Atividade!$GH$3)-COLUMN([1]Atividade!$GB$3),0)-1)*100</f>
        <v>1.693878274851035</v>
      </c>
      <c r="BP6" s="175">
        <v>1.2207618682791299</v>
      </c>
      <c r="BQ6" s="145">
        <f>(VLOOKUP(DATEVALUE(BQ$2&amp;"-"&amp;BQ$1),[1]Atividade!$GC:$KR,COLUMN([1]Atividade!$GH$3)-COLUMN([1]Atividade!$GB$3),0)/VLOOKUP(DATEVALUE(BQ$2&amp;"-"&amp;BL$1),[1]Atividade!$GC:$KR,COLUMN([1]Atividade!$GH$3)-COLUMN([1]Atividade!$GB$3),0)-1)*100</f>
        <v>0.41399507040313921</v>
      </c>
      <c r="BR6" s="145">
        <f>(VLOOKUP(DATEVALUE(BR$2&amp;"-"&amp;BR$1),[1]Atividade!$GC:$KR,COLUMN([1]Atividade!$GH$3)-COLUMN([1]Atividade!$GB$3),0)/VLOOKUP(DATEVALUE(BR$2&amp;"-"&amp;BM$1),[1]Atividade!$GC:$KR,COLUMN([1]Atividade!$GH$3)-COLUMN([1]Atividade!$GB$3),0)-1)*100</f>
        <v>-10.137678507336556</v>
      </c>
      <c r="BS6" s="145">
        <f>(VLOOKUP(DATEVALUE(BS$2&amp;"-"&amp;BS$1),[1]Atividade!$GC:$KR,COLUMN([1]Atividade!$GH$3)-COLUMN([1]Atividade!$GB$3),0)/VLOOKUP(DATEVALUE(BS$2&amp;"-"&amp;BN$1),[1]Atividade!$GC:$KR,COLUMN([1]Atividade!$GH$3)-COLUMN([1]Atividade!$GB$3),0)-1)*100</f>
        <v>-3.0357079095075568</v>
      </c>
      <c r="BT6" s="145">
        <f>(VLOOKUP(DATEVALUE(BT$2&amp;"-"&amp;BT$1),[1]Atividade!$GC:$KR,COLUMN([1]Atividade!$GH$3)-COLUMN([1]Atividade!$GB$3),0)/VLOOKUP(DATEVALUE(BT$2&amp;"-"&amp;BO$1),[1]Atividade!$GC:$KR,COLUMN([1]Atividade!$GH$3)-COLUMN([1]Atividade!$GB$3),0)-1)*100</f>
        <v>-0.33388845777130305</v>
      </c>
      <c r="BU6" s="175">
        <f ca="1">IFERROR(HLOOKUP(BT1,'Brasil - Anual'!2:6,5,FALSE),HLOOKUP(BT1&amp;"P",'Brasil - Anual'!2:6,5,FALSE))</f>
        <v>-3.2767506495341547</v>
      </c>
      <c r="BV6" s="145">
        <f>(VLOOKUP(DATEVALUE(BV$2&amp;"-"&amp;BV$1),[1]Atividade!$GC:$KR,COLUMN([1]Atividade!$GH$3)-COLUMN([1]Atividade!$GB$3),0)/VLOOKUP(DATEVALUE(BV$2&amp;"-"&amp;BQ$1),[1]Atividade!$GC:$KR,COLUMN([1]Atividade!$GH$3)-COLUMN([1]Atividade!$GB$3),0)-1)*100</f>
        <v>1.7497488084810886</v>
      </c>
      <c r="BW6" s="145">
        <f>(VLOOKUP(DATEVALUE(BW$2&amp;"-"&amp;BW$1),[1]Atividade!$GC:$KR,COLUMN([1]Atividade!$GH$3)-COLUMN([1]Atividade!$GB$3),0)/VLOOKUP(DATEVALUE(BW$2&amp;"-"&amp;BR$1),[1]Atividade!$GC:$KR,COLUMN([1]Atividade!$GH$3)-COLUMN([1]Atividade!$GB$3),0)-1)*100</f>
        <v>12.396533236269192</v>
      </c>
      <c r="BX6" s="145">
        <f>(VLOOKUP(DATEVALUE(BX$2&amp;"-"&amp;BX$1),[1]Atividade!$GC:$KR,COLUMN([1]Atividade!$GH$3)-COLUMN([1]Atividade!$GB$3),0)/VLOOKUP(DATEVALUE(BX$2&amp;"-"&amp;BS$1),[1]Atividade!$GC:$KR,COLUMN([1]Atividade!$GH$3)-COLUMN([1]Atividade!$GB$3),0)-1)*100</f>
        <v>4.2129771241733005</v>
      </c>
      <c r="BY6" s="145">
        <f>(VLOOKUP(DATEVALUE(BY$2&amp;"-"&amp;BY$1),[1]Atividade!$GC:$KR,COLUMN([1]Atividade!$GH$3)-COLUMN([1]Atividade!$GB$3),0)/VLOOKUP(DATEVALUE(BY$2&amp;"-"&amp;BT$1),[1]Atividade!$GC:$KR,COLUMN([1]Atividade!$GH$3)-COLUMN([1]Atividade!$GB$3),0)-1)*100</f>
        <v>1.4585985812359814</v>
      </c>
      <c r="BZ6" s="175">
        <f ca="1">IFERROR(HLOOKUP(BY1,'Brasil - Anual'!2:6,5,FALSE),HLOOKUP(BY1&amp;"P",'Brasil - Anual'!2:6,5,FALSE))</f>
        <v>4.7625989483594866</v>
      </c>
      <c r="CA6" s="145">
        <f>(VLOOKUP(DATEVALUE(CA$2&amp;"-"&amp;CA$1),[1]Atividade!$GC:$KR,COLUMN([1]Atividade!$GH$3)-COLUMN([1]Atividade!$GB$3),0)/VLOOKUP(DATEVALUE(CA$2&amp;"-"&amp;BV$1),[1]Atividade!$GC:$KR,COLUMN([1]Atividade!$GH$3)-COLUMN([1]Atividade!$GB$3),0)-1)*100</f>
        <v>1.4734322462760963</v>
      </c>
      <c r="CB6" s="145">
        <f>(VLOOKUP(DATEVALUE(CB$2&amp;"-"&amp;CB$1),[1]Atividade!$GC:$KR,COLUMN([1]Atividade!$GH$3)-COLUMN([1]Atividade!$GB$3),0)/VLOOKUP(DATEVALUE(CB$2&amp;"-"&amp;BW$1),[1]Atividade!$GC:$KR,COLUMN([1]Atividade!$GH$3)-COLUMN([1]Atividade!$GB$3),0)-1)*100</f>
        <v>3.5438559024100424</v>
      </c>
      <c r="CC6" s="145">
        <f>(VLOOKUP(DATEVALUE(CC$2&amp;"-"&amp;CC$1),[1]Atividade!$GC:$KR,COLUMN([1]Atividade!$GH$3)-COLUMN([1]Atividade!$GB$3),0)/VLOOKUP(DATEVALUE(CC$2&amp;"-"&amp;BX$1),[1]Atividade!$GC:$KR,COLUMN([1]Atividade!$GH$3)-COLUMN([1]Atividade!$GB$3),0)-1)*100</f>
        <v>4.3218147632462678</v>
      </c>
      <c r="CD6" s="264">
        <f>(VLOOKUP(DATEVALUE(CD$2&amp;"-"&amp;CD$1),[1]Atividade!$GC:$KR,COLUMN([1]Atividade!$GH$3)-COLUMN([1]Atividade!$GB$3),0)/VLOOKUP(DATEVALUE(CD$2&amp;"-"&amp;BY$1),[1]Atividade!$GC:$KR,COLUMN([1]Atividade!$GH$3)-COLUMN([1]Atividade!$GB$3),0)-1)*100</f>
        <v>2.6939526327891317</v>
      </c>
      <c r="CE6" s="175">
        <f ca="1">IFERROR(HLOOKUP(CD1,'Brasil - Anual'!2:6,5,FALSE),HLOOKUP(CD1&amp;"P",'Brasil - Anual'!2:6,5,FALSE))</f>
        <v>3.0167179011841849</v>
      </c>
      <c r="CF6" s="145">
        <f>(VLOOKUP(DATEVALUE(CF$2&amp;"-"&amp;CF$1),[1]Atividade!$GC:$KR,COLUMN([1]Atividade!$GH$3)-COLUMN([1]Atividade!$GB$3),0)/VLOOKUP(DATEVALUE(CF$2&amp;"-"&amp;CA$1),[1]Atividade!$GC:$KR,COLUMN([1]Atividade!$GH$3)-COLUMN([1]Atividade!$GB$3),0)-1)*100</f>
        <v>4.4442967641645348</v>
      </c>
      <c r="CG6" s="145">
        <f>(VLOOKUP(DATEVALUE(CG$2&amp;"-"&amp;CG$1),[1]Atividade!$GC:$KR,COLUMN([1]Atividade!$GH$3)-COLUMN([1]Atividade!$GB$3),0)/VLOOKUP(DATEVALUE(CG$2&amp;"-"&amp;CB$1),[1]Atividade!$GC:$KR,COLUMN([1]Atividade!$GH$3)-COLUMN([1]Atividade!$GB$3),0)-1)*100</f>
        <v>3.850287148559306</v>
      </c>
      <c r="CH6" s="145">
        <f>(VLOOKUP(DATEVALUE(CH$2&amp;"-"&amp;CH$1),[1]Atividade!$GC:$KR,COLUMN([1]Atividade!$GH$3)-COLUMN([1]Atividade!$GB$3),0)/VLOOKUP(DATEVALUE(CH$2&amp;"-"&amp;CC$1),[1]Atividade!$GC:$KR,COLUMN([1]Atividade!$GH$3)-COLUMN([1]Atividade!$GB$3),0)-1)*100</f>
        <v>2.3550371308832974</v>
      </c>
      <c r="CI6" s="264">
        <f>(VLOOKUP(DATEVALUE(CI$2&amp;"-"&amp;CI$1),[1]Atividade!$GC:$KR,COLUMN([1]Atividade!$GH$3)-COLUMN([1]Atividade!$GB$3),0)/VLOOKUP(DATEVALUE(CI$2&amp;"-"&amp;CD$1),[1]Atividade!$GC:$KR,COLUMN([1]Atividade!$GH$3)-COLUMN([1]Atividade!$GB$3),0)-1)*100</f>
        <v>2.3805685421032896</v>
      </c>
      <c r="CJ6" s="175">
        <f ca="1">IFERROR(HLOOKUP(CI1,'Brasil - Anual'!2:6,5,FALSE),HLOOKUP(CI1&amp;"P",'Brasil - Anual'!2:6,5,FALSE))</f>
        <v>3.2416517981320281</v>
      </c>
      <c r="CK6" s="145">
        <f>(VLOOKUP(DATEVALUE(CK$2&amp;"-"&amp;CK$1),[1]Atividade!$GC:$KR,COLUMN([1]Atividade!$GH$3)-COLUMN([1]Atividade!$GB$3),0)/VLOOKUP(DATEVALUE(CK$2&amp;"-"&amp;CF$1),[1]Atividade!$GC:$KR,COLUMN([1]Atividade!$GH$3)-COLUMN([1]Atividade!$GB$3),0)-1)*100</f>
        <v>2.5597386702903346</v>
      </c>
      <c r="CL6" s="145">
        <f>(VLOOKUP(DATEVALUE(CL$2&amp;"-"&amp;CL$1),[1]Atividade!$GC:$KR,COLUMN([1]Atividade!$GH$3)-COLUMN([1]Atividade!$GB$3),0)/VLOOKUP(DATEVALUE(CL$2&amp;"-"&amp;CG$1),[1]Atividade!$GC:$KR,COLUMN([1]Atividade!$GH$3)-COLUMN([1]Atividade!$GB$3),0)-1)*100</f>
        <v>3.334254013232818</v>
      </c>
      <c r="CM6" s="145">
        <f>(VLOOKUP(DATEVALUE(CM$2&amp;"-"&amp;CM$1),[1]Atividade!$GC:$KR,COLUMN([1]Atividade!$GH$3)-COLUMN([1]Atividade!$GB$3),0)/VLOOKUP(DATEVALUE(CM$2&amp;"-"&amp;CH$1),[1]Atividade!$GC:$KR,COLUMN([1]Atividade!$GH$3)-COLUMN([1]Atividade!$GB$3),0)-1)*100</f>
        <v>4.0475595722285984</v>
      </c>
      <c r="CN6" s="145">
        <f>(VLOOKUP(DATEVALUE(CN$2&amp;"-"&amp;CN$1),[1]Atividade!$GC:$KR,COLUMN([1]Atividade!$GH$3)-COLUMN([1]Atividade!$GB$3),0)/VLOOKUP(DATEVALUE(CN$2&amp;"-"&amp;CI$1),[1]Atividade!$GC:$KR,COLUMN([1]Atividade!$GH$3)-COLUMN([1]Atividade!$GB$3),0)-1)*100</f>
        <v>3.6165822485828336</v>
      </c>
      <c r="CO6" s="175">
        <f ca="1">IFERROR(HLOOKUP(CN1,'Brasil - Anual'!2:6,5,FALSE),HLOOKUP(CN1&amp;"P",'Brasil - Anual'!2:6,5,FALSE))</f>
        <v>3.3958547907858572</v>
      </c>
      <c r="CP6" s="145">
        <f>(VLOOKUP(DATEVALUE(CP$2&amp;"-"&amp;CP$1),[1]Atividade!$GC:$KR,COLUMN([1]Atividade!$GH$3)-COLUMN([1]Atividade!$GB$3),0)/VLOOKUP(DATEVALUE(CP$2&amp;"-"&amp;CK$1),[1]Atividade!$GC:$KR,COLUMN([1]Atividade!$GH$3)-COLUMN([1]Atividade!$GB$3),0)-1)*100</f>
        <v>2.8526096817282465</v>
      </c>
      <c r="CQ6" s="137">
        <f>(VLOOKUP(DATEVALUE(CQ$2&amp;"-"&amp;CQ$1),[1]Atividade!$GC:$KR,COLUMN([1]Atividade!$GH$3)-COLUMN([1]Atividade!$GB$3),0)/VLOOKUP(DATEVALUE(CQ$2&amp;"-"&amp;CL$1),[1]Atividade!$GC:$KR,COLUMN([1]Atividade!$GH$3)-COLUMN([1]Atividade!$GB$3),0)-1)*100</f>
        <v>2.4000000000000021</v>
      </c>
      <c r="CR6" s="137">
        <f>(VLOOKUP(DATEVALUE(CR$2&amp;"-"&amp;CR$1),[1]Atividade!$GC:$KR,COLUMN([1]Atividade!$GH$3)-COLUMN([1]Atividade!$GB$3),0)/VLOOKUP(DATEVALUE(CR$2&amp;"-"&amp;CM$1),[1]Atividade!$GC:$KR,COLUMN([1]Atividade!$GH$3)-COLUMN([1]Atividade!$GB$3),0)-1)*100</f>
        <v>1.8699999999999939</v>
      </c>
      <c r="CS6" s="135">
        <f>(VLOOKUP(DATEVALUE(CS$2&amp;"-"&amp;CS$1),[1]Atividade!$GC:$KR,COLUMN([1]Atividade!$GH$3)-COLUMN([1]Atividade!$GB$3),0)/VLOOKUP(DATEVALUE(CS$2&amp;"-"&amp;CN$1),[1]Atividade!$GC:$KR,COLUMN([1]Atividade!$GH$3)-COLUMN([1]Atividade!$GB$3),0)-1)*100</f>
        <v>1.6999999999999904</v>
      </c>
      <c r="CT6" s="31">
        <f ca="1">IFERROR(HLOOKUP(CS1,'Brasil - Anual'!2:6,5,FALSE),HLOOKUP(CS1&amp;"P",'Brasil - Anual'!2:6,5,FALSE))</f>
        <v>2.1999606730333188</v>
      </c>
      <c r="CU6" s="137">
        <f>(VLOOKUP(DATEVALUE(CU$2&amp;"-"&amp;CU$1),[1]Atividade!$GC:$KR,COLUMN([1]Atividade!$GH$3)-COLUMN([1]Atividade!$GB$3),0)/VLOOKUP(DATEVALUE(CU$2&amp;"-"&amp;CP$1),[1]Atividade!$GC:$KR,COLUMN([1]Atividade!$GH$3)-COLUMN([1]Atividade!$GB$3),0)-1)*100</f>
        <v>1.0999999999999899</v>
      </c>
      <c r="CV6" s="137">
        <f>(VLOOKUP(DATEVALUE(CV$2&amp;"-"&amp;CV$1),[1]Atividade!$GC:$KR,COLUMN([1]Atividade!$GH$3)-COLUMN([1]Atividade!$GB$3),0)/VLOOKUP(DATEVALUE(CV$2&amp;"-"&amp;CQ$1),[1]Atividade!$GC:$KR,COLUMN([1]Atividade!$GH$3)-COLUMN([1]Atividade!$GB$3),0)-1)*100</f>
        <v>1.3600000000000056</v>
      </c>
      <c r="CW6" s="137">
        <f>(VLOOKUP(DATEVALUE(CW$2&amp;"-"&amp;CW$1),[1]Atividade!$GC:$KR,COLUMN([1]Atividade!$GH$3)-COLUMN([1]Atividade!$GB$3),0)/VLOOKUP(DATEVALUE(CW$2&amp;"-"&amp;CR$1),[1]Atividade!$GC:$KR,COLUMN([1]Atividade!$GH$3)-COLUMN([1]Atividade!$GB$3),0)-1)*100</f>
        <v>1.5500000000000069</v>
      </c>
      <c r="CX6" s="135">
        <f>(VLOOKUP(DATEVALUE(CX$2&amp;"-"&amp;CX$1),[1]Atividade!$GC:$KR,COLUMN([1]Atividade!$GH$3)-COLUMN([1]Atividade!$GB$3),0)/VLOOKUP(DATEVALUE(CX$2&amp;"-"&amp;CS$1),[1]Atividade!$GC:$KR,COLUMN([1]Atividade!$GH$3)-COLUMN([1]Atividade!$GB$3),0)-1)*100</f>
        <v>1.8999999999999906</v>
      </c>
      <c r="CY6" s="31">
        <f ca="1">IFERROR(HLOOKUP(CX1,'Brasil - Anual'!2:6,5,FALSE),HLOOKUP(CX1&amp;"P",'Brasil - Anual'!2:6,5,FALSE))</f>
        <v>1.4787158646593745</v>
      </c>
    </row>
    <row r="7" spans="1:103" ht="12.95" customHeight="1">
      <c r="B7" s="32"/>
      <c r="C7" s="33"/>
      <c r="D7" s="154"/>
      <c r="E7" s="155"/>
      <c r="F7" s="154"/>
      <c r="G7" s="154"/>
      <c r="H7" s="200"/>
      <c r="I7" s="154"/>
      <c r="J7" s="155"/>
      <c r="K7" s="154"/>
      <c r="L7" s="154"/>
      <c r="M7" s="200"/>
      <c r="N7" s="154"/>
      <c r="O7" s="155"/>
      <c r="P7" s="154"/>
      <c r="Q7" s="154"/>
      <c r="R7" s="200"/>
      <c r="S7" s="154"/>
      <c r="T7" s="155"/>
      <c r="U7" s="154"/>
      <c r="V7" s="154"/>
      <c r="W7" s="200"/>
      <c r="X7" s="154"/>
      <c r="Y7" s="155"/>
      <c r="Z7" s="154"/>
      <c r="AA7" s="154"/>
      <c r="AB7" s="200"/>
      <c r="AC7" s="154"/>
      <c r="AD7" s="155"/>
      <c r="AE7" s="154"/>
      <c r="AF7" s="154"/>
      <c r="AG7" s="200"/>
      <c r="AH7" s="154"/>
      <c r="AI7" s="155"/>
      <c r="AJ7" s="154"/>
      <c r="AK7" s="154"/>
      <c r="AL7" s="200"/>
      <c r="AM7" s="154"/>
      <c r="AN7" s="155"/>
      <c r="AO7" s="154"/>
      <c r="AP7" s="154"/>
      <c r="AQ7" s="200"/>
      <c r="AR7" s="154"/>
      <c r="AS7" s="155"/>
      <c r="AT7" s="154"/>
      <c r="AU7" s="154"/>
      <c r="AV7" s="200"/>
      <c r="AW7" s="154"/>
      <c r="AX7" s="155"/>
      <c r="AY7" s="154"/>
      <c r="AZ7" s="154"/>
      <c r="BA7" s="200"/>
      <c r="BB7" s="154"/>
      <c r="BC7" s="155"/>
      <c r="BD7" s="154"/>
      <c r="BE7" s="154"/>
      <c r="BF7" s="200"/>
      <c r="BG7" s="154"/>
      <c r="BH7" s="155"/>
      <c r="BI7" s="154"/>
      <c r="BJ7" s="154"/>
      <c r="BK7" s="200"/>
      <c r="BL7" s="154"/>
      <c r="BM7" s="155"/>
      <c r="BN7" s="154"/>
      <c r="BO7" s="154"/>
      <c r="BP7" s="200"/>
      <c r="BQ7" s="154"/>
      <c r="BR7" s="154"/>
      <c r="BS7" s="154"/>
      <c r="BT7" s="154"/>
      <c r="BU7" s="200"/>
      <c r="BV7" s="154"/>
      <c r="BW7" s="154"/>
      <c r="BX7" s="154"/>
      <c r="BY7" s="154"/>
      <c r="BZ7" s="200"/>
      <c r="CA7" s="154"/>
      <c r="CB7" s="154"/>
      <c r="CC7" s="154"/>
      <c r="CD7" s="154"/>
      <c r="CE7" s="200"/>
      <c r="CF7" s="154"/>
      <c r="CG7" s="154"/>
      <c r="CH7" s="154"/>
      <c r="CI7" s="154"/>
      <c r="CJ7" s="200"/>
      <c r="CK7" s="154"/>
      <c r="CL7" s="154"/>
      <c r="CM7" s="154"/>
      <c r="CN7" s="154"/>
      <c r="CO7" s="200"/>
      <c r="CP7" s="154"/>
      <c r="CQ7" s="154"/>
      <c r="CR7" s="138"/>
      <c r="CS7" s="34"/>
      <c r="CT7" s="167"/>
      <c r="CU7" s="138"/>
      <c r="CV7" s="138"/>
      <c r="CW7" s="138"/>
      <c r="CX7" s="34"/>
      <c r="CY7" s="167"/>
    </row>
    <row r="8" spans="1:103" ht="12.95" customHeight="1">
      <c r="B8" s="35" t="s">
        <v>8</v>
      </c>
      <c r="C8" s="36" t="s">
        <v>69</v>
      </c>
      <c r="D8" s="145">
        <f>(VLOOKUP(DATEVALUE(D$2&amp;"-"&amp;D$1),[1]Inflação!$A:$AL,2,0)/VLOOKUP(EDATE(DATEVALUE(D$2&amp;"-"&amp;D$1),-3),[1]Inflação!$A:$AL,2,0)-1)*100</f>
        <v>1.255425326475601</v>
      </c>
      <c r="E8" s="145">
        <f>(VLOOKUP(DATEVALUE(E$2&amp;"-"&amp;E$1),[1]Inflação!$A:$AL,2,0)/VLOOKUP(EDATE(DATEVALUE(E$2&amp;"-"&amp;E$1),-3),[1]Inflação!$A:$AL,2,0)-1)*100</f>
        <v>0.81197033098177052</v>
      </c>
      <c r="F8" s="145">
        <f>(VLOOKUP(DATEVALUE(F$2&amp;"-"&amp;F$1),[1]Inflação!$A:$AL,2,0)/VLOOKUP(EDATE(DATEVALUE(F$2&amp;"-"&amp;F$1),-3),[1]Inflação!$A:$AL,2,0)-1)*100</f>
        <v>0.89271666079764334</v>
      </c>
      <c r="G8" s="145">
        <f>(VLOOKUP(DATEVALUE(G$2&amp;"-"&amp;G$1),[1]Inflação!$A:$AL,2,0)/VLOOKUP(EDATE(DATEVALUE(G$2&amp;"-"&amp;G$1),-3),[1]Inflação!$A:$AL,2,0)-1)*100</f>
        <v>1.4261791690955983</v>
      </c>
      <c r="H8" s="175">
        <f>(VLOOKUP(DATEVALUE(G$2&amp;"-"&amp;G$1),[1]Inflação!$A:$AL,2,0)/VLOOKUP(EDATE(DATEVALUE(G$2&amp;"-"&amp;G$1),-12),[1]Inflação!$A:$AL,2,0)-1)*100</f>
        <v>4.4576585533737223</v>
      </c>
      <c r="I8" s="145">
        <f>(VLOOKUP(DATEVALUE(I$2&amp;"-"&amp;I$1),[1]Inflação!$A:$AL,2,0)/VLOOKUP(EDATE(DATEVALUE(I$2&amp;"-"&amp;I$1),-3),[1]Inflação!$A:$AL,2,0)-1)*100</f>
        <v>1.5177806576317288</v>
      </c>
      <c r="J8" s="145">
        <f>(VLOOKUP(DATEVALUE(J$2&amp;"-"&amp;J$1),[1]Inflação!$A:$AL,2,0)/VLOOKUP(EDATE(DATEVALUE(J$2&amp;"-"&amp;J$1),-3),[1]Inflação!$A:$AL,2,0)-1)*100</f>
        <v>2.0944220866329077</v>
      </c>
      <c r="K8" s="145">
        <f>(VLOOKUP(DATEVALUE(K$2&amp;"-"&amp;K$1),[1]Inflação!$A:$AL,2,0)/VLOOKUP(EDATE(DATEVALUE(K$2&amp;"-"&amp;K$1),-3),[1]Inflação!$A:$AL,2,0)-1)*100</f>
        <v>1.0734116051371201</v>
      </c>
      <c r="L8" s="145">
        <f>(VLOOKUP(DATEVALUE(L$2&amp;"-"&amp;L$1),[1]Inflação!$A:$AL,2,0)/VLOOKUP(EDATE(DATEVALUE(L$2&amp;"-"&amp;L$1),-3),[1]Inflação!$A:$AL,2,0)-1)*100</f>
        <v>1.0941622547220975</v>
      </c>
      <c r="M8" s="175">
        <f>(VLOOKUP(DATEVALUE(L$2&amp;"-"&amp;L$1),[1]Inflação!$A:$AL,2,0)/VLOOKUP(EDATE(DATEVALUE(L$2&amp;"-"&amp;L$1),-12),[1]Inflação!$A:$AL,2,0)-1)*100</f>
        <v>5.9027243906546456</v>
      </c>
      <c r="N8" s="145">
        <f>(VLOOKUP(DATEVALUE(N$2&amp;"-"&amp;N$1),[1]Inflação!$A:$AL,2,0)/VLOOKUP(EDATE(DATEVALUE(N$2&amp;"-"&amp;N$1),-3),[1]Inflação!$A:$AL,2,0)-1)*100</f>
        <v>1.2344185339076219</v>
      </c>
      <c r="O8" s="145">
        <f>(VLOOKUP(DATEVALUE(O$2&amp;"-"&amp;O$1),[1]Inflação!$A:$AL,2,0)/VLOOKUP(EDATE(DATEVALUE(O$2&amp;"-"&amp;O$1),-3),[1]Inflação!$A:$AL,2,0)-1)*100</f>
        <v>1.315659178370332</v>
      </c>
      <c r="P8" s="145">
        <f>(VLOOKUP(DATEVALUE(P$2&amp;"-"&amp;P$1),[1]Inflação!$A:$AL,2,0)/VLOOKUP(EDATE(DATEVALUE(P$2&amp;"-"&amp;P$1),-3),[1]Inflação!$A:$AL,2,0)-1)*100</f>
        <v>0.63125610865828463</v>
      </c>
      <c r="Q8" s="145">
        <f>(VLOOKUP(DATEVALUE(Q$2&amp;"-"&amp;Q$1),[1]Inflação!$A:$AL,2,0)/VLOOKUP(EDATE(DATEVALUE(Q$2&amp;"-"&amp;Q$1),-3),[1]Inflação!$A:$AL,2,0)-1)*100</f>
        <v>1.0636908330347028</v>
      </c>
      <c r="R8" s="175">
        <f>(VLOOKUP(DATEVALUE(Q$2&amp;"-"&amp;Q$1),[1]Inflação!$A:$AL,2,0)/VLOOKUP(EDATE(DATEVALUE(Q$2&amp;"-"&amp;Q$1),-12),[1]Inflação!$A:$AL,2,0)-1)*100</f>
        <v>4.31165006256784</v>
      </c>
      <c r="S8" s="145">
        <f>(VLOOKUP(DATEVALUE(S$2&amp;"-"&amp;S$1),[1]Inflação!$A:$AL,2,0)/VLOOKUP(EDATE(DATEVALUE(S$2&amp;"-"&amp;S$1),-3),[1]Inflação!$A:$AL,2,0)-1)*100</f>
        <v>2.0635672838258401</v>
      </c>
      <c r="T8" s="145">
        <f>(VLOOKUP(DATEVALUE(T$2&amp;"-"&amp;T$1),[1]Inflação!$A:$AL,2,0)/VLOOKUP(EDATE(DATEVALUE(T$2&amp;"-"&amp;T$1),-3),[1]Inflação!$A:$AL,2,0)-1)*100</f>
        <v>1.0026429772781675</v>
      </c>
      <c r="U8" s="145">
        <f>(VLOOKUP(DATEVALUE(U$2&amp;"-"&amp;U$1),[1]Inflação!$A:$AL,2,0)/VLOOKUP(EDATE(DATEVALUE(U$2&amp;"-"&amp;U$1),-3),[1]Inflação!$A:$AL,2,0)-1)*100</f>
        <v>0.49988105724041443</v>
      </c>
      <c r="V8" s="145">
        <f>(VLOOKUP(DATEVALUE(V$2&amp;"-"&amp;V$1),[1]Inflação!$A:$AL,2,0)/VLOOKUP(EDATE(DATEVALUE(V$2&amp;"-"&amp;V$1),-3),[1]Inflação!$A:$AL,2,0)-1)*100</f>
        <v>2.2262809912068304</v>
      </c>
      <c r="W8" s="175">
        <f>(VLOOKUP(DATEVALUE(V$2&amp;"-"&amp;V$1),[1]Inflação!$A:$AL,2,0)/VLOOKUP(EDATE(DATEVALUE(V$2&amp;"-"&amp;V$1),-12),[1]Inflação!$A:$AL,2,0)-1)*100</f>
        <v>5.9086887217945305</v>
      </c>
      <c r="X8" s="145">
        <f>(VLOOKUP(DATEVALUE(X$2&amp;"-"&amp;X$1),[1]Inflação!$A:$AL,2,0)/VLOOKUP(EDATE(DATEVALUE(X$2&amp;"-"&amp;X$1),-3),[1]Inflação!$A:$AL,2,0)-1)*100</f>
        <v>2.4396959845301325</v>
      </c>
      <c r="Y8" s="145">
        <f>(VLOOKUP(DATEVALUE(Y$2&amp;"-"&amp;Y$1),[1]Inflação!$A:$AL,2,0)/VLOOKUP(EDATE(DATEVALUE(Y$2&amp;"-"&amp;Y$1),-3),[1]Inflação!$A:$AL,2,0)-1)*100</f>
        <v>1.3956003005626494</v>
      </c>
      <c r="Z8" s="145">
        <f>(VLOOKUP(DATEVALUE(Z$2&amp;"-"&amp;Z$1),[1]Inflação!$A:$AL,2,0)/VLOOKUP(EDATE(DATEVALUE(Z$2&amp;"-"&amp;Z$1),-3),[1]Inflação!$A:$AL,2,0)-1)*100</f>
        <v>1.0633971472036707</v>
      </c>
      <c r="AA8" s="145">
        <f>(VLOOKUP(DATEVALUE(AA$2&amp;"-"&amp;AA$1),[1]Inflação!$A:$AL,2,0)/VLOOKUP(EDATE(DATEVALUE(AA$2&amp;"-"&amp;AA$1),-3),[1]Inflação!$A:$AL,2,0)-1)*100</f>
        <v>1.4569950966511147</v>
      </c>
      <c r="AB8" s="175">
        <f>(VLOOKUP(DATEVALUE(AA$2&amp;"-"&amp;AA$1),[1]Inflação!$A:$AL,2,0)/VLOOKUP(EDATE(DATEVALUE(AA$2&amp;"-"&amp;AA$1),-12),[1]Inflação!$A:$AL,2,0)-1)*100</f>
        <v>6.5033527436801686</v>
      </c>
      <c r="AC8" s="145">
        <f>(VLOOKUP(DATEVALUE(AC$2&amp;"-"&amp;AC$1),[1]Inflação!$A:$AL,2,0)/VLOOKUP(EDATE(DATEVALUE(AC$2&amp;"-"&amp;AC$1),-3),[1]Inflação!$A:$AL,2,0)-1)*100</f>
        <v>1.2245389616685198</v>
      </c>
      <c r="AD8" s="145">
        <f>(VLOOKUP(DATEVALUE(AD$2&amp;"-"&amp;AD$1),[1]Inflação!$A:$AL,2,0)/VLOOKUP(EDATE(DATEVALUE(AD$2&amp;"-"&amp;AD$1),-3),[1]Inflação!$A:$AL,2,0)-1)*100</f>
        <v>1.0828899898705835</v>
      </c>
      <c r="AE8" s="145">
        <f>(VLOOKUP(DATEVALUE(AE$2&amp;"-"&amp;AE$1),[1]Inflação!$A:$AL,2,0)/VLOOKUP(EDATE(DATEVALUE(AE$2&amp;"-"&amp;AE$1),-3),[1]Inflação!$A:$AL,2,0)-1)*100</f>
        <v>1.4167087793448774</v>
      </c>
      <c r="AF8" s="145">
        <f>(VLOOKUP(DATEVALUE(AF$2&amp;"-"&amp;AF$1),[1]Inflação!$A:$AL,2,0)/VLOOKUP(EDATE(DATEVALUE(AF$2&amp;"-"&amp;AF$1),-3),[1]Inflação!$A:$AL,2,0)-1)*100</f>
        <v>1.993171123933335</v>
      </c>
      <c r="AG8" s="175">
        <f>(VLOOKUP(DATEVALUE(AF$2&amp;"-"&amp;AF$1),[1]Inflação!$A:$AL,2,0)/VLOOKUP(EDATE(DATEVALUE(AF$2&amp;"-"&amp;AF$1),-12),[1]Inflação!$A:$AL,2,0)-1)*100</f>
        <v>5.8385947181474496</v>
      </c>
      <c r="AH8" s="145">
        <f>(VLOOKUP(DATEVALUE(AH$2&amp;"-"&amp;AH$1),[1]Inflação!$A:$AL,2,0)/VLOOKUP(EDATE(DATEVALUE(AH$2&amp;"-"&amp;AH$1),-3),[1]Inflação!$A:$AL,2,0)-1)*100</f>
        <v>1.94200629569794</v>
      </c>
      <c r="AI8" s="145">
        <f>(VLOOKUP(DATEVALUE(AI$2&amp;"-"&amp;AI$1),[1]Inflação!$A:$AL,2,0)/VLOOKUP(EDATE(DATEVALUE(AI$2&amp;"-"&amp;AI$1),-3),[1]Inflação!$A:$AL,2,0)-1)*100</f>
        <v>1.1845050402731649</v>
      </c>
      <c r="AJ8" s="145">
        <f>(VLOOKUP(DATEVALUE(AJ$2&amp;"-"&amp;AJ$1),[1]Inflação!$A:$AL,2,0)/VLOOKUP(EDATE(DATEVALUE(AJ$2&amp;"-"&amp;AJ$1),-3),[1]Inflação!$A:$AL,2,0)-1)*100</f>
        <v>0.62084221404119511</v>
      </c>
      <c r="AK8" s="145">
        <f>(VLOOKUP(DATEVALUE(AK$2&amp;"-"&amp;AK$1),[1]Inflação!$A:$AL,2,0)/VLOOKUP(EDATE(DATEVALUE(AK$2&amp;"-"&amp;AK$1),-3),[1]Inflação!$A:$AL,2,0)-1)*100</f>
        <v>2.043332557722799</v>
      </c>
      <c r="AL8" s="175">
        <f>(VLOOKUP(DATEVALUE(AK$2&amp;"-"&amp;AK$1),[1]Inflação!$A:$AL,2,0)/VLOOKUP(EDATE(DATEVALUE(AK$2&amp;"-"&amp;AK$1),-12),[1]Inflação!$A:$AL,2,0)-1)*100</f>
        <v>5.910683255331084</v>
      </c>
      <c r="AM8" s="145">
        <f>(VLOOKUP(DATEVALUE(AM$2&amp;"-"&amp;AM$1),[1]Inflação!$A:$AL,2,0)/VLOOKUP(EDATE(DATEVALUE(AM$2&amp;"-"&amp;AM$1),-3),[1]Inflação!$A:$AL,2,0)-1)*100</f>
        <v>2.1751380592809788</v>
      </c>
      <c r="AN8" s="145">
        <f>(VLOOKUP(DATEVALUE(AN$2&amp;"-"&amp;AN$1),[1]Inflação!$A:$AL,2,0)/VLOOKUP(EDATE(DATEVALUE(AN$2&amp;"-"&amp;AN$1),-3),[1]Inflação!$A:$AL,2,0)-1)*100</f>
        <v>1.5375617564219013</v>
      </c>
      <c r="AO8" s="145">
        <f>(VLOOKUP(DATEVALUE(AO$2&amp;"-"&amp;AO$1),[1]Inflação!$A:$AL,2,0)/VLOOKUP(EDATE(DATEVALUE(AO$2&amp;"-"&amp;AO$1),-3),[1]Inflação!$A:$AL,2,0)-1)*100</f>
        <v>0.83166595929584641</v>
      </c>
      <c r="AP8" s="145">
        <f>(VLOOKUP(DATEVALUE(AP$2&amp;"-"&amp;AP$1),[1]Inflação!$A:$AL,2,0)/VLOOKUP(EDATE(DATEVALUE(AP$2&amp;"-"&amp;AP$1),-3),[1]Inflação!$A:$AL,2,0)-1)*100</f>
        <v>1.7192651907677936</v>
      </c>
      <c r="AQ8" s="175">
        <f>(VLOOKUP(DATEVALUE(AP$2&amp;"-"&amp;AP$1),[1]Inflação!$A:$AL,2,0)/VLOOKUP(EDATE(DATEVALUE(AP$2&amp;"-"&amp;AP$1),-12),[1]Inflação!$A:$AL,2,0)-1)*100</f>
        <v>6.4074707959081545</v>
      </c>
      <c r="AR8" s="145">
        <f>(VLOOKUP(DATEVALUE(AR$2&amp;"-"&amp;AR$1),[1]Inflação!$A:$AL,2,0)/VLOOKUP(EDATE(DATEVALUE(AR$2&amp;"-"&amp;AR$1),-3),[1]Inflação!$A:$AL,2,0)-1)*100</f>
        <v>3.8277181971792196</v>
      </c>
      <c r="AS8" s="145">
        <f>(VLOOKUP(DATEVALUE(AS$2&amp;"-"&amp;AS$1),[1]Inflação!$A:$AL,2,0)/VLOOKUP(EDATE(DATEVALUE(AS$2&amp;"-"&amp;AS$1),-3),[1]Inflação!$A:$AL,2,0)-1)*100</f>
        <v>2.2568002922714214</v>
      </c>
      <c r="AT8" s="145">
        <f>(VLOOKUP(DATEVALUE(AT$2&amp;"-"&amp;AT$1),[1]Inflação!$A:$AL,2,0)/VLOOKUP(EDATE(DATEVALUE(AT$2&amp;"-"&amp;AT$1),-3),[1]Inflação!$A:$AL,2,0)-1)*100</f>
        <v>1.3857214776389126</v>
      </c>
      <c r="AU8" s="145">
        <f>(VLOOKUP(DATEVALUE(AU$2&amp;"-"&amp;AU$1),[1]Inflação!$A:$AL,2,0)/VLOOKUP(EDATE(DATEVALUE(AU$2&amp;"-"&amp;AU$1),-3),[1]Inflação!$A:$AL,2,0)-1)*100</f>
        <v>2.8157121543573194</v>
      </c>
      <c r="AV8" s="175">
        <f>(VLOOKUP(DATEVALUE(AU$2&amp;"-"&amp;AU$1),[1]Inflação!$A:$AL,2,0)/VLOOKUP(EDATE(DATEVALUE(AU$2&amp;"-"&amp;AU$1),-12),[1]Inflação!$A:$AL,2,0)-1)*100</f>
        <v>10.673028133975059</v>
      </c>
      <c r="AW8" s="145">
        <f>(VLOOKUP(DATEVALUE(AW$2&amp;"-"&amp;AW$1),[1]Inflação!$A:$AL,2,0)/VLOOKUP(EDATE(DATEVALUE(AW$2&amp;"-"&amp;AW$1),-3),[1]Inflação!$A:$AL,2,0)-1)*100</f>
        <v>2.6206442222306281</v>
      </c>
      <c r="AX8" s="145">
        <f>(VLOOKUP(DATEVALUE(AX$2&amp;"-"&amp;AX$1),[1]Inflação!$A:$AL,2,0)/VLOOKUP(EDATE(DATEVALUE(AX$2&amp;"-"&amp;AX$1),-3),[1]Inflação!$A:$AL,2,0)-1)*100</f>
        <v>1.749542390672576</v>
      </c>
      <c r="AY8" s="145">
        <f>(VLOOKUP(DATEVALUE(AY$2&amp;"-"&amp;AY$1),[1]Inflação!$A:$AL,2,0)/VLOOKUP(EDATE(DATEVALUE(AY$2&amp;"-"&amp;AY$1),-3),[1]Inflação!$A:$AL,2,0)-1)*100</f>
        <v>1.0431431561581439</v>
      </c>
      <c r="AZ8" s="145">
        <f>(VLOOKUP(DATEVALUE(AZ$2&amp;"-"&amp;AZ$1),[1]Inflação!$A:$AL,2,0)/VLOOKUP(EDATE(DATEVALUE(AZ$2&amp;"-"&amp;AZ$1),-3),[1]Inflação!$A:$AL,2,0)-1)*100</f>
        <v>0.74190016728088448</v>
      </c>
      <c r="BA8" s="175">
        <f>(VLOOKUP(DATEVALUE(AZ$2&amp;"-"&amp;AZ$1),[1]Inflação!$A:$AL,2,0)/VLOOKUP(EDATE(DATEVALUE(AZ$2&amp;"-"&amp;AZ$1),-12),[1]Inflação!$A:$AL,2,0)-1)*100</f>
        <v>6.2879882132213849</v>
      </c>
      <c r="BB8" s="145">
        <f>(VLOOKUP(DATEVALUE(BB$2&amp;"-"&amp;BB$1),[1]Inflação!$A:$AL,2,0)/VLOOKUP(EDATE(DATEVALUE(BB$2&amp;"-"&amp;BB$1),-3),[1]Inflação!$A:$AL,2,0)-1)*100</f>
        <v>0.96300018845405511</v>
      </c>
      <c r="BC8" s="145">
        <f>(VLOOKUP(DATEVALUE(BC$2&amp;"-"&amp;BC$1),[1]Inflação!$A:$AL,2,0)/VLOOKUP(EDATE(DATEVALUE(BC$2&amp;"-"&amp;BC$1),-3),[1]Inflação!$A:$AL,2,0)-1)*100</f>
        <v>0.21942513931838548</v>
      </c>
      <c r="BD8" s="145">
        <f>(VLOOKUP(DATEVALUE(BD$2&amp;"-"&amp;BD$1),[1]Inflação!$A:$AL,2,0)/VLOOKUP(EDATE(DATEVALUE(BD$2&amp;"-"&amp;BD$1),-3),[1]Inflação!$A:$AL,2,0)-1)*100</f>
        <v>0.59102657757119648</v>
      </c>
      <c r="BE8" s="145">
        <f>(VLOOKUP(DATEVALUE(BE$2&amp;"-"&amp;BE$1),[1]Inflação!$A:$AL,2,0)/VLOOKUP(EDATE(DATEVALUE(BE$2&amp;"-"&amp;BE$1),-3),[1]Inflação!$A:$AL,2,0)-1)*100</f>
        <v>1.1444547536120453</v>
      </c>
      <c r="BF8" s="175">
        <f>(VLOOKUP(DATEVALUE(BE$2&amp;"-"&amp;BE$1),[1]Inflação!$A:$AL,2,0)/VLOOKUP(EDATE(DATEVALUE(BE$2&amp;"-"&amp;BE$1),-12),[1]Inflação!$A:$AL,2,0)-1)*100</f>
        <v>2.9474213204347066</v>
      </c>
      <c r="BG8" s="145">
        <f>(VLOOKUP(DATEVALUE(BG$2&amp;"-"&amp;BG$1),[1]Inflação!$A:$AL,2,0)/VLOOKUP(EDATE(DATEVALUE(BG$2&amp;"-"&amp;BG$1),-3),[1]Inflação!$A:$AL,2,0)-1)*100</f>
        <v>0.70152101308664783</v>
      </c>
      <c r="BH8" s="145">
        <f>(VLOOKUP(DATEVALUE(BH$2&amp;"-"&amp;BH$1),[1]Inflação!$A:$AL,2,0)/VLOOKUP(EDATE(DATEVALUE(BH$2&amp;"-"&amp;BH$1),-3),[1]Inflação!$A:$AL,2,0)-1)*100</f>
        <v>1.8887284258576775</v>
      </c>
      <c r="BI8" s="145">
        <f>(VLOOKUP(DATEVALUE(BI$2&amp;"-"&amp;BI$1),[1]Inflação!$A:$AL,2,0)/VLOOKUP(EDATE(DATEVALUE(BI$2&amp;"-"&amp;BI$1),-3),[1]Inflação!$A:$AL,2,0)-1)*100</f>
        <v>0.72098896611332286</v>
      </c>
      <c r="BJ8" s="145">
        <f>(VLOOKUP(DATEVALUE(BJ$2&amp;"-"&amp;BJ$1),[1]Inflação!$A:$AL,2,0)/VLOOKUP(EDATE(DATEVALUE(BJ$2&amp;"-"&amp;BJ$1),-3),[1]Inflação!$A:$AL,2,0)-1)*100</f>
        <v>0.38930647158041953</v>
      </c>
      <c r="BK8" s="175">
        <f>(VLOOKUP(DATEVALUE(BJ$2&amp;"-"&amp;BJ$1),[1]Inflação!$A:$AL,2,0)/VLOOKUP(EDATE(DATEVALUE(BJ$2&amp;"-"&amp;BJ$1),-12),[1]Inflação!$A:$AL,2,0)-1)*100</f>
        <v>3.7455811701915476</v>
      </c>
      <c r="BL8" s="145">
        <f>(VLOOKUP(DATEVALUE(BL$2&amp;"-"&amp;BL$1),[1]Inflação!$A:$AL,2,0)/VLOOKUP(EDATE(DATEVALUE(BL$2&amp;"-"&amp;BL$1),-3),[1]Inflação!$A:$AL,2,0)-1)*100</f>
        <v>1.5068785890315128</v>
      </c>
      <c r="BM8" s="145">
        <f>(VLOOKUP(DATEVALUE(BM$2&amp;"-"&amp;BM$1),[1]Inflação!$A:$AL,2,0)/VLOOKUP(EDATE(DATEVALUE(BM$2&amp;"-"&amp;BM$1),-3),[1]Inflação!$A:$AL,2,0)-1)*100</f>
        <v>0.71077186347772159</v>
      </c>
      <c r="BN8" s="145">
        <f>(VLOOKUP(DATEVALUE(BN$2&amp;"-"&amp;BN$1),[1]Inflação!$A:$AL,2,0)/VLOOKUP(EDATE(DATEVALUE(BN$2&amp;"-"&amp;BN$1),-3),[1]Inflação!$A:$AL,2,0)-1)*100</f>
        <v>0.26024735964957912</v>
      </c>
      <c r="BO8" s="145">
        <f>(VLOOKUP(DATEVALUE(BO$2&amp;"-"&amp;BO$1),[1]Inflação!$A:$AL,2,0)/VLOOKUP(EDATE(DATEVALUE(BO$2&amp;"-"&amp;BO$1),-3),[1]Inflação!$A:$AL,2,0)-1)*100</f>
        <v>1.7676516496296646</v>
      </c>
      <c r="BP8" s="175">
        <f>(VLOOKUP(DATEVALUE(BO$2&amp;"-"&amp;BO$1),[1]Inflação!$A:$AL,2,0)/VLOOKUP(EDATE(DATEVALUE(BO$2&amp;"-"&amp;BO$1),-12),[1]Inflação!$A:$AL,2,0)-1)*100</f>
        <v>4.306151617159526</v>
      </c>
      <c r="BQ8" s="145">
        <f>(VLOOKUP(DATEVALUE(BQ$2&amp;"-"&amp;BQ$1),[1]Inflação!$A:$AL,2,0)/VLOOKUP(EDATE(DATEVALUE(BQ$2&amp;"-"&amp;BQ$1),-3),[1]Inflação!$A:$AL,2,0)-1)*100</f>
        <v>0.53080212396032778</v>
      </c>
      <c r="BR8" s="145">
        <f>(VLOOKUP(DATEVALUE(BR$2&amp;"-"&amp;BR$1),[1]Inflação!$A:$AL,2,0)/VLOOKUP(EDATE(DATEVALUE(BR$2&amp;"-"&amp;BR$1),-3),[1]Inflação!$A:$AL,2,0)-1)*100</f>
        <v>-0.43058882039602731</v>
      </c>
      <c r="BS8" s="145">
        <f>(VLOOKUP(DATEVALUE(BS$2&amp;"-"&amp;BS$1),[1]Inflação!$A:$AL,2,0)/VLOOKUP(EDATE(DATEVALUE(BS$2&amp;"-"&amp;BS$1),-3),[1]Inflação!$A:$AL,2,0)-1)*100</f>
        <v>1.2447750992402584</v>
      </c>
      <c r="BT8" s="145">
        <f>(VLOOKUP(DATEVALUE(BT$2&amp;"-"&amp;BT$1),[1]Inflação!$A:$AL,2,0)/VLOOKUP(EDATE(DATEVALUE(BT$2&amp;"-"&amp;BT$1),-3),[1]Inflação!$A:$AL,2,0)-1)*100</f>
        <v>3.1314508276533592</v>
      </c>
      <c r="BU8" s="175">
        <f>(VLOOKUP(DATEVALUE(BT$2&amp;"-"&amp;BT$1),[1]Inflação!$A:$AL,2,0)/VLOOKUP(EDATE(DATEVALUE(BT$2&amp;"-"&amp;BT$1),-12),[1]Inflação!$A:$AL,2,0)-1)*100</f>
        <v>4.517456886424509</v>
      </c>
      <c r="BV8" s="145">
        <f>(VLOOKUP(DATEVALUE(BV$2&amp;"-"&amp;BV$1),[1]Inflação!$A:$AL,2,0)/VLOOKUP(EDATE(DATEVALUE(BV$2&amp;"-"&amp;BV$1),-3),[1]Inflação!$A:$AL,2,0)-1)*100</f>
        <v>2.0524800425854028</v>
      </c>
      <c r="BW8" s="145">
        <f>(VLOOKUP(DATEVALUE(BW$2&amp;"-"&amp;BW$1),[1]Inflação!$A:$AL,2,0)/VLOOKUP(EDATE(DATEVALUE(BW$2&amp;"-"&amp;BW$1),-3),[1]Inflação!$A:$AL,2,0)-1)*100</f>
        <v>1.6786731327713023</v>
      </c>
      <c r="BX8" s="145">
        <f>(VLOOKUP(DATEVALUE(BX$2&amp;"-"&amp;BX$1),[1]Inflação!$A:$AL,2,0)/VLOOKUP(EDATE(DATEVALUE(BX$2&amp;"-"&amp;BX$1),-3),[1]Inflação!$A:$AL,2,0)-1)*100</f>
        <v>3.0195945219914089</v>
      </c>
      <c r="BY8" s="145">
        <f>(VLOOKUP(DATEVALUE(BY$2&amp;"-"&amp;BY$1),[1]Inflação!$A:$AL,2,0)/VLOOKUP(EDATE(DATEVALUE(BY$2&amp;"-"&amp;BY$1),-3),[1]Inflação!$A:$AL,2,0)-1)*100</f>
        <v>2.9580045119536491</v>
      </c>
      <c r="BZ8" s="175">
        <f>(VLOOKUP(DATEVALUE(BY$2&amp;"-"&amp;BY$1),[1]Inflação!$A:$AL,2,0)/VLOOKUP(EDATE(DATEVALUE(BY$2&amp;"-"&amp;BY$1),-12),[1]Inflação!$A:$AL,2,0)-1)*100</f>
        <v>10.060982737443336</v>
      </c>
      <c r="CA8" s="145">
        <f>(VLOOKUP(DATEVALUE(CA$2&amp;"-"&amp;CA$1),[1]Inflação!$A:$AL,2,0)/VLOOKUP(EDATE(DATEVALUE(CA$2&amp;"-"&amp;CA$1),-3),[1]Inflação!$A:$AL,2,0)-1)*100</f>
        <v>3.2007960732282958</v>
      </c>
      <c r="CB8" s="145">
        <f>(VLOOKUP(DATEVALUE(CB$2&amp;"-"&amp;CB$1),[1]Inflação!$A:$AL,2,0)/VLOOKUP(EDATE(DATEVALUE(CB$2&amp;"-"&amp;CB$1),-3),[1]Inflação!$A:$AL,2,0)-1)*100</f>
        <v>2.2153507084467394</v>
      </c>
      <c r="CC8" s="145">
        <f>(VLOOKUP(DATEVALUE(CC$2&amp;"-"&amp;CC$1),[1]Inflação!$A:$AL,2,0)/VLOOKUP(EDATE(DATEVALUE(CC$2&amp;"-"&amp;CC$1),-3),[1]Inflação!$A:$AL,2,0)-1)*100</f>
        <v>-1.3245351115654835</v>
      </c>
      <c r="CD8" s="145">
        <f>(VLOOKUP(DATEVALUE(CD$2&amp;"-"&amp;CD$1),[1]Inflação!$A:$AL,2,0)/VLOOKUP(EDATE(DATEVALUE(CD$2&amp;"-"&amp;CD$1),-3),[1]Inflação!$A:$AL,2,0)-1)*100</f>
        <v>1.6286414853838194</v>
      </c>
      <c r="CE8" s="175">
        <f>(VLOOKUP(DATEVALUE(CD$2&amp;"-"&amp;CD$1),[1]Inflação!$A:$AL,2,0)/VLOOKUP(EDATE(DATEVALUE(CD$2&amp;"-"&amp;CD$1),-12),[1]Inflação!$A:$AL,2,0)-1)*100</f>
        <v>5.7850929078894886</v>
      </c>
      <c r="CF8" s="145">
        <f>(VLOOKUP(DATEVALUE(CF$2&amp;"-"&amp;CF$1),[1]Inflação!$A:$AL,2,0)/VLOOKUP(EDATE(DATEVALUE(CF$2&amp;"-"&amp;CF$1),-3),[1]Inflação!$A:$AL,2,0)-1)*100</f>
        <v>2.0941939330469506</v>
      </c>
      <c r="CG8" s="145">
        <f>(VLOOKUP(DATEVALUE(CG$2&amp;"-"&amp;CG$1),[1]Inflação!$A:$AL,2,0)/VLOOKUP(EDATE(DATEVALUE(CG$2&amp;"-"&amp;CG$1),-3),[1]Inflação!$A:$AL,2,0)-1)*100</f>
        <v>0.76070363573370603</v>
      </c>
      <c r="CH8" s="145">
        <f>(VLOOKUP(DATEVALUE(CH$2&amp;"-"&amp;CH$1),[1]Inflação!$A:$AL,2,0)/VLOOKUP(EDATE(DATEVALUE(CH$2&amp;"-"&amp;CH$1),-3),[1]Inflação!$A:$AL,2,0)-1)*100</f>
        <v>0.61126585034421144</v>
      </c>
      <c r="CI8" s="145">
        <f>(VLOOKUP(DATEVALUE(CI$2&amp;"-"&amp;CI$1),[1]Inflação!$A:$AL,2,0)/VLOOKUP(EDATE(DATEVALUE(CI$2&amp;"-"&amp;CI$1),-3),[1]Inflação!$A:$AL,2,0)-1)*100</f>
        <v>1.0836245981739268</v>
      </c>
      <c r="CJ8" s="175">
        <f>(VLOOKUP(DATEVALUE(CI$2&amp;"-"&amp;CI$1),[1]Inflação!$A:$AL,2,0)/VLOOKUP(EDATE(DATEVALUE(CI$2&amp;"-"&amp;CI$1),-12),[1]Inflação!$A:$AL,2,0)-1)*100</f>
        <v>4.62119000508181</v>
      </c>
      <c r="CK8" s="145">
        <f>(VLOOKUP(DATEVALUE(CK$2&amp;"-"&amp;CK$1),[1]Inflação!$A:$AL,2,0)/VLOOKUP(EDATE(DATEVALUE(CK$2&amp;"-"&amp;CK$1),-3),[1]Inflação!$A:$AL,2,0)-1)*100</f>
        <v>1.4154167780112026</v>
      </c>
      <c r="CL8" s="145">
        <f>(VLOOKUP(DATEVALUE(CL$2&amp;"-"&amp;CL$1),[1]Inflação!$A:$AL,2,0)/VLOOKUP(EDATE(DATEVALUE(CL$2&amp;"-"&amp;CL$1),-3),[1]Inflação!$A:$AL,2,0)-1)*100</f>
        <v>1.0535525553417191</v>
      </c>
      <c r="CM8" s="145">
        <f>(VLOOKUP(DATEVALUE(CM$2&amp;"-"&amp;CM$1),[1]Inflação!$A:$AL,2,0)/VLOOKUP(EDATE(DATEVALUE(CM$2&amp;"-"&amp;CM$1),-3),[1]Inflação!$A:$AL,2,0)-1)*100</f>
        <v>0.80155470495610892</v>
      </c>
      <c r="CN8" s="145">
        <f>(VLOOKUP(DATEVALUE(CN$2&amp;"-"&amp;CN$1),[1]Inflação!$A:$AL,2,0)/VLOOKUP(EDATE(DATEVALUE(CN$2&amp;"-"&amp;CN$1),-3),[1]Inflação!$A:$AL,2,0)-1)*100</f>
        <v>1.4770299336158255</v>
      </c>
      <c r="CO8" s="295">
        <f>(VLOOKUP(DATEVALUE(CN$2&amp;"-"&amp;CN$1),[1]Inflação!$A:$AL,2,0)/VLOOKUP(EDATE(DATEVALUE(CN$2&amp;"-"&amp;CN$1),-12),[1]Inflação!$A:$AL,2,0)-1)*100</f>
        <v>4.8311967483947837</v>
      </c>
      <c r="CP8" s="145">
        <f>(VLOOKUP(DATEVALUE(CP$2&amp;"-"&amp;CP$1),[1]Inflação!$A:$AL,2,0)/VLOOKUP(EDATE(DATEVALUE(CP$2&amp;"-"&amp;CP$1),-3),[1]Inflação!$A:$AL,2,0)-1)*100</f>
        <v>2.0404196887543247</v>
      </c>
      <c r="CQ8" s="145">
        <f>(VLOOKUP(DATEVALUE(CQ$2&amp;"-"&amp;CQ$1),[1]Inflação!$A:$AL,2,0)/VLOOKUP(EDATE(DATEVALUE(CQ$2&amp;"-"&amp;CQ$1),-3),[1]Inflação!$A:$AL,2,0)-1)*100</f>
        <v>0.93287032564199901</v>
      </c>
      <c r="CR8" s="137">
        <f>(VLOOKUP(DATEVALUE(CR$2&amp;"-"&amp;CR$1),[1]Inflação!$A:$AL,2,0)/VLOOKUP(EDATE(DATEVALUE(CR$2&amp;"-"&amp;CR$1),-3),[1]Inflação!$A:$AL,2,0)-1)*100</f>
        <v>0.88842153051358341</v>
      </c>
      <c r="CS8" s="135">
        <f>(VLOOKUP(DATEVALUE(CS$2&amp;"-"&amp;CS$1),[1]Inflação!$A:$AL,2,0)/VLOOKUP(EDATE(DATEVALUE(CS$2&amp;"-"&amp;CS$1),-3),[1]Inflação!$A:$AL,2,0)-1)*100</f>
        <v>1.2366595553772619</v>
      </c>
      <c r="CT8" s="31">
        <f>(VLOOKUP(DATEVALUE(CS$2&amp;"-"&amp;CS$1),[1]Inflação!$A:$AL,2,0)/VLOOKUP(EDATE(DATEVALUE(CS$2&amp;"-"&amp;CS$1),-12),[1]Inflação!$A:$AL,2,0)-1)*100</f>
        <v>5.1923104006760035</v>
      </c>
      <c r="CU8" s="137">
        <f>(VLOOKUP(DATEVALUE(CU$2&amp;"-"&amp;CU$1),[1]Inflação!$A:$AL,2,0)/VLOOKUP(EDATE(DATEVALUE(CU$2&amp;"-"&amp;CU$1),-3),[1]Inflação!$A:$AL,2,0)-1)*100</f>
        <v>1.3611935982263068</v>
      </c>
      <c r="CV8" s="137">
        <f>(VLOOKUP(DATEVALUE(CV$2&amp;"-"&amp;CV$1),[1]Inflação!$A:$AL,2,0)/VLOOKUP(EDATE(DATEVALUE(CV$2&amp;"-"&amp;CV$1),-3),[1]Inflação!$A:$AL,2,0)-1)*100</f>
        <v>0.87876526413810385</v>
      </c>
      <c r="CW8" s="137">
        <f>(VLOOKUP(DATEVALUE(CW$2&amp;"-"&amp;CW$1),[1]Inflação!$A:$AL,2,0)/VLOOKUP(EDATE(DATEVALUE(CW$2&amp;"-"&amp;CW$1),-3),[1]Inflação!$A:$AL,2,0)-1)*100</f>
        <v>0.68151643626479519</v>
      </c>
      <c r="CX8" s="135">
        <f>(VLOOKUP(DATEVALUE(CX$2&amp;"-"&amp;CX$1),[1]Inflação!$A:$AL,2,0)/VLOOKUP(EDATE(DATEVALUE(CX$2&amp;"-"&amp;CX$1),-3),[1]Inflação!$A:$AL,2,0)-1)*100</f>
        <v>1.3841077947259972</v>
      </c>
      <c r="CY8" s="31">
        <f>(VLOOKUP(DATEVALUE(CX$2&amp;"-"&amp;CX$1),[1]Inflação!$A:$AL,2,0)/VLOOKUP(EDATE(DATEVALUE(CX$2&amp;"-"&amp;CX$1),-12),[1]Inflação!$A:$AL,2,0)-1)*100</f>
        <v>4.373706350630191</v>
      </c>
    </row>
    <row r="9" spans="1:103" ht="12.95" customHeight="1">
      <c r="B9" s="35"/>
      <c r="C9" s="36" t="s">
        <v>70</v>
      </c>
      <c r="D9" s="112">
        <f>(VLOOKUP(DATEVALUE(D$2&amp;"-"&amp;D$1),[1]Inflação!$A:$AL,COLUMN([1]Inflação!$T$3),0)/VLOOKUP(EDATE(DATEVALUE(D$2&amp;"-"&amp;D$1),-3),[1]Inflação!$A:$AL,COLUMN([1]Inflação!$T$3),0)-1)*100</f>
        <v>1.1140115339723256</v>
      </c>
      <c r="E9" s="112">
        <f>(VLOOKUP(DATEVALUE(E$2&amp;"-"&amp;E$1),[1]Inflação!$A:$AL,COLUMN([1]Inflação!$T$3),0)/VLOOKUP(EDATE(DATEVALUE(E$2&amp;"-"&amp;E$1),-3),[1]Inflação!$A:$AL,COLUMN([1]Inflação!$T$3),0)-1)*100</f>
        <v>0.34658546501875609</v>
      </c>
      <c r="F9" s="112">
        <f>(VLOOKUP(DATEVALUE(F$2&amp;"-"&amp;F$1),[1]Inflação!$A:$AL,COLUMN([1]Inflação!$T$3),0)/VLOOKUP(EDATE(DATEVALUE(F$2&amp;"-"&amp;F$1),-3),[1]Inflação!$A:$AL,COLUMN([1]Inflação!$T$3),0)-1)*100</f>
        <v>2.5673209873744884</v>
      </c>
      <c r="G9" s="112">
        <f>(VLOOKUP(DATEVALUE(G$2&amp;"-"&amp;G$1),[1]Inflação!$A:$AL,COLUMN([1]Inflação!$T$3),0)/VLOOKUP(EDATE(DATEVALUE(G$2&amp;"-"&amp;G$1),-3),[1]Inflação!$A:$AL,COLUMN([1]Inflação!$T$3),0)-1)*100</f>
        <v>3.5409133224860945</v>
      </c>
      <c r="H9" s="207">
        <f>(VLOOKUP(DATEVALUE(G$2&amp;"-"&amp;G$1),[1]Inflação!$A:$AL,COLUMN([1]Inflação!$T$3),0)/VLOOKUP(EDATE(DATEVALUE(G$2&amp;"-"&amp;G$1),-12),[1]Inflação!$A:$AL,COLUMN([1]Inflação!$T$3),0)-1)*100</f>
        <v>7.7543827369897844</v>
      </c>
      <c r="I9" s="112">
        <f>(VLOOKUP(DATEVALUE(I$2&amp;"-"&amp;I$1),[1]Inflação!$A:$AL,COLUMN([1]Inflação!$T$3),0)/VLOOKUP(EDATE(DATEVALUE(I$2&amp;"-"&amp;I$1),-3),[1]Inflação!$A:$AL,COLUMN([1]Inflação!$T$3),0)-1)*100</f>
        <v>2.3787735282739586</v>
      </c>
      <c r="J9" s="112">
        <f>(VLOOKUP(DATEVALUE(J$2&amp;"-"&amp;J$1),[1]Inflação!$A:$AL,COLUMN([1]Inflação!$T$3),0)/VLOOKUP(EDATE(DATEVALUE(J$2&amp;"-"&amp;J$1),-3),[1]Inflação!$A:$AL,COLUMN([1]Inflação!$T$3),0)-1)*100</f>
        <v>4.3392376430364088</v>
      </c>
      <c r="K9" s="112">
        <f>(VLOOKUP(DATEVALUE(K$2&amp;"-"&amp;K$1),[1]Inflação!$A:$AL,COLUMN([1]Inflação!$T$3),0)/VLOOKUP(EDATE(DATEVALUE(K$2&amp;"-"&amp;K$1),-3),[1]Inflação!$A:$AL,COLUMN([1]Inflação!$T$3),0)-1)*100</f>
        <v>1.5422771253452927</v>
      </c>
      <c r="L9" s="112">
        <f>(VLOOKUP(DATEVALUE(L$2&amp;"-"&amp;L$1),[1]Inflação!$A:$AL,COLUMN([1]Inflação!$T$3),0)/VLOOKUP(EDATE(DATEVALUE(L$2&amp;"-"&amp;L$1),-3),[1]Inflação!$A:$AL,COLUMN([1]Inflação!$T$3),0)-1)*100</f>
        <v>1.2342672737156057</v>
      </c>
      <c r="M9" s="207">
        <f>(VLOOKUP(DATEVALUE(L$2&amp;"-"&amp;L$1),[1]Inflação!$A:$AL,COLUMN([1]Inflação!$T$3),0)/VLOOKUP(EDATE(DATEVALUE(L$2&amp;"-"&amp;L$1),-12),[1]Inflação!$A:$AL,COLUMN([1]Inflação!$T$3),0)-1)*100</f>
        <v>9.8075050358176661</v>
      </c>
      <c r="N9" s="112">
        <f>(VLOOKUP(DATEVALUE(N$2&amp;"-"&amp;N$1),[1]Inflação!$A:$AL,COLUMN([1]Inflação!$T$3),0)/VLOOKUP(EDATE(DATEVALUE(N$2&amp;"-"&amp;N$1),-3),[1]Inflação!$A:$AL,COLUMN([1]Inflação!$T$3),0)-1)*100</f>
        <v>-0.91526453258822249</v>
      </c>
      <c r="O9" s="112">
        <f>(VLOOKUP(DATEVALUE(O$2&amp;"-"&amp;O$1),[1]Inflação!$A:$AL,COLUMN([1]Inflação!$T$3),0)/VLOOKUP(EDATE(DATEVALUE(O$2&amp;"-"&amp;O$1),-3),[1]Inflação!$A:$AL,COLUMN([1]Inflação!$T$3),0)-1)*100</f>
        <v>-0.32417215944758881</v>
      </c>
      <c r="P9" s="112">
        <f>(VLOOKUP(DATEVALUE(P$2&amp;"-"&amp;P$1),[1]Inflação!$A:$AL,COLUMN([1]Inflação!$T$3),0)/VLOOKUP(EDATE(DATEVALUE(P$2&amp;"-"&amp;P$1),-3),[1]Inflação!$A:$AL,COLUMN([1]Inflação!$T$3),0)-1)*100</f>
        <v>-0.3791028473305369</v>
      </c>
      <c r="Q9" s="112">
        <f>(VLOOKUP(DATEVALUE(Q$2&amp;"-"&amp;Q$1),[1]Inflação!$A:$AL,COLUMN([1]Inflação!$T$3),0)/VLOOKUP(EDATE(DATEVALUE(Q$2&amp;"-"&amp;Q$1),-3),[1]Inflação!$A:$AL,COLUMN([1]Inflação!$T$3),0)-1)*100</f>
        <v>-0.11013841385866252</v>
      </c>
      <c r="R9" s="207">
        <f>(VLOOKUP(DATEVALUE(Q$2&amp;"-"&amp;Q$1),[1]Inflação!$A:$AL,COLUMN([1]Inflação!$T$3),0)/VLOOKUP(EDATE(DATEVALUE(Q$2&amp;"-"&amp;Q$1),-12),[1]Inflação!$A:$AL,COLUMN([1]Inflação!$T$3),0)-1)*100</f>
        <v>-1.7192492255360459</v>
      </c>
      <c r="S9" s="112">
        <f>(VLOOKUP(DATEVALUE(S$2&amp;"-"&amp;S$1),[1]Inflação!$A:$AL,COLUMN([1]Inflação!$T$3),0)/VLOOKUP(EDATE(DATEVALUE(S$2&amp;"-"&amp;S$1),-3),[1]Inflação!$A:$AL,COLUMN([1]Inflação!$T$3),0)-1)*100</f>
        <v>2.7775099567613148</v>
      </c>
      <c r="T9" s="112">
        <f>(VLOOKUP(DATEVALUE(T$2&amp;"-"&amp;T$1),[1]Inflação!$A:$AL,COLUMN([1]Inflação!$T$3),0)/VLOOKUP(EDATE(DATEVALUE(T$2&amp;"-"&amp;T$1),-3),[1]Inflação!$A:$AL,COLUMN([1]Inflação!$T$3),0)-1)*100</f>
        <v>2.8275291412297232</v>
      </c>
      <c r="U9" s="112">
        <f>(VLOOKUP(DATEVALUE(U$2&amp;"-"&amp;U$1),[1]Inflação!$A:$AL,COLUMN([1]Inflação!$T$3),0)/VLOOKUP(EDATE(DATEVALUE(U$2&amp;"-"&amp;U$1),-3),[1]Inflação!$A:$AL,COLUMN([1]Inflação!$T$3),0)-1)*100</f>
        <v>2.0898783360507656</v>
      </c>
      <c r="V9" s="112">
        <f>(VLOOKUP(DATEVALUE(V$2&amp;"-"&amp;V$1),[1]Inflação!$A:$AL,COLUMN([1]Inflação!$T$3),0)/VLOOKUP(EDATE(DATEVALUE(V$2&amp;"-"&amp;V$1),-3),[1]Inflação!$A:$AL,COLUMN([1]Inflação!$T$3),0)-1)*100</f>
        <v>3.1799423953366324</v>
      </c>
      <c r="W9" s="207">
        <f>(VLOOKUP(DATEVALUE(V$2&amp;"-"&amp;V$1),[1]Inflação!$A:$AL,COLUMN([1]Inflação!$T$3),0)/VLOOKUP(EDATE(DATEVALUE(V$2&amp;"-"&amp;V$1),-12),[1]Inflação!$A:$AL,COLUMN([1]Inflação!$T$3),0)-1)*100</f>
        <v>11.323142949673537</v>
      </c>
      <c r="X9" s="112">
        <f>(VLOOKUP(DATEVALUE(X$2&amp;"-"&amp;X$1),[1]Inflação!$A:$AL,COLUMN([1]Inflação!$T$3),0)/VLOOKUP(EDATE(DATEVALUE(X$2&amp;"-"&amp;X$1),-3),[1]Inflação!$A:$AL,COLUMN([1]Inflação!$T$3),0)-1)*100</f>
        <v>2.4312626443201424</v>
      </c>
      <c r="Y9" s="112">
        <f>(VLOOKUP(DATEVALUE(Y$2&amp;"-"&amp;Y$1),[1]Inflação!$A:$AL,COLUMN([1]Inflação!$T$3),0)/VLOOKUP(EDATE(DATEVALUE(Y$2&amp;"-"&amp;Y$1),-3),[1]Inflação!$A:$AL,COLUMN([1]Inflação!$T$3),0)-1)*100</f>
        <v>0.69680367870716964</v>
      </c>
      <c r="Z9" s="112">
        <f>(VLOOKUP(DATEVALUE(Z$2&amp;"-"&amp;Z$1),[1]Inflação!$A:$AL,COLUMN([1]Inflação!$T$3),0)/VLOOKUP(EDATE(DATEVALUE(Z$2&amp;"-"&amp;Z$1),-3),[1]Inflação!$A:$AL,COLUMN([1]Inflação!$T$3),0)-1)*100</f>
        <v>0.97144444229142479</v>
      </c>
      <c r="AA9" s="112">
        <f>(VLOOKUP(DATEVALUE(AA$2&amp;"-"&amp;AA$1),[1]Inflação!$A:$AL,COLUMN([1]Inflação!$T$3),0)/VLOOKUP(EDATE(DATEVALUE(AA$2&amp;"-"&amp;AA$1),-3),[1]Inflação!$A:$AL,COLUMN([1]Inflação!$T$3),0)-1)*100</f>
        <v>0.91198891198891463</v>
      </c>
      <c r="AB9" s="207">
        <f>(VLOOKUP(DATEVALUE(AA$2&amp;"-"&amp;AA$1),[1]Inflação!$A:$AL,COLUMN([1]Inflação!$T$3),0)/VLOOKUP(EDATE(DATEVALUE(AA$2&amp;"-"&amp;AA$1),-12),[1]Inflação!$A:$AL,COLUMN([1]Inflação!$T$3),0)-1)*100</f>
        <v>5.0968130206239914</v>
      </c>
      <c r="AC9" s="112">
        <f>(VLOOKUP(DATEVALUE(AC$2&amp;"-"&amp;AC$1),[1]Inflação!$A:$AL,COLUMN([1]Inflação!$T$3),0)/VLOOKUP(EDATE(DATEVALUE(AC$2&amp;"-"&amp;AC$1),-3),[1]Inflação!$A:$AL,COLUMN([1]Inflação!$T$3),0)-1)*100</f>
        <v>0.61573960596046362</v>
      </c>
      <c r="AD9" s="112">
        <f>(VLOOKUP(DATEVALUE(AD$2&amp;"-"&amp;AD$1),[1]Inflação!$A:$AL,COLUMN([1]Inflação!$T$3),0)/VLOOKUP(EDATE(DATEVALUE(AD$2&amp;"-"&amp;AD$1),-3),[1]Inflação!$A:$AL,COLUMN([1]Inflação!$T$3),0)-1)*100</f>
        <v>2.5570914344997364</v>
      </c>
      <c r="AE9" s="112">
        <f>(VLOOKUP(DATEVALUE(AE$2&amp;"-"&amp;AE$1),[1]Inflação!$A:$AL,COLUMN([1]Inflação!$T$3),0)/VLOOKUP(EDATE(DATEVALUE(AE$2&amp;"-"&amp;AE$1),-3),[1]Inflação!$A:$AL,COLUMN([1]Inflação!$T$3),0)-1)*100</f>
        <v>3.7805472394346618</v>
      </c>
      <c r="AF9" s="112">
        <f>(VLOOKUP(DATEVALUE(AF$2&amp;"-"&amp;AF$1),[1]Inflação!$A:$AL,COLUMN([1]Inflação!$T$3),0)/VLOOKUP(EDATE(DATEVALUE(AF$2&amp;"-"&amp;AF$1),-3),[1]Inflação!$A:$AL,COLUMN([1]Inflação!$T$3),0)-1)*100</f>
        <v>0.68034190732513267</v>
      </c>
      <c r="AG9" s="207">
        <f>(VLOOKUP(DATEVALUE(AF$2&amp;"-"&amp;AF$1),[1]Inflação!$A:$AL,COLUMN([1]Inflação!$T$3),0)/VLOOKUP(EDATE(DATEVALUE(AF$2&amp;"-"&amp;AF$1),-12),[1]Inflação!$A:$AL,COLUMN([1]Inflação!$T$3),0)-1)*100</f>
        <v>7.818244825167131</v>
      </c>
      <c r="AH9" s="112">
        <f>(VLOOKUP(DATEVALUE(AH$2&amp;"-"&amp;AH$1),[1]Inflação!$A:$AL,COLUMN([1]Inflação!$T$3),0)/VLOOKUP(EDATE(DATEVALUE(AH$2&amp;"-"&amp;AH$1),-3),[1]Inflação!$A:$AL,COLUMN([1]Inflação!$T$3),0)-1)*100</f>
        <v>0.8376253302289749</v>
      </c>
      <c r="AI9" s="112">
        <f>(VLOOKUP(DATEVALUE(AI$2&amp;"-"&amp;AI$1),[1]Inflação!$A:$AL,COLUMN([1]Inflação!$T$3),0)/VLOOKUP(EDATE(DATEVALUE(AI$2&amp;"-"&amp;AI$1),-3),[1]Inflação!$A:$AL,COLUMN([1]Inflação!$T$3),0)-1)*100</f>
        <v>0.89927428351532779</v>
      </c>
      <c r="AJ9" s="112">
        <f>(VLOOKUP(DATEVALUE(AJ$2&amp;"-"&amp;AJ$1),[1]Inflação!$A:$AL,COLUMN([1]Inflação!$T$3),0)/VLOOKUP(EDATE(DATEVALUE(AJ$2&amp;"-"&amp;AJ$1),-3),[1]Inflação!$A:$AL,COLUMN([1]Inflação!$T$3),0)-1)*100</f>
        <v>1.9131161719184941</v>
      </c>
      <c r="AK9" s="112">
        <f>(VLOOKUP(DATEVALUE(AK$2&amp;"-"&amp;AK$1),[1]Inflação!$A:$AL,COLUMN([1]Inflação!$T$3),0)/VLOOKUP(EDATE(DATEVALUE(AK$2&amp;"-"&amp;AK$1),-3),[1]Inflação!$A:$AL,COLUMN([1]Inflação!$T$3),0)-1)*100</f>
        <v>1.7549165067994643</v>
      </c>
      <c r="AL9" s="207">
        <f>(VLOOKUP(DATEVALUE(AK$2&amp;"-"&amp;AK$1),[1]Inflação!$A:$AL,COLUMN([1]Inflação!$T$3),0)/VLOOKUP(EDATE(DATEVALUE(AK$2&amp;"-"&amp;AK$1),-12),[1]Inflação!$A:$AL,COLUMN([1]Inflação!$T$3),0)-1)*100</f>
        <v>5.5106104434671455</v>
      </c>
      <c r="AM9" s="112">
        <f>(VLOOKUP(DATEVALUE(AM$2&amp;"-"&amp;AM$1),[1]Inflação!$A:$AL,COLUMN([1]Inflação!$T$3),0)/VLOOKUP(EDATE(DATEVALUE(AM$2&amp;"-"&amp;AM$1),-3),[1]Inflação!$A:$AL,COLUMN([1]Inflação!$T$3),0)-1)*100</f>
        <v>2.5478759960621877</v>
      </c>
      <c r="AN9" s="112">
        <f>(VLOOKUP(DATEVALUE(AN$2&amp;"-"&amp;AN$1),[1]Inflação!$A:$AL,COLUMN([1]Inflação!$T$3),0)/VLOOKUP(EDATE(DATEVALUE(AN$2&amp;"-"&amp;AN$1),-3),[1]Inflação!$A:$AL,COLUMN([1]Inflação!$T$3),0)-1)*100</f>
        <v>-9.654275503679921E-2</v>
      </c>
      <c r="AO9" s="112">
        <f>(VLOOKUP(DATEVALUE(AO$2&amp;"-"&amp;AO$1),[1]Inflação!$A:$AL,COLUMN([1]Inflação!$T$3),0)/VLOOKUP(EDATE(DATEVALUE(AO$2&amp;"-"&amp;AO$1),-3),[1]Inflação!$A:$AL,COLUMN([1]Inflação!$T$3),0)-1)*100</f>
        <v>-0.67355145643036574</v>
      </c>
      <c r="AP9" s="112">
        <f>(VLOOKUP(DATEVALUE(AP$2&amp;"-"&amp;AP$1),[1]Inflação!$A:$AL,COLUMN([1]Inflação!$T$3),0)/VLOOKUP(EDATE(DATEVALUE(AP$2&amp;"-"&amp;AP$1),-3),[1]Inflação!$A:$AL,COLUMN([1]Inflação!$T$3),0)-1)*100</f>
        <v>1.8936220312901986</v>
      </c>
      <c r="AQ9" s="207">
        <f>(VLOOKUP(DATEVALUE(AP$2&amp;"-"&amp;AP$1),[1]Inflação!$A:$AL,COLUMN([1]Inflação!$T$3),0)/VLOOKUP(EDATE(DATEVALUE(AP$2&amp;"-"&amp;AP$1),-12),[1]Inflação!$A:$AL,COLUMN([1]Inflação!$T$3),0)-1)*100</f>
        <v>3.6857551498040264</v>
      </c>
      <c r="AR9" s="112">
        <f>(VLOOKUP(DATEVALUE(AR$2&amp;"-"&amp;AR$1),[1]Inflação!$A:$AL,COLUMN([1]Inflação!$T$3),0)/VLOOKUP(EDATE(DATEVALUE(AR$2&amp;"-"&amp;AR$1),-3),[1]Inflação!$A:$AL,COLUMN([1]Inflação!$T$3),0)-1)*100</f>
        <v>2.0284371736236873</v>
      </c>
      <c r="AS9" s="112">
        <f>(VLOOKUP(DATEVALUE(AS$2&amp;"-"&amp;AS$1),[1]Inflação!$A:$AL,COLUMN([1]Inflação!$T$3),0)/VLOOKUP(EDATE(DATEVALUE(AS$2&amp;"-"&amp;AS$1),-3),[1]Inflação!$A:$AL,COLUMN([1]Inflação!$T$3),0)-1)*100</f>
        <v>2.2588563321721544</v>
      </c>
      <c r="AT9" s="112">
        <f>(VLOOKUP(DATEVALUE(AT$2&amp;"-"&amp;AT$1),[1]Inflação!$A:$AL,COLUMN([1]Inflação!$T$3),0)/VLOOKUP(EDATE(DATEVALUE(AT$2&amp;"-"&amp;AT$1),-3),[1]Inflação!$A:$AL,COLUMN([1]Inflação!$T$3),0)-1)*100</f>
        <v>1.9239321361055328</v>
      </c>
      <c r="AU9" s="112">
        <f>(VLOOKUP(DATEVALUE(AU$2&amp;"-"&amp;AU$1),[1]Inflação!$A:$AL,COLUMN([1]Inflação!$T$3),0)/VLOOKUP(EDATE(DATEVALUE(AU$2&amp;"-"&amp;AU$1),-3),[1]Inflação!$A:$AL,COLUMN([1]Inflação!$T$3),0)-1)*100</f>
        <v>3.9484102249640385</v>
      </c>
      <c r="AV9" s="207">
        <f>(VLOOKUP(DATEVALUE(AU$2&amp;"-"&amp;AU$1),[1]Inflação!$A:$AL,COLUMN([1]Inflação!$T$3),0)/VLOOKUP(EDATE(DATEVALUE(AU$2&amp;"-"&amp;AU$1),-12),[1]Inflação!$A:$AL,COLUMN([1]Inflação!$T$3),0)-1)*100</f>
        <v>10.539166948817025</v>
      </c>
      <c r="AW9" s="112">
        <f>(VLOOKUP(DATEVALUE(AW$2&amp;"-"&amp;AW$1),[1]Inflação!$A:$AL,COLUMN([1]Inflação!$T$3),0)/VLOOKUP(EDATE(DATEVALUE(AW$2&amp;"-"&amp;AW$1),-3),[1]Inflação!$A:$AL,COLUMN([1]Inflação!$T$3),0)-1)*100</f>
        <v>2.9665631624325117</v>
      </c>
      <c r="AX9" s="112">
        <f>(VLOOKUP(DATEVALUE(AX$2&amp;"-"&amp;AX$1),[1]Inflação!$A:$AL,COLUMN([1]Inflação!$T$3),0)/VLOOKUP(EDATE(DATEVALUE(AX$2&amp;"-"&amp;AX$1),-3),[1]Inflação!$A:$AL,COLUMN([1]Inflação!$T$3),0)-1)*100</f>
        <v>2.8562254760769124</v>
      </c>
      <c r="AY9" s="112">
        <f>(VLOOKUP(DATEVALUE(AY$2&amp;"-"&amp;AY$1),[1]Inflação!$A:$AL,COLUMN([1]Inflação!$T$3),0)/VLOOKUP(EDATE(DATEVALUE(AY$2&amp;"-"&amp;AY$1),-3),[1]Inflação!$A:$AL,COLUMN([1]Inflação!$T$3),0)-1)*100</f>
        <v>0.51997257825602272</v>
      </c>
      <c r="AZ9" s="112">
        <f>(VLOOKUP(DATEVALUE(AZ$2&amp;"-"&amp;AZ$1),[1]Inflação!$A:$AL,COLUMN([1]Inflação!$T$3),0)/VLOOKUP(EDATE(DATEVALUE(AZ$2&amp;"-"&amp;AZ$1),-3),[1]Inflação!$A:$AL,COLUMN([1]Inflação!$T$3),0)-1)*100</f>
        <v>0.67134119051170948</v>
      </c>
      <c r="BA9" s="207">
        <f>(VLOOKUP(DATEVALUE(AZ$2&amp;"-"&amp;AZ$1),[1]Inflação!$A:$AL,COLUMN([1]Inflação!$T$3),0)/VLOOKUP(EDATE(DATEVALUE(AZ$2&amp;"-"&amp;AZ$1),-12),[1]Inflação!$A:$AL,COLUMN([1]Inflação!$T$3),0)-1)*100</f>
        <v>7.1729082528960708</v>
      </c>
      <c r="BB9" s="112">
        <f>(VLOOKUP(DATEVALUE(BB$2&amp;"-"&amp;BB$1),[1]Inflação!$A:$AL,COLUMN([1]Inflação!$T$3),0)/VLOOKUP(EDATE(DATEVALUE(BB$2&amp;"-"&amp;BB$1),-3),[1]Inflação!$A:$AL,COLUMN([1]Inflação!$T$3),0)-1)*100</f>
        <v>0.73990176983655953</v>
      </c>
      <c r="BC9" s="112">
        <f>(VLOOKUP(DATEVALUE(BC$2&amp;"-"&amp;BC$1),[1]Inflação!$A:$AL,COLUMN([1]Inflação!$T$3),0)/VLOOKUP(EDATE(DATEVALUE(BC$2&amp;"-"&amp;BC$1),-3),[1]Inflação!$A:$AL,COLUMN([1]Inflação!$T$3),0)-1)*100</f>
        <v>-2.6700810721153045</v>
      </c>
      <c r="BD9" s="112">
        <f>(VLOOKUP(DATEVALUE(BD$2&amp;"-"&amp;BD$1),[1]Inflação!$A:$AL,COLUMN([1]Inflação!$T$3),0)/VLOOKUP(EDATE(DATEVALUE(BD$2&amp;"-"&amp;BD$1),-3),[1]Inflação!$A:$AL,COLUMN([1]Inflação!$T$3),0)-1)*100</f>
        <v>-0.15561165869073523</v>
      </c>
      <c r="BE9" s="112">
        <f>(VLOOKUP(DATEVALUE(BE$2&amp;"-"&amp;BE$1),[1]Inflação!$A:$AL,COLUMN([1]Inflação!$T$3),0)/VLOOKUP(EDATE(DATEVALUE(BE$2&amp;"-"&amp;BE$1),-3),[1]Inflação!$A:$AL,COLUMN([1]Inflação!$T$3),0)-1)*100</f>
        <v>1.6155390793945124</v>
      </c>
      <c r="BF9" s="207">
        <f>(VLOOKUP(DATEVALUE(BE$2&amp;"-"&amp;BE$1),[1]Inflação!$A:$AL,COLUMN([1]Inflação!$T$3),0)/VLOOKUP(EDATE(DATEVALUE(BE$2&amp;"-"&amp;BE$1),-12),[1]Inflação!$A:$AL,COLUMN([1]Inflação!$T$3),0)-1)*100</f>
        <v>-0.52094044493907754</v>
      </c>
      <c r="BG9" s="112">
        <f>(VLOOKUP(DATEVALUE(BG$2&amp;"-"&amp;BG$1),[1]Inflação!$A:$AL,COLUMN([1]Inflação!$T$3),0)/VLOOKUP(EDATE(DATEVALUE(BG$2&amp;"-"&amp;BG$1),-3),[1]Inflação!$A:$AL,COLUMN([1]Inflação!$T$3),0)-1)*100</f>
        <v>1.4691598047605892</v>
      </c>
      <c r="BH9" s="112">
        <f>(VLOOKUP(DATEVALUE(BH$2&amp;"-"&amp;BH$1),[1]Inflação!$A:$AL,COLUMN([1]Inflação!$T$3),0)/VLOOKUP(EDATE(DATEVALUE(BH$2&amp;"-"&amp;BH$1),-3),[1]Inflação!$A:$AL,COLUMN([1]Inflação!$T$3),0)-1)*100</f>
        <v>3.8594867001036759</v>
      </c>
      <c r="BI9" s="112">
        <f>(VLOOKUP(DATEVALUE(BI$2&amp;"-"&amp;BI$1),[1]Inflação!$A:$AL,COLUMN([1]Inflação!$T$3),0)/VLOOKUP(EDATE(DATEVALUE(BI$2&amp;"-"&amp;BI$1),-3),[1]Inflação!$A:$AL,COLUMN([1]Inflação!$T$3),0)-1)*100</f>
        <v>2.7529724342155504</v>
      </c>
      <c r="BJ9" s="112">
        <f>(VLOOKUP(DATEVALUE(BJ$2&amp;"-"&amp;BJ$1),[1]Inflação!$A:$AL,COLUMN([1]Inflação!$T$3),0)/VLOOKUP(EDATE(DATEVALUE(BJ$2&amp;"-"&amp;BJ$1),-3),[1]Inflação!$A:$AL,COLUMN([1]Inflação!$T$3),0)-1)*100</f>
        <v>-0.69233393180258007</v>
      </c>
      <c r="BK9" s="207">
        <f>(VLOOKUP(DATEVALUE(BJ$2&amp;"-"&amp;BJ$1),[1]Inflação!$A:$AL,COLUMN([1]Inflação!$T$3),0)/VLOOKUP(EDATE(DATEVALUE(BJ$2&amp;"-"&amp;BJ$1),-12),[1]Inflação!$A:$AL,COLUMN([1]Inflação!$T$3),0)-1)*100</f>
        <v>7.5368734029632511</v>
      </c>
      <c r="BL9" s="112">
        <f>(VLOOKUP(DATEVALUE(BL$2&amp;"-"&amp;BL$1),[1]Inflação!$A:$AL,COLUMN([1]Inflação!$T$3),0)/VLOOKUP(EDATE(DATEVALUE(BL$2&amp;"-"&amp;BL$1),-3),[1]Inflação!$A:$AL,COLUMN([1]Inflação!$T$3),0)-1)*100</f>
        <v>2.1579184695260656</v>
      </c>
      <c r="BM9" s="112">
        <f>(VLOOKUP(DATEVALUE(BM$2&amp;"-"&amp;BM$1),[1]Inflação!$A:$AL,COLUMN([1]Inflação!$T$3),0)/VLOOKUP(EDATE(DATEVALUE(BM$2&amp;"-"&amp;BM$1),-3),[1]Inflação!$A:$AL,COLUMN([1]Inflação!$T$3),0)-1)*100</f>
        <v>2.1743251414473752</v>
      </c>
      <c r="BN9" s="112">
        <f>(VLOOKUP(DATEVALUE(BN$2&amp;"-"&amp;BN$1),[1]Inflação!$A:$AL,COLUMN([1]Inflação!$T$3),0)/VLOOKUP(EDATE(DATEVALUE(BN$2&amp;"-"&amp;BN$1),-3),[1]Inflação!$A:$AL,COLUMN([1]Inflação!$T$3),0)-1)*100</f>
        <v>-0.27883822372333222</v>
      </c>
      <c r="BO9" s="112">
        <f>(VLOOKUP(DATEVALUE(BO$2&amp;"-"&amp;BO$1),[1]Inflação!$A:$AL,COLUMN([1]Inflação!$T$3),0)/VLOOKUP(EDATE(DATEVALUE(BO$2&amp;"-"&amp;BO$1),-3),[1]Inflação!$A:$AL,COLUMN([1]Inflação!$T$3),0)-1)*100</f>
        <v>3.089513038424041</v>
      </c>
      <c r="BP9" s="207">
        <f>(VLOOKUP(DATEVALUE(BO$2&amp;"-"&amp;BO$1),[1]Inflação!$A:$AL,COLUMN([1]Inflação!$T$3),0)/VLOOKUP(EDATE(DATEVALUE(BO$2&amp;"-"&amp;BO$1),-12),[1]Inflação!$A:$AL,COLUMN([1]Inflação!$T$3),0)-1)*100</f>
        <v>7.3039306458065001</v>
      </c>
      <c r="BQ9" s="112">
        <f>(VLOOKUP(DATEVALUE(BQ$2&amp;"-"&amp;BQ$1),[1]Inflação!$A:$AL,COLUMN([1]Inflação!$T$3),0)/VLOOKUP(EDATE(DATEVALUE(BQ$2&amp;"-"&amp;BQ$1),-3),[1]Inflação!$A:$AL,COLUMN([1]Inflação!$T$3),0)-1)*100</f>
        <v>1.6856537638714864</v>
      </c>
      <c r="BR9" s="112">
        <f>(VLOOKUP(DATEVALUE(BR$2&amp;"-"&amp;BR$1),[1]Inflação!$A:$AL,COLUMN([1]Inflação!$T$3),0)/VLOOKUP(EDATE(DATEVALUE(BR$2&amp;"-"&amp;BR$1),-3),[1]Inflação!$A:$AL,COLUMN([1]Inflação!$T$3),0)-1)*100</f>
        <v>2.6584774351347429</v>
      </c>
      <c r="BS9" s="112">
        <f>(VLOOKUP(DATEVALUE(BS$2&amp;"-"&amp;BS$1),[1]Inflação!$A:$AL,COLUMN([1]Inflação!$T$3),0)/VLOOKUP(EDATE(DATEVALUE(BS$2&amp;"-"&amp;BS$1),-3),[1]Inflação!$A:$AL,COLUMN([1]Inflação!$T$3),0)-1)*100</f>
        <v>9.5924051239921759</v>
      </c>
      <c r="BT9" s="112">
        <f>(VLOOKUP(DATEVALUE(BT$2&amp;"-"&amp;BT$1),[1]Inflação!$A:$AL,COLUMN([1]Inflação!$T$3),0)/VLOOKUP(EDATE(DATEVALUE(BT$2&amp;"-"&amp;BT$1),-3),[1]Inflação!$A:$AL,COLUMN([1]Inflação!$T$3),0)-1)*100</f>
        <v>7.6362036842990033</v>
      </c>
      <c r="BU9" s="207">
        <f>(VLOOKUP(DATEVALUE(BT$2&amp;"-"&amp;BT$1),[1]Inflação!$A:$AL,COLUMN([1]Inflação!$T$3),0)/VLOOKUP(EDATE(DATEVALUE(BT$2&amp;"-"&amp;BT$1),-12),[1]Inflação!$A:$AL,COLUMN([1]Inflação!$T$3),0)-1)*100</f>
        <v>23.138351126052559</v>
      </c>
      <c r="BV9" s="112">
        <f>(VLOOKUP(DATEVALUE(BV$2&amp;"-"&amp;BV$1),[1]Inflação!$A:$AL,COLUMN([1]Inflação!$T$3),0)/VLOOKUP(EDATE(DATEVALUE(BV$2&amp;"-"&amp;BV$1),-3),[1]Inflação!$A:$AL,COLUMN([1]Inflação!$T$3),0)-1)*100</f>
        <v>8.2577522738505493</v>
      </c>
      <c r="BW9" s="112">
        <f>(VLOOKUP(DATEVALUE(BW$2&amp;"-"&amp;BW$1),[1]Inflação!$A:$AL,COLUMN([1]Inflação!$T$3),0)/VLOOKUP(EDATE(DATEVALUE(BW$2&amp;"-"&amp;BW$1),-3),[1]Inflação!$A:$AL,COLUMN([1]Inflação!$T$3),0)-1)*100</f>
        <v>6.3031894919501674</v>
      </c>
      <c r="BX9" s="112">
        <f>(VLOOKUP(DATEVALUE(BX$2&amp;"-"&amp;BX$1),[1]Inflação!$A:$AL,COLUMN([1]Inflação!$T$3),0)/VLOOKUP(EDATE(DATEVALUE(BX$2&amp;"-"&amp;BX$1),-3),[1]Inflação!$A:$AL,COLUMN([1]Inflação!$T$3),0)-1)*100</f>
        <v>0.79750272604819372</v>
      </c>
      <c r="BY9" s="112">
        <f>(VLOOKUP(DATEVALUE(BY$2&amp;"-"&amp;BY$1),[1]Inflação!$A:$AL,COLUMN([1]Inflação!$T$3),0)/VLOOKUP(EDATE(DATEVALUE(BY$2&amp;"-"&amp;BY$1),-3),[1]Inflação!$A:$AL,COLUMN([1]Inflação!$T$3),0)-1)*100</f>
        <v>1.5379337312507957</v>
      </c>
      <c r="BZ9" s="207">
        <f>(VLOOKUP(DATEVALUE(BY$2&amp;"-"&amp;BY$1),[1]Inflação!$A:$AL,COLUMN([1]Inflação!$T$3),0)/VLOOKUP(EDATE(DATEVALUE(BY$2&amp;"-"&amp;BY$1),-12),[1]Inflação!$A:$AL,COLUMN([1]Inflação!$T$3),0)-1)*100</f>
        <v>17.783212339450415</v>
      </c>
      <c r="CA9" s="112">
        <f>(VLOOKUP(DATEVALUE(CA$2&amp;"-"&amp;CA$1),[1]Inflação!$A:$AL,COLUMN([1]Inflação!$T$3),0)/VLOOKUP(EDATE(DATEVALUE(CA$2&amp;"-"&amp;CA$1),-3),[1]Inflação!$A:$AL,COLUMN([1]Inflação!$T$3),0)-1)*100</f>
        <v>5.4887065072461994</v>
      </c>
      <c r="CB9" s="112">
        <f>(VLOOKUP(DATEVALUE(CB$2&amp;"-"&amp;CB$1),[1]Inflação!$A:$AL,COLUMN([1]Inflação!$T$3),0)/VLOOKUP(EDATE(DATEVALUE(CB$2&amp;"-"&amp;CB$1),-3),[1]Inflação!$A:$AL,COLUMN([1]Inflação!$T$3),0)-1)*100</f>
        <v>2.5391621005032228</v>
      </c>
      <c r="CC9" s="112">
        <f>(VLOOKUP(DATEVALUE(CC$2&amp;"-"&amp;CC$1),[1]Inflação!$A:$AL,COLUMN([1]Inflação!$T$3),0)/VLOOKUP(EDATE(DATEVALUE(CC$2&amp;"-"&amp;CC$1),-3),[1]Inflação!$A:$AL,COLUMN([1]Inflação!$T$3),0)-1)*100</f>
        <v>-1.4343383597002601</v>
      </c>
      <c r="CD9" s="112">
        <f>(VLOOKUP(DATEVALUE(CD$2&amp;"-"&amp;CD$1),[1]Inflação!$A:$AL,COLUMN([1]Inflação!$T$3),0)/VLOOKUP(EDATE(DATEVALUE(CD$2&amp;"-"&amp;CD$1),-3),[1]Inflação!$A:$AL,COLUMN([1]Inflação!$T$3),0)-1)*100</f>
        <v>-1.0922082505191</v>
      </c>
      <c r="CE9" s="207">
        <f>(VLOOKUP(DATEVALUE(CD$2&amp;"-"&amp;CD$1),[1]Inflação!$A:$AL,COLUMN([1]Inflação!$T$3),0)/VLOOKUP(EDATE(DATEVALUE(CD$2&amp;"-"&amp;CD$1),-12),[1]Inflação!$A:$AL,COLUMN([1]Inflação!$T$3),0)-1)*100</f>
        <v>5.4512855725947995</v>
      </c>
      <c r="CF9" s="112">
        <f>(VLOOKUP(DATEVALUE(CF$2&amp;"-"&amp;CF$1),[1]Inflação!$A:$AL,COLUMN([1]Inflação!$T$3),0)/VLOOKUP(EDATE(DATEVALUE(CF$2&amp;"-"&amp;CF$1),-3),[1]Inflação!$A:$AL,COLUMN([1]Inflação!$T$3),0)-1)*100</f>
        <v>0.20327371154338358</v>
      </c>
      <c r="CG9" s="112">
        <f>(VLOOKUP(DATEVALUE(CG$2&amp;"-"&amp;CG$1),[1]Inflação!$A:$AL,COLUMN([1]Inflação!$T$3),0)/VLOOKUP(EDATE(DATEVALUE(CG$2&amp;"-"&amp;CG$1),-3),[1]Inflação!$A:$AL,COLUMN([1]Inflação!$T$3),0)-1)*100</f>
        <v>-4.6495917552655701</v>
      </c>
      <c r="CH9" s="112">
        <f>(VLOOKUP(DATEVALUE(CH$2&amp;"-"&amp;CH$1),[1]Inflação!$A:$AL,COLUMN([1]Inflação!$T$3),0)/VLOOKUP(EDATE(DATEVALUE(CH$2&amp;"-"&amp;CH$1),-3),[1]Inflação!$A:$AL,COLUMN([1]Inflação!$T$3),0)-1)*100</f>
        <v>-0.49568201928403832</v>
      </c>
      <c r="CI9" s="112">
        <f>(VLOOKUP(DATEVALUE(CI$2&amp;"-"&amp;CI$1),[1]Inflação!$A:$AL,COLUMN([1]Inflação!$T$3),0)/VLOOKUP(EDATE(DATEVALUE(CI$2&amp;"-"&amp;CI$1),-3),[1]Inflação!$A:$AL,COLUMN([1]Inflação!$T$3),0)-1)*100</f>
        <v>1.8444570622774492</v>
      </c>
      <c r="CJ9" s="207">
        <f>(VLOOKUP(DATEVALUE(CI$2&amp;"-"&amp;CI$1),[1]Inflação!$A:$AL,COLUMN([1]Inflação!$T$3),0)/VLOOKUP(EDATE(DATEVALUE(CI$2&amp;"-"&amp;CI$1),-12),[1]Inflação!$A:$AL,COLUMN([1]Inflação!$T$3),0)-1)*100</f>
        <v>-3.1758279716232463</v>
      </c>
      <c r="CK9" s="112">
        <f>(VLOOKUP(DATEVALUE(CK$2&amp;"-"&amp;CK$1),[1]Inflação!$A:$AL,COLUMN([1]Inflação!$T$3),0)/VLOOKUP(EDATE(DATEVALUE(CK$2&amp;"-"&amp;CK$1),-3),[1]Inflação!$A:$AL,COLUMN([1]Inflação!$T$3),0)-1)*100</f>
        <v>-0.9068266890332799</v>
      </c>
      <c r="CL9" s="112">
        <f>(VLOOKUP(DATEVALUE(CL$2&amp;"-"&amp;CL$1),[1]Inflação!$A:$AL,COLUMN([1]Inflação!$T$3),0)/VLOOKUP(EDATE(DATEVALUE(CL$2&amp;"-"&amp;CL$1),-3),[1]Inflação!$A:$AL,COLUMN([1]Inflação!$T$3),0)-1)*100</f>
        <v>2.0276451582577515</v>
      </c>
      <c r="CM9" s="112">
        <f>(VLOOKUP(DATEVALUE(CM$2&amp;"-"&amp;CM$1),[1]Inflação!$A:$AL,COLUMN([1]Inflação!$T$3),0)/VLOOKUP(EDATE(DATEVALUE(CM$2&amp;"-"&amp;CM$1),-3),[1]Inflação!$A:$AL,COLUMN([1]Inflação!$T$3),0)-1)*100</f>
        <v>1.5188780535460467</v>
      </c>
      <c r="CN9" s="112">
        <f>(VLOOKUP(DATEVALUE(CN$2&amp;"-"&amp;CN$1),[1]Inflação!$A:$AL,COLUMN([1]Inflação!$T$3),0)/VLOOKUP(EDATE(DATEVALUE(CN$2&amp;"-"&amp;CN$1),-3),[1]Inflação!$A:$AL,COLUMN([1]Inflação!$T$3),0)-1)*100</f>
        <v>3.7974263919180906</v>
      </c>
      <c r="CO9" s="207">
        <f>(VLOOKUP(DATEVALUE(CN$2&amp;"-"&amp;CN$1),[1]Inflação!$A:$AL,COLUMN([1]Inflação!$T$3),0)/VLOOKUP(EDATE(DATEVALUE(CN$2&amp;"-"&amp;CN$1),-12),[1]Inflação!$A:$AL,COLUMN([1]Inflação!$T$3),0)-1)*100</f>
        <v>6.5356584277505458</v>
      </c>
      <c r="CP9" s="112">
        <f>(VLOOKUP(DATEVALUE(CP$2&amp;"-"&amp;CP$1),[1]Inflação!$A:$AL,COLUMN([1]Inflação!$T$3),0)/VLOOKUP(EDATE(DATEVALUE(CP$2&amp;"-"&amp;CP$1),-3),[1]Inflação!$A:$AL,COLUMN([1]Inflação!$T$3),0)-1)*100</f>
        <v>0.98249116984672202</v>
      </c>
      <c r="CQ9" s="112">
        <f>(VLOOKUP(DATEVALUE(CQ$2&amp;"-"&amp;CQ$1),[1]Inflação!$A:$AL,COLUMN([1]Inflação!$T$3),0)/VLOOKUP(EDATE(DATEVALUE(CQ$2&amp;"-"&amp;CQ$1),-3),[1]Inflação!$A:$AL,COLUMN([1]Inflação!$T$3),0)-1)*100</f>
        <v>-1.9195406475376542</v>
      </c>
      <c r="CR9" s="221">
        <f>(VLOOKUP(DATEVALUE(CR$2&amp;"-"&amp;CR$1),[1]Inflação!$A:$AL,COLUMN([1]Inflação!$T$3),0)/VLOOKUP(EDATE(DATEVALUE(CR$2&amp;"-"&amp;CR$1),-3),[1]Inflação!$A:$AL,COLUMN([1]Inflação!$T$3),0)-1)*100</f>
        <v>-0.37628291013308557</v>
      </c>
      <c r="CS9" s="220">
        <f>(VLOOKUP(DATEVALUE(CS$2&amp;"-"&amp;CS$1),[1]Inflação!$A:$AL,COLUMN([1]Inflação!$T$3),0)/VLOOKUP(EDATE(DATEVALUE(CS$2&amp;"-"&amp;CS$1),-3),[1]Inflação!$A:$AL,COLUMN([1]Inflação!$T$3),0)-1)*100</f>
        <v>2.6554077653514918</v>
      </c>
      <c r="CT9" s="208">
        <f>(VLOOKUP(DATEVALUE(CS$2&amp;"-"&amp;CS$1),[1]Inflação!$A:$AL,COLUMN([1]Inflação!$T$3),0)/VLOOKUP(EDATE(DATEVALUE(CS$2&amp;"-"&amp;CS$1),-12),[1]Inflação!$A:$AL,COLUMN([1]Inflação!$T$3),0)-1)*100</f>
        <v>1.2915333725381561</v>
      </c>
      <c r="CU9" s="221">
        <f>(VLOOKUP(DATEVALUE(CU$2&amp;"-"&amp;CU$1),[1]Inflação!$A:$AL,COLUMN([1]Inflação!$T$3),0)/VLOOKUP(EDATE(DATEVALUE(CU$2&amp;"-"&amp;CU$1),-3),[1]Inflação!$A:$AL,COLUMN([1]Inflação!$T$3),0)-1)*100</f>
        <v>0.94108785497957204</v>
      </c>
      <c r="CV9" s="221">
        <f>(VLOOKUP(DATEVALUE(CV$2&amp;"-"&amp;CV$1),[1]Inflação!$A:$AL,COLUMN([1]Inflação!$T$3),0)/VLOOKUP(EDATE(DATEVALUE(CV$2&amp;"-"&amp;CV$1),-3),[1]Inflação!$A:$AL,COLUMN([1]Inflação!$T$3),0)-1)*100</f>
        <v>0.9101251116693021</v>
      </c>
      <c r="CW9" s="221">
        <f>(VLOOKUP(DATEVALUE(CW$2&amp;"-"&amp;CW$1),[1]Inflação!$A:$AL,COLUMN([1]Inflação!$T$3),0)/VLOOKUP(EDATE(DATEVALUE(CW$2&amp;"-"&amp;CW$1),-3),[1]Inflação!$A:$AL,COLUMN([1]Inflação!$T$3),0)-1)*100</f>
        <v>0.8498423453002113</v>
      </c>
      <c r="CX9" s="220">
        <f>(VLOOKUP(DATEVALUE(CX$2&amp;"-"&amp;CX$1),[1]Inflação!$A:$AL,COLUMN([1]Inflação!$T$3),0)/VLOOKUP(EDATE(DATEVALUE(CX$2&amp;"-"&amp;CX$1),-3),[1]Inflação!$A:$AL,COLUMN([1]Inflação!$T$3),0)-1)*100</f>
        <v>0.87290126250880729</v>
      </c>
      <c r="CY9" s="208">
        <f>(VLOOKUP(DATEVALUE(CX$2&amp;"-"&amp;CX$1),[1]Inflação!$A:$AL,COLUMN([1]Inflação!$T$3),0)/VLOOKUP(EDATE(DATEVALUE(CX$2&amp;"-"&amp;CX$1),-12),[1]Inflação!$A:$AL,COLUMN([1]Inflação!$T$3),0)-1)*100</f>
        <v>3.6221171069023894</v>
      </c>
    </row>
    <row r="10" spans="1:103" ht="12.95" customHeight="1">
      <c r="B10" s="32"/>
      <c r="C10" s="38"/>
      <c r="D10" s="153"/>
      <c r="E10" s="153"/>
      <c r="F10" s="153"/>
      <c r="G10" s="153"/>
      <c r="H10" s="165"/>
      <c r="I10" s="153"/>
      <c r="J10" s="153"/>
      <c r="K10" s="153"/>
      <c r="L10" s="153"/>
      <c r="M10" s="165"/>
      <c r="N10" s="153"/>
      <c r="O10" s="153"/>
      <c r="P10" s="153"/>
      <c r="Q10" s="153"/>
      <c r="R10" s="165"/>
      <c r="S10" s="153"/>
      <c r="T10" s="153"/>
      <c r="U10" s="153"/>
      <c r="V10" s="153"/>
      <c r="W10" s="165"/>
      <c r="X10" s="153"/>
      <c r="Y10" s="153"/>
      <c r="Z10" s="153"/>
      <c r="AA10" s="153"/>
      <c r="AB10" s="165"/>
      <c r="AC10" s="153"/>
      <c r="AD10" s="153"/>
      <c r="AE10" s="153"/>
      <c r="AF10" s="153"/>
      <c r="AG10" s="165"/>
      <c r="AH10" s="153"/>
      <c r="AI10" s="153"/>
      <c r="AJ10" s="153"/>
      <c r="AK10" s="153"/>
      <c r="AL10" s="165"/>
      <c r="AM10" s="153"/>
      <c r="AN10" s="153"/>
      <c r="AO10" s="153"/>
      <c r="AP10" s="153"/>
      <c r="AQ10" s="165"/>
      <c r="AR10" s="153"/>
      <c r="AS10" s="153"/>
      <c r="AT10" s="153"/>
      <c r="AU10" s="153"/>
      <c r="AV10" s="165"/>
      <c r="AW10" s="153"/>
      <c r="AX10" s="153"/>
      <c r="AY10" s="153"/>
      <c r="AZ10" s="153"/>
      <c r="BA10" s="165"/>
      <c r="BB10" s="153"/>
      <c r="BC10" s="153"/>
      <c r="BD10" s="153"/>
      <c r="BE10" s="153"/>
      <c r="BF10" s="165"/>
      <c r="BG10" s="153"/>
      <c r="BH10" s="153"/>
      <c r="BI10" s="153"/>
      <c r="BJ10" s="153"/>
      <c r="BK10" s="165"/>
      <c r="BL10" s="153"/>
      <c r="BM10" s="153"/>
      <c r="BN10" s="153"/>
      <c r="BO10" s="153"/>
      <c r="BP10" s="165"/>
      <c r="BQ10" s="153"/>
      <c r="BR10" s="153"/>
      <c r="BS10" s="153"/>
      <c r="BT10" s="153"/>
      <c r="BU10" s="165"/>
      <c r="BV10" s="153"/>
      <c r="BW10" s="153"/>
      <c r="BX10" s="153"/>
      <c r="BY10" s="153"/>
      <c r="BZ10" s="165"/>
      <c r="CA10" s="153"/>
      <c r="CB10" s="153"/>
      <c r="CC10" s="153"/>
      <c r="CD10" s="153"/>
      <c r="CE10" s="165"/>
      <c r="CF10" s="153"/>
      <c r="CG10" s="153"/>
      <c r="CH10" s="153"/>
      <c r="CI10" s="153"/>
      <c r="CJ10" s="165"/>
      <c r="CK10" s="153"/>
      <c r="CL10" s="153"/>
      <c r="CM10" s="291"/>
      <c r="CN10" s="291"/>
      <c r="CO10" s="296"/>
      <c r="CP10" s="153"/>
      <c r="CQ10" s="153"/>
      <c r="CR10" s="141"/>
      <c r="CS10" s="39"/>
      <c r="CT10" s="40"/>
      <c r="CU10" s="141"/>
      <c r="CV10" s="141"/>
      <c r="CW10" s="141"/>
      <c r="CX10" s="39"/>
      <c r="CY10" s="40"/>
    </row>
    <row r="11" spans="1:103" ht="12.95" customHeight="1">
      <c r="B11" s="35" t="s">
        <v>9</v>
      </c>
      <c r="C11" s="41" t="s">
        <v>10</v>
      </c>
      <c r="D11" s="152">
        <f>VLOOKUP(DATEVALUE(D$2&amp;"-"&amp;D$1),'[1]Setor Externo'!$DP:$FC,2,0)</f>
        <v>2.1071361244019138</v>
      </c>
      <c r="E11" s="152">
        <f>VLOOKUP(DATEVALUE(E$2&amp;"-"&amp;E$1),'[1]Setor Externo'!$DP:$FC,2,0)</f>
        <v>1.9817512193362192</v>
      </c>
      <c r="F11" s="152">
        <f>VLOOKUP(DATEVALUE(F$2&amp;"-"&amp;F$1),'[1]Setor Externo'!$DP:$FC,2,0)</f>
        <v>1.9147071319603357</v>
      </c>
      <c r="G11" s="152">
        <f>VLOOKUP(DATEVALUE(G$2&amp;"-"&amp;G$1),'[1]Setor Externo'!$DP:$FC,2,0)</f>
        <v>1.7852805627705628</v>
      </c>
      <c r="H11" s="201">
        <f>VLOOKUP(G$1,'[1]Setor Externo'!$IF:$IG,2,0)</f>
        <v>1.9472187596172577</v>
      </c>
      <c r="I11" s="152">
        <f>VLOOKUP(DATEVALUE(I$2&amp;"-"&amp;I$1),'[1]Setor Externo'!$DP:$FC,2,0)</f>
        <v>1.7372341991341991</v>
      </c>
      <c r="J11" s="152">
        <f>VLOOKUP(DATEVALUE(J$2&amp;"-"&amp;J$1),'[1]Setor Externo'!$DP:$FC,2,0)</f>
        <v>1.6544715728715726</v>
      </c>
      <c r="K11" s="152">
        <f>VLOOKUP(DATEVALUE(K$2&amp;"-"&amp;K$1),'[1]Setor Externo'!$DP:$FC,2,0)</f>
        <v>1.6677832549093419</v>
      </c>
      <c r="L11" s="152">
        <f>VLOOKUP(DATEVALUE(L$2&amp;"-"&amp;L$1),'[1]Setor Externo'!$DP:$FC,2,0)</f>
        <v>2.2846128326745716</v>
      </c>
      <c r="M11" s="201">
        <f>VLOOKUP(L$1,'[1]Setor Externo'!$IF:$IG,2,0)</f>
        <v>1.8360254648974215</v>
      </c>
      <c r="N11" s="152">
        <f>VLOOKUP(DATEVALUE(N$2&amp;"-"&amp;N$1),'[1]Setor Externo'!$DP:$FC,2,0)</f>
        <v>2.3158153823953831</v>
      </c>
      <c r="O11" s="152">
        <f>VLOOKUP(DATEVALUE(O$2&amp;"-"&amp;O$1),'[1]Setor Externo'!$DP:$FC,2,0)</f>
        <v>2.0762487734487736</v>
      </c>
      <c r="P11" s="152">
        <f>VLOOKUP(DATEVALUE(P$2&amp;"-"&amp;P$1),'[1]Setor Externo'!$DP:$FC,2,0)</f>
        <v>1.8654471610515093</v>
      </c>
      <c r="Q11" s="152">
        <f>VLOOKUP(DATEVALUE(Q$2&amp;"-"&amp;Q$1),'[1]Setor Externo'!$DP:$FC,2,0)</f>
        <v>1.7399413890457369</v>
      </c>
      <c r="R11" s="201">
        <f>VLOOKUP(Q$1,'[1]Setor Externo'!$IF:$IG,2,0)</f>
        <v>1.9993631764853508</v>
      </c>
      <c r="S11" s="152">
        <f>VLOOKUP(DATEVALUE(S$2&amp;"-"&amp;S$1),'[1]Setor Externo'!$DP:$FC,2,0)</f>
        <v>1.8025452173913044</v>
      </c>
      <c r="T11" s="152">
        <f>VLOOKUP(DATEVALUE(T$2&amp;"-"&amp;T$1),'[1]Setor Externo'!$DP:$FC,2,0)</f>
        <v>1.7931869047619047</v>
      </c>
      <c r="U11" s="152">
        <f>VLOOKUP(DATEVALUE(U$2&amp;"-"&amp;U$1),'[1]Setor Externo'!$DP:$FC,2,0)</f>
        <v>1.7487334776334773</v>
      </c>
      <c r="V11" s="152">
        <f>VLOOKUP(DATEVALUE(V$2&amp;"-"&amp;V$1),'[1]Setor Externo'!$DP:$FC,2,0)</f>
        <v>1.6964595652173911</v>
      </c>
      <c r="W11" s="201">
        <f>VLOOKUP(V$1,'[1]Setor Externo'!$IF:$IG,2,0)</f>
        <v>1.7602312912510192</v>
      </c>
      <c r="X11" s="152">
        <f>VLOOKUP(DATEVALUE(X$2&amp;"-"&amp;X$1),'[1]Setor Externo'!$DP:$FC,2,0)</f>
        <v>1.6668373809523807</v>
      </c>
      <c r="Y11" s="152">
        <f>VLOOKUP(DATEVALUE(Y$2&amp;"-"&amp;Y$1),'[1]Setor Externo'!$DP:$FC,2,0)</f>
        <v>1.5947026239842028</v>
      </c>
      <c r="Z11" s="152">
        <f>VLOOKUP(DATEVALUE(Z$2&amp;"-"&amp;Z$1),'[1]Setor Externo'!$DP:$FC,2,0)</f>
        <v>1.6376775017253278</v>
      </c>
      <c r="AA11" s="152">
        <f>VLOOKUP(DATEVALUE(AA$2&amp;"-"&amp;AA$1),'[1]Setor Externo'!$DP:$FC,2,0)</f>
        <v>1.8016574242424241</v>
      </c>
      <c r="AB11" s="201">
        <f>VLOOKUP(AA$1,'[1]Setor Externo'!$IF:$IG,2,0)</f>
        <v>1.6752187327260841</v>
      </c>
      <c r="AC11" s="152">
        <f>VLOOKUP(DATEVALUE(AC$2&amp;"-"&amp;AC$1),'[1]Setor Externo'!$DP:$FC,2,0)</f>
        <v>1.7664543859649122</v>
      </c>
      <c r="AD11" s="152">
        <f>VLOOKUP(DATEVALUE(AD$2&amp;"-"&amp;AD$1),'[1]Setor Externo'!$DP:$FC,2,0)</f>
        <v>1.9652207575757574</v>
      </c>
      <c r="AE11" s="152">
        <f>VLOOKUP(DATEVALUE(AE$2&amp;"-"&amp;AE$1),'[1]Setor Externo'!$DP:$FC,2,0)</f>
        <v>2.0278625130018724</v>
      </c>
      <c r="AF11" s="152">
        <f>VLOOKUP(DATEVALUE(AF$2&amp;"-"&amp;AF$1),'[1]Setor Externo'!$DP:$FC,2,0)</f>
        <v>2.0596654545454545</v>
      </c>
      <c r="AG11" s="201">
        <f>VLOOKUP(AF$1,'[1]Setor Externo'!$IF:$IG,2,0)</f>
        <v>1.9548007777719991</v>
      </c>
      <c r="AH11" s="152">
        <f>VLOOKUP(DATEVALUE(AH$2&amp;"-"&amp;AH$1),'[1]Setor Externo'!$DP:$FC,2,0)</f>
        <v>1.9953666666666667</v>
      </c>
      <c r="AI11" s="152">
        <f>VLOOKUP(DATEVALUE(AI$2&amp;"-"&amp;AI$1),'[1]Setor Externo'!$DP:$FC,2,0)</f>
        <v>2.0712999999999999</v>
      </c>
      <c r="AJ11" s="152">
        <f>VLOOKUP(DATEVALUE(AJ$2&amp;"-"&amp;AJ$1),'[1]Setor Externo'!$DP:$FC,2,0)</f>
        <v>2.2888913702239786</v>
      </c>
      <c r="AK11" s="152">
        <f>VLOOKUP(DATEVALUE(AK$2&amp;"-"&amp;AK$1),'[1]Setor Externo'!$DP:$FC,2,0)</f>
        <v>2.2843666666666667</v>
      </c>
      <c r="AL11" s="201">
        <f>VLOOKUP(AK$1,'[1]Setor Externo'!$IF:$IG,2,0)</f>
        <v>2.1599811758893281</v>
      </c>
      <c r="AM11" s="152">
        <f>VLOOKUP(DATEVALUE(AM$2&amp;"-"&amp;AM$1),'[1]Setor Externo'!$DP:$FC,2,0)</f>
        <v>2.3631333333333333</v>
      </c>
      <c r="AN11" s="152">
        <f>VLOOKUP(DATEVALUE(AN$2&amp;"-"&amp;AN$1),'[1]Setor Externo'!$DP:$FC,2,0)</f>
        <v>2.2289999999999996</v>
      </c>
      <c r="AO11" s="152">
        <f>VLOOKUP(DATEVALUE(AO$2&amp;"-"&amp;AO$1),'[1]Setor Externo'!$DP:$FC,2,0)</f>
        <v>2.2754666666666665</v>
      </c>
      <c r="AP11" s="152">
        <f>VLOOKUP(DATEVALUE(AP$2&amp;"-"&amp;AP$1),'[1]Setor Externo'!$DP:$FC,2,0)</f>
        <v>2.5491333333333337</v>
      </c>
      <c r="AQ11" s="201">
        <f>VLOOKUP(AP$1,'[1]Setor Externo'!$IF:$IG,2,0)</f>
        <v>2.3541833333333329</v>
      </c>
      <c r="AR11" s="152">
        <f>VLOOKUP(DATEVALUE(AR$2&amp;"-"&amp;AR$1),'[1]Setor Externo'!$DP:$FC,2,0)</f>
        <v>2.8656666666666664</v>
      </c>
      <c r="AS11" s="152">
        <f>VLOOKUP(DATEVALUE(AS$2&amp;"-"&amp;AS$1),'[1]Setor Externo'!$DP:$FC,2,0)</f>
        <v>3.069433333333333</v>
      </c>
      <c r="AT11" s="152">
        <f>VLOOKUP(DATEVALUE(AT$2&amp;"-"&amp;AT$1),'[1]Setor Externo'!$DP:$FC,2,0)</f>
        <v>3.5466000000000002</v>
      </c>
      <c r="AU11" s="152">
        <f>VLOOKUP(DATEVALUE(AU$2&amp;"-"&amp;AU$1),'[1]Setor Externo'!$DP:$FC,2,0)</f>
        <v>3.8417666666666666</v>
      </c>
      <c r="AV11" s="201">
        <f>VLOOKUP(AU$1,'[1]Setor Externo'!$IF:$IG,2,0)</f>
        <v>3.3308666666666666</v>
      </c>
      <c r="AW11" s="152">
        <f>VLOOKUP(DATEVALUE(AW$2&amp;"-"&amp;AW$1),'[1]Setor Externo'!$DP:$FC,2,0)</f>
        <v>3.9049666666666667</v>
      </c>
      <c r="AX11" s="152">
        <f>VLOOKUP(DATEVALUE(AX$2&amp;"-"&amp;AX$1),'[1]Setor Externo'!$DP:$FC,2,0)</f>
        <v>3.5013666666666663</v>
      </c>
      <c r="AY11" s="152">
        <f>VLOOKUP(DATEVALUE(AY$2&amp;"-"&amp;AY$1),'[1]Setor Externo'!$DP:$FC,2,0)</f>
        <v>3.2479999999999998</v>
      </c>
      <c r="AZ11" s="152">
        <f>VLOOKUP(DATEVALUE(AZ$2&amp;"-"&amp;AZ$1),'[1]Setor Externo'!$DP:$FC,2,0)</f>
        <v>3.2922999999999996</v>
      </c>
      <c r="BA11" s="201">
        <f>VLOOKUP(AZ$1,'[1]Setor Externo'!$IF:$IG,2,0)</f>
        <v>3.4866583333333332</v>
      </c>
      <c r="BB11" s="152">
        <f>VLOOKUP(DATEVALUE(BB$2&amp;"-"&amp;BB$1),'[1]Setor Externo'!$DP:$FC,2,0)</f>
        <v>3.1418999999999997</v>
      </c>
      <c r="BC11" s="152">
        <f>VLOOKUP(DATEVALUE(BC$2&amp;"-"&amp;BC$1),'[1]Setor Externo'!$DP:$FC,2,0)</f>
        <v>3.2140333333333331</v>
      </c>
      <c r="BD11" s="152">
        <f>VLOOKUP(DATEVALUE(BD$2&amp;"-"&amp;BD$1),'[1]Setor Externo'!$DP:$FC,2,0)</f>
        <v>3.1630666666666669</v>
      </c>
      <c r="BE11" s="152">
        <f>VLOOKUP(DATEVALUE(BE$2&amp;"-"&amp;BE$1),'[1]Setor Externo'!$DP:$FC,2,0)</f>
        <v>3.2480333333333333</v>
      </c>
      <c r="BF11" s="201">
        <f>VLOOKUP(BE$1,'[1]Setor Externo'!$IF:$IG,2,0)</f>
        <v>3.1917583333333339</v>
      </c>
      <c r="BG11" s="152">
        <f>VLOOKUP(DATEVALUE(BG$2&amp;"-"&amp;BG$1),'[1]Setor Externo'!$DP:$FC,2,0)</f>
        <v>3.2439666666666667</v>
      </c>
      <c r="BH11" s="152">
        <f>VLOOKUP(DATEVALUE(BH$2&amp;"-"&amp;BH$1),'[1]Setor Externo'!$DP:$FC,2,0)</f>
        <v>3.6088333333333331</v>
      </c>
      <c r="BI11" s="152">
        <f>VLOOKUP(DATEVALUE(BI$2&amp;"-"&amp;BI$1),'[1]Setor Externo'!$DP:$FC,2,0)</f>
        <v>3.956433333333333</v>
      </c>
      <c r="BJ11" s="152">
        <f>VLOOKUP(DATEVALUE(BJ$2&amp;"-"&amp;BJ$1),'[1]Setor Externo'!$DP:$FC,2,0)</f>
        <v>3.8142333333333336</v>
      </c>
      <c r="BK11" s="201">
        <f>VLOOKUP(BJ$1,'[1]Setor Externo'!$IF:$IG,2,0)</f>
        <v>3.6558666666666664</v>
      </c>
      <c r="BL11" s="152">
        <f>VLOOKUP(DATEVALUE(BL$2&amp;"-"&amp;BL$1),'[1]Setor Externo'!$DP:$FC,2,0)</f>
        <v>3.7681333333333336</v>
      </c>
      <c r="BM11" s="152">
        <f>VLOOKUP(DATEVALUE(BM$2&amp;"-"&amp;BM$1),'[1]Setor Externo'!$DP:$FC,2,0)</f>
        <v>3.9183999999999997</v>
      </c>
      <c r="BN11" s="152">
        <f>VLOOKUP(DATEVALUE(BN$2&amp;"-"&amp;BN$1),'[1]Setor Externo'!$DP:$FC,2,0)</f>
        <v>3.9797666666666665</v>
      </c>
      <c r="BO11" s="152">
        <f>VLOOKUP(DATEVALUE(BO$2&amp;"-"&amp;BO$1),'[1]Setor Externo'!$DP:$FC,2,0)</f>
        <v>4.1183000000000005</v>
      </c>
      <c r="BP11" s="201">
        <f>VLOOKUP(BO$1,'[1]Setor Externo'!$IF:$IG,2,0)</f>
        <v>3.9461500000000007</v>
      </c>
      <c r="BQ11" s="152">
        <f>VLOOKUP(DATEVALUE(BQ$2&amp;"-"&amp;BQ$1),'[1]Setor Externo'!$DP:$FC,2,0)</f>
        <v>4.4665333333333335</v>
      </c>
      <c r="BR11" s="152">
        <f>VLOOKUP(DATEVALUE(BR$2&amp;"-"&amp;BR$1),'[1]Setor Externo'!$DP:$FC,2,0)</f>
        <v>5.3896333333333333</v>
      </c>
      <c r="BS11" s="152">
        <f>VLOOKUP(DATEVALUE(BS$2&amp;"-"&amp;BS$1),'[1]Setor Externo'!$DP:$FC,2,0)</f>
        <v>5.3844333333333338</v>
      </c>
      <c r="BT11" s="152">
        <f>VLOOKUP(DATEVALUE(BT$2&amp;"-"&amp;BT$1),'[1]Setor Externo'!$DP:$FC,2,0)</f>
        <v>5.4013</v>
      </c>
      <c r="BU11" s="201">
        <f>VLOOKUP(BT$1,'[1]Setor Externo'!$IF:$IG,2,0)</f>
        <v>5.1604750000000008</v>
      </c>
      <c r="BV11" s="152">
        <f>VLOOKUP(DATEVALUE(BV$2&amp;"-"&amp;BV$1),'[1]Setor Externo'!$DP:$FC,2,0)</f>
        <v>5.4738000000000007</v>
      </c>
      <c r="BW11" s="152">
        <f>VLOOKUP(DATEVALUE(BW$2&amp;"-"&amp;BW$1),'[1]Setor Externo'!$DP:$FC,2,0)</f>
        <v>5.2923</v>
      </c>
      <c r="BX11" s="152">
        <f>VLOOKUP(DATEVALUE(BX$2&amp;"-"&amp;BX$1),'[1]Setor Externo'!$DP:$FC,2,0)</f>
        <v>5.2330666666666668</v>
      </c>
      <c r="BY11" s="152">
        <f>VLOOKUP(DATEVALUE(BY$2&amp;"-"&amp;BY$1),'[1]Setor Externo'!$DP:$FC,2,0)</f>
        <v>5.5844666666666667</v>
      </c>
      <c r="BZ11" s="201">
        <f>VLOOKUP(BY$1,'[1]Setor Externo'!$IF:$IG,2,0)</f>
        <v>5.395908333333332</v>
      </c>
      <c r="CA11" s="152">
        <f>VLOOKUP(DATEVALUE(CA$2&amp;"-"&amp;CA$1),'[1]Setor Externo'!$DP:$FC,2,0)</f>
        <v>5.2266000000000004</v>
      </c>
      <c r="CB11" s="152">
        <f>VLOOKUP(DATEVALUE(CB$2&amp;"-"&amp;CB$1),'[1]Setor Externo'!$DP:$FC,2,0)</f>
        <v>4.9214999999999991</v>
      </c>
      <c r="CC11" s="152">
        <f>VLOOKUP(DATEVALUE(CC$2&amp;"-"&amp;CC$1),'[1]Setor Externo'!$DP:$FC,2,0)</f>
        <v>5.2495666666666665</v>
      </c>
      <c r="CD11" s="152">
        <f>VLOOKUP(DATEVALUE(CD$2&amp;"-"&amp;CD$1),'[1]Setor Externo'!$DP:$FC,2,0)</f>
        <v>5.2632000000000003</v>
      </c>
      <c r="CE11" s="201">
        <f>VLOOKUP(CD$1,'[1]Setor Externo'!$IF:$IG,2,0)</f>
        <v>5.1652166666666668</v>
      </c>
      <c r="CF11" s="152">
        <f>VLOOKUP(DATEVALUE(CF$2&amp;"-"&amp;CF$1),'[1]Setor Externo'!$DP:$FC,2,0)</f>
        <v>5.1917</v>
      </c>
      <c r="CG11" s="152">
        <f>VLOOKUP(DATEVALUE(CG$2&amp;"-"&amp;CG$1),'[1]Setor Externo'!$DP:$FC,2,0)</f>
        <v>4.9370000000000003</v>
      </c>
      <c r="CH11" s="152">
        <f>VLOOKUP(DATEVALUE(CH$2&amp;"-"&amp;CH$1),'[1]Setor Externo'!$DP:$FC,2,0)</f>
        <v>4.8832000000000004</v>
      </c>
      <c r="CI11" s="152">
        <f>VLOOKUP(DATEVALUE(CI$2&amp;"-"&amp;CI$1),'[1]Setor Externo'!$DP:$FC,2,0)</f>
        <v>4.9554333333333327</v>
      </c>
      <c r="CJ11" s="201">
        <f>VLOOKUP(CI$1,'[1]Setor Externo'!$IF:$IG,2,0)</f>
        <v>4.9918333333333322</v>
      </c>
      <c r="CK11" s="152">
        <f>VLOOKUP(DATEVALUE(CK$2&amp;"-"&amp;CK$1),'[1]Setor Externo'!$DP:$FC,2,0)</f>
        <v>4.9502333333333333</v>
      </c>
      <c r="CL11" s="152">
        <f>VLOOKUP(DATEVALUE(CL$2&amp;"-"&amp;CL$1),'[1]Setor Externo'!$DP:$FC,2,0)</f>
        <v>5.2196999999999996</v>
      </c>
      <c r="CM11" s="152">
        <f>VLOOKUP(DATEVALUE(CM$2&amp;"-"&amp;CM$1),'[1]Setor Externo'!$DP:$FC,2,0)</f>
        <v>5.5459333333333332</v>
      </c>
      <c r="CN11" s="152">
        <f>VLOOKUP(DATEVALUE(CN$2&amp;"-"&amp;CN$1),'[1]Setor Externo'!$DP:$FC,2,0)</f>
        <v>5.8423177109440276</v>
      </c>
      <c r="CO11" s="201">
        <f>VLOOKUP(CN$1,'[1]Setor Externo'!$IF:$IG,2,0)</f>
        <v>5.3895460944026725</v>
      </c>
      <c r="CP11" s="152">
        <f>VLOOKUP(DATEVALUE(CP$2&amp;"-"&amp;CP$1),'[1]Setor Externo'!$DP:$FC,2,0)</f>
        <v>5.8487967846669475</v>
      </c>
      <c r="CQ11" s="152">
        <f>VLOOKUP(DATEVALUE(CQ$2&amp;"-"&amp;CQ$1),'[1]Setor Externo'!$DP:$FC,2,0)</f>
        <v>5.6674264157706107</v>
      </c>
      <c r="CR11" s="139">
        <f>VLOOKUP(DATEVALUE(CR$2&amp;"-"&amp;CR$1),'[1]Setor Externo'!$DP:$FC,2,0)</f>
        <v>5.5843177777777795</v>
      </c>
      <c r="CS11" s="30">
        <f>VLOOKUP(DATEVALUE(CS$2&amp;"-"&amp;CS$1),'[1]Setor Externo'!$DP:$FC,2,0)</f>
        <v>5.6335794444444458</v>
      </c>
      <c r="CT11" s="42">
        <f>VLOOKUP(CS$1,'[1]Setor Externo'!$IF:$IG,2,0)</f>
        <v>5.6835301056649454</v>
      </c>
      <c r="CU11" s="139">
        <f>VLOOKUP(DATEVALUE(CU$2&amp;"-"&amp;CU$1),'[1]Setor Externo'!$DP:$FC,2,0)</f>
        <v>5.6500000000000012</v>
      </c>
      <c r="CV11" s="139">
        <f>VLOOKUP(DATEVALUE(CV$2&amp;"-"&amp;CV$1),'[1]Setor Externo'!$DP:$FC,2,0)</f>
        <v>5.6500000000000012</v>
      </c>
      <c r="CW11" s="139">
        <f>VLOOKUP(DATEVALUE(CW$2&amp;"-"&amp;CW$1),'[1]Setor Externo'!$DP:$FC,2,0)</f>
        <v>5.6500000000000012</v>
      </c>
      <c r="CX11" s="30">
        <f>VLOOKUP(DATEVALUE(CX$2&amp;"-"&amp;CX$1),'[1]Setor Externo'!$DP:$FC,2,0)</f>
        <v>5.6500000000000012</v>
      </c>
      <c r="CY11" s="42">
        <f>VLOOKUP(CX$1,'[1]Setor Externo'!$IF:$IG,2,0)</f>
        <v>5.6499999999999995</v>
      </c>
    </row>
    <row r="12" spans="1:103" s="3" customFormat="1" ht="12.95" customHeight="1">
      <c r="A12" s="113"/>
      <c r="B12" s="43"/>
      <c r="C12" s="44" t="s">
        <v>11</v>
      </c>
      <c r="D12" s="146">
        <f>(AVERAGE('[1]Setor Externo'!$B199:$B201)/AVERAGE('[1]Setor Externo'!$B187:$B189)-1)*100</f>
        <v>-3.9217913927489523</v>
      </c>
      <c r="E12" s="146">
        <f>(AVERAGE('[1]Setor Externo'!$B202:$B204)/AVERAGE('[1]Setor Externo'!$B190:$B192)-1)*100</f>
        <v>-9.2759946281642307</v>
      </c>
      <c r="F12" s="146">
        <f>(AVERAGE('[1]Setor Externo'!$B205:$B207)/AVERAGE('[1]Setor Externo'!$B193:$B195)-1)*100</f>
        <v>-11.819998997219294</v>
      </c>
      <c r="G12" s="146">
        <f>(AVERAGE('[1]Setor Externo'!$B208:$B210)/AVERAGE('[1]Setor Externo'!$B196:$B198)-1)*100</f>
        <v>-17.014234781849456</v>
      </c>
      <c r="H12" s="164">
        <v>-10.474675080857843</v>
      </c>
      <c r="I12" s="146">
        <f>(AVERAGE('[1]Setor Externo'!$B211:$B213)/AVERAGE('[1]Setor Externo'!$B199:$B201)-1)*100</f>
        <v>-17.55472373066107</v>
      </c>
      <c r="J12" s="146">
        <f>(AVERAGE('[1]Setor Externo'!$B214:$B216)/AVERAGE('[1]Setor Externo'!$B202:$B204)-1)*100</f>
        <v>-16.514668605793403</v>
      </c>
      <c r="K12" s="146">
        <f>(AVERAGE('[1]Setor Externo'!$B217:$B219)/AVERAGE('[1]Setor Externo'!$B205:$B207)-1)*100</f>
        <v>-12.896169493983422</v>
      </c>
      <c r="L12" s="146">
        <f>(AVERAGE('[1]Setor Externo'!$B220:$B222)/AVERAGE('[1]Setor Externo'!$B208:$B210)-1)*100</f>
        <v>27.969400458217009</v>
      </c>
      <c r="M12" s="164">
        <f>(M11/H11-1)*100</f>
        <v>-5.7103648047070017</v>
      </c>
      <c r="N12" s="146">
        <f>(AVERAGE('[1]Setor Externo'!$B223:$B225)/AVERAGE('[1]Setor Externo'!$B211:$B213)-1)*100</f>
        <v>33.30473136837491</v>
      </c>
      <c r="O12" s="146">
        <f>(AVERAGE('[1]Setor Externo'!$B226:$B228)/AVERAGE('[1]Setor Externo'!$B214:$B216)-1)*100</f>
        <v>25.493166972046911</v>
      </c>
      <c r="P12" s="146">
        <f>(AVERAGE('[1]Setor Externo'!$B229:$B231)/AVERAGE('[1]Setor Externo'!$B217:$B219)-1)*100</f>
        <v>11.851894157128484</v>
      </c>
      <c r="Q12" s="146">
        <f>(AVERAGE('[1]Setor Externo'!$B232:$B234)/AVERAGE('[1]Setor Externo'!$B220:$B222)-1)*100</f>
        <v>-23.840864230426028</v>
      </c>
      <c r="R12" s="164">
        <f>(R11/M11-1)*100</f>
        <v>8.8962661308760858</v>
      </c>
      <c r="S12" s="146">
        <f>(AVERAGE('[1]Setor Externo'!$B235:$B237)/AVERAGE('[1]Setor Externo'!$B223:$B225)-1)*100</f>
        <v>-22.163690979251271</v>
      </c>
      <c r="T12" s="146">
        <f>(AVERAGE('[1]Setor Externo'!$B238:$B240)/AVERAGE('[1]Setor Externo'!$B226:$B228)-1)*100</f>
        <v>-13.633331049086483</v>
      </c>
      <c r="U12" s="146">
        <f>(AVERAGE('[1]Setor Externo'!$B241:$B243)/AVERAGE('[1]Setor Externo'!$B229:$B231)-1)*100</f>
        <v>-6.256606236557416</v>
      </c>
      <c r="V12" s="146">
        <f>(AVERAGE('[1]Setor Externo'!$B244:$B246)/AVERAGE('[1]Setor Externo'!$B232:$B234)-1)*100</f>
        <v>-2.4990395712233271</v>
      </c>
      <c r="W12" s="164">
        <f>(W11/R11-1)*100</f>
        <v>-11.960402594525011</v>
      </c>
      <c r="X12" s="146">
        <f>(AVERAGE('[1]Setor Externo'!$B247:$B249)/AVERAGE('[1]Setor Externo'!$B235:$B237)-1)*100</f>
        <v>-7.5286786222940938</v>
      </c>
      <c r="Y12" s="146">
        <f>(AVERAGE('[1]Setor Externo'!$B250:$B252)/AVERAGE('[1]Setor Externo'!$B238:$B240)-1)*100</f>
        <v>-11.068800483129571</v>
      </c>
      <c r="Z12" s="146">
        <f>(AVERAGE('[1]Setor Externo'!$B253:$B255)/AVERAGE('[1]Setor Externo'!$B241:$B243)-1)*100</f>
        <v>-6.3506519048539767</v>
      </c>
      <c r="AA12" s="146">
        <f>(AVERAGE('[1]Setor Externo'!$B256:$B258)/AVERAGE('[1]Setor Externo'!$B244:$B246)-1)*100</f>
        <v>6.201023660210403</v>
      </c>
      <c r="AB12" s="164">
        <f>(AB11/W11-1)*100</f>
        <v>-4.8296243196833233</v>
      </c>
      <c r="AC12" s="146">
        <f>(AVERAGE('[1]Setor Externo'!$B259:$B261)/AVERAGE('[1]Setor Externo'!$B247:$B249)-1)*100</f>
        <v>5.976408145803247</v>
      </c>
      <c r="AD12" s="146">
        <f>(AVERAGE('[1]Setor Externo'!$B262:$B264)/AVERAGE('[1]Setor Externo'!$B250:$B252)-1)*100</f>
        <v>23.234308893645171</v>
      </c>
      <c r="AE12" s="146">
        <f>(AVERAGE('[1]Setor Externo'!$B265:$B267)/AVERAGE('[1]Setor Externo'!$B253:$B255)-1)*100</f>
        <v>23.825509654097132</v>
      </c>
      <c r="AF12" s="146">
        <f>(AVERAGE('[1]Setor Externo'!$B268:$B270)/AVERAGE('[1]Setor Externo'!$B256:$B258)-1)*100</f>
        <v>14.3205931844407</v>
      </c>
      <c r="AG12" s="164">
        <f>(AG11/AB11-1)*100</f>
        <v>16.68928597705872</v>
      </c>
      <c r="AH12" s="146">
        <f>(AVERAGE('[1]Setor Externo'!$B271:$B273)/AVERAGE('[1]Setor Externo'!$B259:$B261)-1)*100</f>
        <v>12.958856029373944</v>
      </c>
      <c r="AI12" s="146">
        <f>(AVERAGE('[1]Setor Externo'!$B274:$B276)/AVERAGE('[1]Setor Externo'!$B262:$B264)-1)*100</f>
        <v>5.3978283109068492</v>
      </c>
      <c r="AJ12" s="146">
        <f>(AVERAGE('[1]Setor Externo'!$B277:$B279)/AVERAGE('[1]Setor Externo'!$B265:$B267)-1)*100</f>
        <v>12.872118082389218</v>
      </c>
      <c r="AK12" s="146">
        <f>(AVERAGE('[1]Setor Externo'!$B280:$B282)/AVERAGE('[1]Setor Externo'!$B268:$B270)-1)*100</f>
        <v>10.909597557473294</v>
      </c>
      <c r="AL12" s="164">
        <f>(AL11/AG11-1)*100</f>
        <v>10.496230636412228</v>
      </c>
      <c r="AM12" s="146">
        <f>(AVERAGE('[1]Setor Externo'!$B283:$B285)/AVERAGE('[1]Setor Externo'!$B271:$B273)-1)*100</f>
        <v>18.431031890546421</v>
      </c>
      <c r="AN12" s="146">
        <f>(AVERAGE('[1]Setor Externo'!$B286:$B288)/AVERAGE('[1]Setor Externo'!$B274:$B276)-1)*100</f>
        <v>7.6135760150629839</v>
      </c>
      <c r="AO12" s="146">
        <f>(AVERAGE('[1]Setor Externo'!$B289:$B291)/AVERAGE('[1]Setor Externo'!$B277:$B279)-1)*100</f>
        <v>-0.58651553900517239</v>
      </c>
      <c r="AP12" s="146">
        <f>(AVERAGE('[1]Setor Externo'!$B292:$B294)/AVERAGE('[1]Setor Externo'!$B280:$B282)-1)*100</f>
        <v>11.590375158687326</v>
      </c>
      <c r="AQ12" s="164">
        <f>(AQ11/AL11-1)*100</f>
        <v>8.99091897706219</v>
      </c>
      <c r="AR12" s="146">
        <f>(AVERAGE('[1]Setor Externo'!$B295:$B297)/AVERAGE('[1]Setor Externo'!$B283:$B285)-1)*100</f>
        <v>21.26555138657713</v>
      </c>
      <c r="AS12" s="146">
        <f>(AVERAGE('[1]Setor Externo'!$B298:$B300)/AVERAGE('[1]Setor Externo'!$B286:$B288)-1)*100</f>
        <v>37.704501271123078</v>
      </c>
      <c r="AT12" s="146">
        <f>(AVERAGE('[1]Setor Externo'!$B301:$B303)/AVERAGE('[1]Setor Externo'!$B289:$B291)-1)*100</f>
        <v>55.86253369272238</v>
      </c>
      <c r="AU12" s="146">
        <f>(AVERAGE('[1]Setor Externo'!$B304:$B306)/AVERAGE('[1]Setor Externo'!$B292:$B294)-1)*100</f>
        <v>50.708737610168143</v>
      </c>
      <c r="AV12" s="164">
        <f t="shared" ref="AV12:BO12" si="0">(AV11/AQ11-1)*100</f>
        <v>41.487139914053728</v>
      </c>
      <c r="AW12" s="146">
        <f t="shared" si="0"/>
        <v>36.26730254740027</v>
      </c>
      <c r="AX12" s="146">
        <f t="shared" si="0"/>
        <v>14.072087138776968</v>
      </c>
      <c r="AY12" s="146">
        <f t="shared" si="0"/>
        <v>-8.4193311904359192</v>
      </c>
      <c r="AZ12" s="146">
        <f t="shared" si="0"/>
        <v>-14.30244765862928</v>
      </c>
      <c r="BA12" s="164">
        <f t="shared" si="0"/>
        <v>4.677211136240822</v>
      </c>
      <c r="BB12" s="146">
        <f t="shared" si="0"/>
        <v>-19.540926512390211</v>
      </c>
      <c r="BC12" s="146">
        <f t="shared" si="0"/>
        <v>-8.2063194371721497</v>
      </c>
      <c r="BD12" s="146">
        <f t="shared" si="0"/>
        <v>-2.6149425287356198</v>
      </c>
      <c r="BE12" s="146">
        <f t="shared" si="0"/>
        <v>-1.3445514280796433</v>
      </c>
      <c r="BF12" s="164">
        <f t="shared" si="0"/>
        <v>-8.45795520543785</v>
      </c>
      <c r="BG12" s="146">
        <f>(BG11/BB11-1)*100</f>
        <v>3.2485650933087307</v>
      </c>
      <c r="BH12" s="146">
        <f t="shared" si="0"/>
        <v>12.283631159187314</v>
      </c>
      <c r="BI12" s="146">
        <f t="shared" si="0"/>
        <v>25.082198710112525</v>
      </c>
      <c r="BJ12" s="146">
        <f t="shared" si="0"/>
        <v>17.432087109122453</v>
      </c>
      <c r="BK12" s="164">
        <f>(BK11/BF11-1)*100</f>
        <v>14.540835641796157</v>
      </c>
      <c r="BL12" s="146">
        <f>(BL11/BG11-1)*100</f>
        <v>16.158201378970194</v>
      </c>
      <c r="BM12" s="146">
        <f t="shared" si="0"/>
        <v>8.5780261395649546</v>
      </c>
      <c r="BN12" s="146">
        <f t="shared" si="0"/>
        <v>0.58975676745891548</v>
      </c>
      <c r="BO12" s="146">
        <f t="shared" si="0"/>
        <v>7.971894745121344</v>
      </c>
      <c r="BP12" s="164">
        <f>(BP11/BK11-1)*100</f>
        <v>7.9402056967796231</v>
      </c>
      <c r="BQ12" s="146">
        <f>(BQ11/BL11-1)*100</f>
        <v>18.534375995187702</v>
      </c>
      <c r="BR12" s="146">
        <f t="shared" ref="BR12:BU12" si="1">(BR11/BM11-1)*100</f>
        <v>37.546787804546078</v>
      </c>
      <c r="BS12" s="146">
        <f t="shared" si="1"/>
        <v>35.295201561230584</v>
      </c>
      <c r="BT12" s="146">
        <f t="shared" si="1"/>
        <v>31.153631352742629</v>
      </c>
      <c r="BU12" s="164">
        <f t="shared" si="1"/>
        <v>30.772398413643675</v>
      </c>
      <c r="BV12" s="146">
        <f>(BV11/BQ11-1)*100</f>
        <v>22.55141944535659</v>
      </c>
      <c r="BW12" s="146">
        <f t="shared" ref="BW12:BZ12" si="2">(BW11/BR11-1)*100</f>
        <v>-1.8059360871797048</v>
      </c>
      <c r="BX12" s="146">
        <f t="shared" si="2"/>
        <v>-2.8111902831000513</v>
      </c>
      <c r="BY12" s="146">
        <f t="shared" si="2"/>
        <v>3.3911589185319668</v>
      </c>
      <c r="BZ12" s="164">
        <f t="shared" si="2"/>
        <v>4.562241524924171</v>
      </c>
      <c r="CA12" s="146">
        <f>(CA11/BV11-1)*100</f>
        <v>-4.5160583141510502</v>
      </c>
      <c r="CB12" s="146">
        <f t="shared" ref="CB12:CE12" si="3">(CB11/BW11-1)*100</f>
        <v>-7.0064055325661956</v>
      </c>
      <c r="CC12" s="146">
        <f t="shared" si="3"/>
        <v>0.31530269058295257</v>
      </c>
      <c r="CD12" s="146">
        <f t="shared" si="3"/>
        <v>-5.7528621056024409</v>
      </c>
      <c r="CE12" s="164">
        <f t="shared" si="3"/>
        <v>-4.2753073702450184</v>
      </c>
      <c r="CF12" s="146">
        <f>(CF11/CA11-1)*100</f>
        <v>-0.66773810890445873</v>
      </c>
      <c r="CG12" s="146">
        <f t="shared" ref="CG12:CJ12" si="4">(CG11/CB11-1)*100</f>
        <v>0.31494463070205203</v>
      </c>
      <c r="CH12" s="146">
        <f t="shared" si="4"/>
        <v>-6.9789887419278944</v>
      </c>
      <c r="CI12" s="146">
        <f t="shared" si="4"/>
        <v>-5.847519886507591</v>
      </c>
      <c r="CJ12" s="164">
        <f t="shared" si="4"/>
        <v>-3.3567485068390357</v>
      </c>
      <c r="CK12" s="146">
        <f>(CK11/CF11-1)*100</f>
        <v>-4.6510134766389992</v>
      </c>
      <c r="CL12" s="146">
        <f t="shared" ref="CL12:CO12" si="5">(CL11/CG11-1)*100</f>
        <v>5.7261494834919935</v>
      </c>
      <c r="CM12" s="146">
        <f t="shared" si="5"/>
        <v>13.571701616426379</v>
      </c>
      <c r="CN12" s="146">
        <f t="shared" si="5"/>
        <v>17.897211362827914</v>
      </c>
      <c r="CO12" s="164">
        <f t="shared" si="5"/>
        <v>7.9672684264833871</v>
      </c>
      <c r="CP12" s="146">
        <f>(CP11/CK11-1)*100</f>
        <v>18.1519413495717</v>
      </c>
      <c r="CQ12" s="146">
        <f t="shared" ref="CQ12:CT12" si="6">(CQ11/CL11-1)*100</f>
        <v>8.577627368826013</v>
      </c>
      <c r="CR12" s="140">
        <f t="shared" si="6"/>
        <v>0.69211874967447518</v>
      </c>
      <c r="CS12" s="37">
        <f t="shared" si="6"/>
        <v>-3.5728674274007055</v>
      </c>
      <c r="CT12" s="46">
        <f t="shared" si="6"/>
        <v>5.454708172318834</v>
      </c>
      <c r="CU12" s="140">
        <f>(CU11/CP11-1)*100</f>
        <v>-3.3989347208661203</v>
      </c>
      <c r="CV12" s="140">
        <f t="shared" ref="CV12:CY12" si="7">(CV11/CQ11-1)*100</f>
        <v>-0.30748375880306211</v>
      </c>
      <c r="CW12" s="140">
        <f t="shared" si="7"/>
        <v>1.1761906258916266</v>
      </c>
      <c r="CX12" s="37">
        <f t="shared" si="7"/>
        <v>0.29147641774625033</v>
      </c>
      <c r="CY12" s="46">
        <f t="shared" si="7"/>
        <v>-0.58995210796060071</v>
      </c>
    </row>
    <row r="13" spans="1:103" ht="12.95" customHeight="1">
      <c r="B13" s="32"/>
      <c r="C13" s="47"/>
      <c r="D13" s="153"/>
      <c r="E13" s="153"/>
      <c r="F13" s="153"/>
      <c r="G13" s="153"/>
      <c r="H13" s="165"/>
      <c r="I13" s="153"/>
      <c r="J13" s="153"/>
      <c r="K13" s="153"/>
      <c r="L13" s="153"/>
      <c r="M13" s="165"/>
      <c r="N13" s="153"/>
      <c r="O13" s="153"/>
      <c r="P13" s="153"/>
      <c r="Q13" s="153"/>
      <c r="R13" s="165"/>
      <c r="S13" s="153"/>
      <c r="T13" s="153"/>
      <c r="U13" s="153"/>
      <c r="V13" s="153"/>
      <c r="W13" s="165"/>
      <c r="X13" s="153"/>
      <c r="Y13" s="153"/>
      <c r="Z13" s="153"/>
      <c r="AA13" s="153"/>
      <c r="AB13" s="165"/>
      <c r="AC13" s="153"/>
      <c r="AD13" s="153"/>
      <c r="AE13" s="153"/>
      <c r="AF13" s="153"/>
      <c r="AG13" s="165"/>
      <c r="AH13" s="153"/>
      <c r="AI13" s="153"/>
      <c r="AJ13" s="153"/>
      <c r="AK13" s="153"/>
      <c r="AL13" s="165"/>
      <c r="AM13" s="153"/>
      <c r="AN13" s="153"/>
      <c r="AO13" s="153"/>
      <c r="AP13" s="153"/>
      <c r="AQ13" s="165"/>
      <c r="AR13" s="153"/>
      <c r="AS13" s="153"/>
      <c r="AT13" s="153"/>
      <c r="AU13" s="153"/>
      <c r="AV13" s="165"/>
      <c r="AW13" s="153"/>
      <c r="AX13" s="153"/>
      <c r="AY13" s="153"/>
      <c r="AZ13" s="153"/>
      <c r="BA13" s="165"/>
      <c r="BB13" s="153"/>
      <c r="BC13" s="153"/>
      <c r="BD13" s="153"/>
      <c r="BE13" s="153"/>
      <c r="BF13" s="165"/>
      <c r="BG13" s="153"/>
      <c r="BH13" s="153"/>
      <c r="BI13" s="153"/>
      <c r="BJ13" s="153"/>
      <c r="BK13" s="165"/>
      <c r="BL13" s="153"/>
      <c r="BM13" s="153"/>
      <c r="BN13" s="153"/>
      <c r="BO13" s="153"/>
      <c r="BP13" s="165"/>
      <c r="BQ13" s="153"/>
      <c r="BR13" s="153"/>
      <c r="BS13" s="153"/>
      <c r="BT13" s="153"/>
      <c r="BU13" s="165"/>
      <c r="BV13" s="153"/>
      <c r="BW13" s="153"/>
      <c r="BX13" s="153"/>
      <c r="BY13" s="153"/>
      <c r="BZ13" s="165"/>
      <c r="CA13" s="153"/>
      <c r="CB13" s="153"/>
      <c r="CC13" s="153"/>
      <c r="CD13" s="153"/>
      <c r="CE13" s="165"/>
      <c r="CF13" s="153"/>
      <c r="CG13" s="153"/>
      <c r="CH13" s="153"/>
      <c r="CI13" s="153"/>
      <c r="CJ13" s="165"/>
      <c r="CK13" s="153"/>
      <c r="CL13" s="153"/>
      <c r="CM13" s="153"/>
      <c r="CN13" s="153"/>
      <c r="CO13" s="165"/>
      <c r="CP13" s="153"/>
      <c r="CQ13" s="153"/>
      <c r="CR13" s="141"/>
      <c r="CS13" s="39"/>
      <c r="CT13" s="40"/>
      <c r="CU13" s="141"/>
      <c r="CV13" s="141"/>
      <c r="CW13" s="141"/>
      <c r="CX13" s="39"/>
      <c r="CY13" s="40"/>
    </row>
    <row r="14" spans="1:103" ht="12.95" customHeight="1">
      <c r="B14" s="35" t="s">
        <v>12</v>
      </c>
      <c r="C14" s="44" t="s">
        <v>13</v>
      </c>
      <c r="D14" s="146">
        <f>VLOOKUP(DATEVALUE(D$2&amp;"-"&amp;D$1),[1]Juros!$A:$F,2,0)</f>
        <v>12.75</v>
      </c>
      <c r="E14" s="45">
        <f>VLOOKUP(DATEVALUE(E$2&amp;"-"&amp;E$1),[1]Juros!$A:$F,2,0)</f>
        <v>12</v>
      </c>
      <c r="F14" s="146">
        <f>VLOOKUP(DATEVALUE(F$2&amp;"-"&amp;F$1),[1]Juros!$A:$F,2,0)</f>
        <v>11.25</v>
      </c>
      <c r="G14" s="146">
        <f>VLOOKUP(DATEVALUE(G$2&amp;"-"&amp;G$1),[1]Juros!$A:$F,2,0)</f>
        <v>11.25</v>
      </c>
      <c r="H14" s="164">
        <f>G14</f>
        <v>11.25</v>
      </c>
      <c r="I14" s="146">
        <f>VLOOKUP(DATEVALUE(I$2&amp;"-"&amp;I$1),[1]Juros!$A:$F,2,0)</f>
        <v>11.25</v>
      </c>
      <c r="J14" s="45">
        <f>VLOOKUP(DATEVALUE(J$2&amp;"-"&amp;J$1),[1]Juros!$A:$F,2,0)</f>
        <v>12.25</v>
      </c>
      <c r="K14" s="146">
        <f>VLOOKUP(DATEVALUE(K$2&amp;"-"&amp;K$1),[1]Juros!$A:$F,2,0)</f>
        <v>13.750000000000002</v>
      </c>
      <c r="L14" s="146">
        <f>VLOOKUP(DATEVALUE(L$2&amp;"-"&amp;L$1),[1]Juros!$A:$F,2,0)</f>
        <v>13.750000000000002</v>
      </c>
      <c r="M14" s="164">
        <f>L14</f>
        <v>13.750000000000002</v>
      </c>
      <c r="N14" s="146">
        <f>VLOOKUP(DATEVALUE(N$2&amp;"-"&amp;N$1),[1]Juros!$A:$F,2,0)</f>
        <v>11.25</v>
      </c>
      <c r="O14" s="45">
        <f>VLOOKUP(DATEVALUE(O$2&amp;"-"&amp;O$1),[1]Juros!$A:$F,2,0)</f>
        <v>9.25</v>
      </c>
      <c r="P14" s="146">
        <f>VLOOKUP(DATEVALUE(P$2&amp;"-"&amp;P$1),[1]Juros!$A:$F,2,0)</f>
        <v>8.75</v>
      </c>
      <c r="Q14" s="146">
        <f>VLOOKUP(DATEVALUE(Q$2&amp;"-"&amp;Q$1),[1]Juros!$A:$F,2,0)</f>
        <v>8.75</v>
      </c>
      <c r="R14" s="164">
        <f>Q14</f>
        <v>8.75</v>
      </c>
      <c r="S14" s="146">
        <f>VLOOKUP(DATEVALUE(S$2&amp;"-"&amp;S$1),[1]Juros!$A:$F,2,0)</f>
        <v>8.75</v>
      </c>
      <c r="T14" s="45">
        <f>VLOOKUP(DATEVALUE(T$2&amp;"-"&amp;T$1),[1]Juros!$A:$F,2,0)</f>
        <v>10.25</v>
      </c>
      <c r="U14" s="146">
        <f>VLOOKUP(DATEVALUE(U$2&amp;"-"&amp;U$1),[1]Juros!$A:$F,2,0)</f>
        <v>10.75</v>
      </c>
      <c r="V14" s="146">
        <f>VLOOKUP(DATEVALUE(V$2&amp;"-"&amp;V$1),[1]Juros!$A:$F,2,0)</f>
        <v>10.75</v>
      </c>
      <c r="W14" s="164">
        <f>V14</f>
        <v>10.75</v>
      </c>
      <c r="X14" s="146">
        <f>VLOOKUP(DATEVALUE(X$2&amp;"-"&amp;X$1),[1]Juros!$A:$F,2,0)</f>
        <v>11.75</v>
      </c>
      <c r="Y14" s="45">
        <f>VLOOKUP(DATEVALUE(Y$2&amp;"-"&amp;Y$1),[1]Juros!$A:$F,2,0)</f>
        <v>12.25</v>
      </c>
      <c r="Z14" s="146">
        <f>VLOOKUP(DATEVALUE(Z$2&amp;"-"&amp;Z$1),[1]Juros!$A:$F,2,0)</f>
        <v>12</v>
      </c>
      <c r="AA14" s="146">
        <f>VLOOKUP(DATEVALUE(AA$2&amp;"-"&amp;AA$1),[1]Juros!$A:$F,2,0)</f>
        <v>11</v>
      </c>
      <c r="AB14" s="164">
        <f>AA14</f>
        <v>11</v>
      </c>
      <c r="AC14" s="146">
        <f>VLOOKUP(DATEVALUE(AC$2&amp;"-"&amp;AC$1),[1]Juros!$A:$F,2,0)</f>
        <v>9.75</v>
      </c>
      <c r="AD14" s="45">
        <f>VLOOKUP(DATEVALUE(AD$2&amp;"-"&amp;AD$1),[1]Juros!$A:$F,2,0)</f>
        <v>8.5</v>
      </c>
      <c r="AE14" s="146">
        <f>VLOOKUP(DATEVALUE(AE$2&amp;"-"&amp;AE$1),[1]Juros!$A:$F,2,0)</f>
        <v>7.5</v>
      </c>
      <c r="AF14" s="146">
        <f>VLOOKUP(DATEVALUE(AF$2&amp;"-"&amp;AF$1),[1]Juros!$A:$F,2,0)</f>
        <v>7.2499999999999991</v>
      </c>
      <c r="AG14" s="164">
        <f>AF14</f>
        <v>7.2499999999999991</v>
      </c>
      <c r="AH14" s="146">
        <f>VLOOKUP(DATEVALUE(AH$2&amp;"-"&amp;AH$1),[1]Juros!$A:$F,2,0)</f>
        <v>7.25</v>
      </c>
      <c r="AI14" s="45">
        <f>VLOOKUP(DATEVALUE(AI$2&amp;"-"&amp;AI$1),[1]Juros!$A:$F,2,0)</f>
        <v>8</v>
      </c>
      <c r="AJ14" s="146">
        <f>VLOOKUP(DATEVALUE(AJ$2&amp;"-"&amp;AJ$1),[1]Juros!$A:$F,2,0)</f>
        <v>9</v>
      </c>
      <c r="AK14" s="146">
        <f>VLOOKUP(DATEVALUE(AK$2&amp;"-"&amp;AK$1),[1]Juros!$A:$F,2,0)</f>
        <v>10</v>
      </c>
      <c r="AL14" s="164">
        <f>AK14</f>
        <v>10</v>
      </c>
      <c r="AM14" s="146">
        <f>VLOOKUP(DATEVALUE(AM$2&amp;"-"&amp;AM$1),[1]Juros!$A:$F,2,0)</f>
        <v>10.75</v>
      </c>
      <c r="AN14" s="45">
        <f>VLOOKUP(DATEVALUE(AN$2&amp;"-"&amp;AN$1),[1]Juros!$A:$F,2,0)</f>
        <v>11</v>
      </c>
      <c r="AO14" s="146">
        <f>VLOOKUP(DATEVALUE(AO$2&amp;"-"&amp;AO$1),[1]Juros!$A:$F,2,0)</f>
        <v>11</v>
      </c>
      <c r="AP14" s="146">
        <f>VLOOKUP(DATEVALUE(AP$2&amp;"-"&amp;AP$1),[1]Juros!$A:$F,2,0)</f>
        <v>11.75</v>
      </c>
      <c r="AQ14" s="164">
        <f>AP14</f>
        <v>11.75</v>
      </c>
      <c r="AR14" s="146">
        <f>VLOOKUP(DATEVALUE(AR$2&amp;"-"&amp;AR$1),[1]Juros!$A:$F,2,0)</f>
        <v>12.75</v>
      </c>
      <c r="AS14" s="45">
        <f>VLOOKUP(DATEVALUE(AS$2&amp;"-"&amp;AS$1),[1]Juros!$A:$F,2,0)</f>
        <v>13.75</v>
      </c>
      <c r="AT14" s="146">
        <f>VLOOKUP(DATEVALUE(AT$2&amp;"-"&amp;AT$1),[1]Juros!$A:$F,2,0)</f>
        <v>14.25</v>
      </c>
      <c r="AU14" s="146">
        <f>VLOOKUP(DATEVALUE(AU$2&amp;"-"&amp;AU$1),[1]Juros!$A:$F,2,0)</f>
        <v>14.25</v>
      </c>
      <c r="AV14" s="164">
        <f>AU14</f>
        <v>14.25</v>
      </c>
      <c r="AW14" s="146">
        <f>VLOOKUP(DATEVALUE(AW$2&amp;"-"&amp;AW$1),[1]Juros!$A:$F,2,0)</f>
        <v>14.25</v>
      </c>
      <c r="AX14" s="45">
        <f>VLOOKUP(DATEVALUE(AX$2&amp;"-"&amp;AX$1),[1]Juros!$A:$F,2,0)</f>
        <v>14.25</v>
      </c>
      <c r="AY14" s="146">
        <f>VLOOKUP(DATEVALUE(AY$2&amp;"-"&amp;AY$1),[1]Juros!$A:$F,2,0)</f>
        <v>14.25</v>
      </c>
      <c r="AZ14" s="146">
        <f>VLOOKUP(DATEVALUE(AZ$2&amp;"-"&amp;AZ$1),[1]Juros!$A:$F,2,0)</f>
        <v>13.75</v>
      </c>
      <c r="BA14" s="164">
        <f>AZ14</f>
        <v>13.75</v>
      </c>
      <c r="BB14" s="146">
        <f>VLOOKUP(DATEVALUE(BB$2&amp;"-"&amp;BB$1),[1]Juros!$A:$F,2,0)</f>
        <v>12.25</v>
      </c>
      <c r="BC14" s="45">
        <f>VLOOKUP(DATEVALUE(BC$2&amp;"-"&amp;BC$1),[1]Juros!$A:$F,2,0)</f>
        <v>10.25</v>
      </c>
      <c r="BD14" s="146">
        <f>VLOOKUP(DATEVALUE(BD$2&amp;"-"&amp;BD$1),[1]Juros!$A:$F,2,0)</f>
        <v>8.25</v>
      </c>
      <c r="BE14" s="146">
        <f>VLOOKUP(DATEVALUE(BE$2&amp;"-"&amp;BE$1),[1]Juros!$A:$F,2,0)</f>
        <v>7</v>
      </c>
      <c r="BF14" s="164">
        <f>BE14</f>
        <v>7</v>
      </c>
      <c r="BG14" s="146">
        <f>VLOOKUP(DATEVALUE(BG$2&amp;"-"&amp;BG$1),[1]Juros!$A:$F,2,0)</f>
        <v>6.5</v>
      </c>
      <c r="BH14" s="45">
        <f>VLOOKUP(DATEVALUE(BH$2&amp;"-"&amp;BH$1),[1]Juros!$A:$F,2,0)</f>
        <v>6.5</v>
      </c>
      <c r="BI14" s="146">
        <f>VLOOKUP(DATEVALUE(BI$2&amp;"-"&amp;BI$1),[1]Juros!$A:$F,2,0)</f>
        <v>6.5</v>
      </c>
      <c r="BJ14" s="146">
        <f>VLOOKUP(DATEVALUE(BJ$2&amp;"-"&amp;BJ$1),[1]Juros!$A:$F,2,0)</f>
        <v>6.5</v>
      </c>
      <c r="BK14" s="164">
        <f>BJ14</f>
        <v>6.5</v>
      </c>
      <c r="BL14" s="146">
        <f>VLOOKUP(DATEVALUE(BL$2&amp;"-"&amp;BL$1),[1]Juros!$A:$F,2,0)</f>
        <v>6.5</v>
      </c>
      <c r="BM14" s="45">
        <f>VLOOKUP(DATEVALUE(BM$2&amp;"-"&amp;BM$1),[1]Juros!$A:$F,2,0)</f>
        <v>6.5</v>
      </c>
      <c r="BN14" s="146">
        <f>VLOOKUP(DATEVALUE(BN$2&amp;"-"&amp;BN$1),[1]Juros!$A:$F,2,0)</f>
        <v>5.5</v>
      </c>
      <c r="BO14" s="146">
        <f>VLOOKUP(DATEVALUE(BO$2&amp;"-"&amp;BO$1),[1]Juros!$A:$F,2,0)</f>
        <v>4.5</v>
      </c>
      <c r="BP14" s="164">
        <f>BO14</f>
        <v>4.5</v>
      </c>
      <c r="BQ14" s="146">
        <f>VLOOKUP(DATEVALUE(BQ$2&amp;"-"&amp;BQ$1),[1]Juros!$A:$F,2,0)</f>
        <v>3.75</v>
      </c>
      <c r="BR14" s="146">
        <f>VLOOKUP(DATEVALUE(BR$2&amp;"-"&amp;BR$1),[1]Juros!$A:$F,2,0)</f>
        <v>2.25</v>
      </c>
      <c r="BS14" s="146">
        <f>VLOOKUP(DATEVALUE(BS$2&amp;"-"&amp;BS$1),[1]Juros!$A:$F,2,0)</f>
        <v>2</v>
      </c>
      <c r="BT14" s="146">
        <f>VLOOKUP(DATEVALUE(BT$2&amp;"-"&amp;BT$1),[1]Juros!$A:$F,2,0)</f>
        <v>2</v>
      </c>
      <c r="BU14" s="164">
        <f>BT14</f>
        <v>2</v>
      </c>
      <c r="BV14" s="146">
        <f>VLOOKUP(DATEVALUE(BV$2&amp;"-"&amp;BV$1),[1]Juros!$A:$F,2,0)</f>
        <v>2.75</v>
      </c>
      <c r="BW14" s="146">
        <f>VLOOKUP(DATEVALUE(BW$2&amp;"-"&amp;BW$1),[1]Juros!$A:$F,2,0)</f>
        <v>4.25</v>
      </c>
      <c r="BX14" s="146">
        <f>VLOOKUP(DATEVALUE(BX$2&amp;"-"&amp;BX$1),[1]Juros!$A:$F,2,0)</f>
        <v>6.25</v>
      </c>
      <c r="BY14" s="146">
        <f>VLOOKUP(DATEVALUE(BY$2&amp;"-"&amp;BY$1),[1]Juros!$A:$F,2,0)</f>
        <v>9.25</v>
      </c>
      <c r="BZ14" s="164">
        <f>BY14</f>
        <v>9.25</v>
      </c>
      <c r="CA14" s="146">
        <f>VLOOKUP(DATEVALUE(CA$2&amp;"-"&amp;CA$1),[1]Juros!$A:$F,2,0)</f>
        <v>11.75</v>
      </c>
      <c r="CB14" s="146">
        <f>VLOOKUP(DATEVALUE(CB$2&amp;"-"&amp;CB$1),[1]Juros!$A:$F,2,0)</f>
        <v>13.25</v>
      </c>
      <c r="CC14" s="146">
        <f>VLOOKUP(DATEVALUE(CC$2&amp;"-"&amp;CC$1),[1]Juros!$A:$F,2,0)</f>
        <v>13.75</v>
      </c>
      <c r="CD14" s="146">
        <f>VLOOKUP(DATEVALUE(CD$2&amp;"-"&amp;CD$1),[1]Juros!$A:$F,2,0)</f>
        <v>13.75</v>
      </c>
      <c r="CE14" s="164">
        <f>CD14</f>
        <v>13.75</v>
      </c>
      <c r="CF14" s="146">
        <f>VLOOKUP(DATEVALUE(CF$2&amp;"-"&amp;CF$1),[1]Juros!$A:$F,2,0)</f>
        <v>13.75</v>
      </c>
      <c r="CG14" s="146">
        <f>VLOOKUP(DATEVALUE(CG$2&amp;"-"&amp;CG$1),[1]Juros!$A:$F,2,0)</f>
        <v>13.75</v>
      </c>
      <c r="CH14" s="146">
        <f>VLOOKUP(DATEVALUE(CH$2&amp;"-"&amp;CH$1),[1]Juros!$A:$F,2,0)</f>
        <v>12.75</v>
      </c>
      <c r="CI14" s="146">
        <f>VLOOKUP(DATEVALUE(CI$2&amp;"-"&amp;CI$1),[1]Juros!$A:$F,2,0)</f>
        <v>11.75</v>
      </c>
      <c r="CJ14" s="164">
        <f>CI14</f>
        <v>11.75</v>
      </c>
      <c r="CK14" s="146">
        <f>VLOOKUP(DATEVALUE(CK$2&amp;"-"&amp;CK$1),[1]Juros!$A:$F,2,0)</f>
        <v>10.75</v>
      </c>
      <c r="CL14" s="146">
        <f>VLOOKUP(DATEVALUE(CL$2&amp;"-"&amp;CL$1),[1]Juros!$A:$F,2,0)</f>
        <v>10.5</v>
      </c>
      <c r="CM14" s="146">
        <f>VLOOKUP(DATEVALUE(CM$2&amp;"-"&amp;CM$1),[1]Juros!$A:$F,2,0)</f>
        <v>10.75</v>
      </c>
      <c r="CN14" s="146">
        <f>VLOOKUP(DATEVALUE(CN$2&amp;"-"&amp;CN$1),[1]Juros!$A:$F,2,0)</f>
        <v>12.25</v>
      </c>
      <c r="CO14" s="164">
        <f>CN14</f>
        <v>12.25</v>
      </c>
      <c r="CP14" s="146">
        <f>VLOOKUP(DATEVALUE(CP$2&amp;"-"&amp;CP$1),[1]Juros!$A:$F,2,0)</f>
        <v>14.25</v>
      </c>
      <c r="CQ14" s="146">
        <f>VLOOKUP(DATEVALUE(CQ$2&amp;"-"&amp;CQ$1),[1]Juros!$A:$F,2,0)</f>
        <v>15</v>
      </c>
      <c r="CR14" s="140">
        <f>VLOOKUP(DATEVALUE(CR$2&amp;"-"&amp;CR$1),[1]Juros!$A:$F,2,0)</f>
        <v>15</v>
      </c>
      <c r="CS14" s="37">
        <f>VLOOKUP(DATEVALUE(CS$2&amp;"-"&amp;CS$1),[1]Juros!$A:$F,2,0)</f>
        <v>15</v>
      </c>
      <c r="CT14" s="46">
        <f>CS14</f>
        <v>15</v>
      </c>
      <c r="CU14" s="140">
        <f>VLOOKUP(DATEVALUE(CU$2&amp;"-"&amp;CU$1),[1]Juros!$A:$F,2,0)</f>
        <v>14.25</v>
      </c>
      <c r="CV14" s="140">
        <f>VLOOKUP(DATEVALUE(CV$2&amp;"-"&amp;CV$1),[1]Juros!$A:$F,2,0)</f>
        <v>13.25</v>
      </c>
      <c r="CW14" s="140">
        <f>VLOOKUP(DATEVALUE(CW$2&amp;"-"&amp;CW$1),[1]Juros!$A:$F,2,0)</f>
        <v>12.75</v>
      </c>
      <c r="CX14" s="37">
        <f>VLOOKUP(DATEVALUE(CX$2&amp;"-"&amp;CX$1),[1]Juros!$A:$F,2,0)</f>
        <v>12.75</v>
      </c>
      <c r="CY14" s="46">
        <f>CX14</f>
        <v>12.75</v>
      </c>
    </row>
    <row r="15" spans="1:103" ht="12.95" customHeight="1">
      <c r="B15" s="28"/>
      <c r="C15" s="44" t="s">
        <v>14</v>
      </c>
      <c r="D15" s="146">
        <f>VLOOKUP(DATEVALUE(D$2&amp;"-"&amp;D$1),[1]Juros!$CC:$CJ,2,0)</f>
        <v>12.916666666666666</v>
      </c>
      <c r="E15" s="45">
        <f>VLOOKUP(DATEVALUE(E$2&amp;"-"&amp;E$1),[1]Juros!$CC:$CJ,2,0)</f>
        <v>12.333333333333334</v>
      </c>
      <c r="F15" s="146">
        <f>VLOOKUP(DATEVALUE(F$2&amp;"-"&amp;F$1),[1]Juros!$CC:$CJ,2,0)</f>
        <v>11.416666666666666</v>
      </c>
      <c r="G15" s="146">
        <f>VLOOKUP(DATEVALUE(G$2&amp;"-"&amp;G$1),[1]Juros!$CC:$CJ,2,0)</f>
        <v>11.25</v>
      </c>
      <c r="H15" s="164">
        <f>VLOOKUP(DATEVALUE(G$2&amp;"-"&amp;G$1),[1]Juros!$FB:$GW,2,0)</f>
        <v>11.979166666666666</v>
      </c>
      <c r="I15" s="146">
        <f>VLOOKUP(DATEVALUE(I$2&amp;"-"&amp;I$1),[1]Juros!$CC:$CJ,2,0)</f>
        <v>11.25</v>
      </c>
      <c r="J15" s="45">
        <f>VLOOKUP(DATEVALUE(J$2&amp;"-"&amp;J$1),[1]Juros!$CC:$CJ,2,0)</f>
        <v>11.916666666666666</v>
      </c>
      <c r="K15" s="146">
        <f>VLOOKUP(DATEVALUE(K$2&amp;"-"&amp;K$1),[1]Juros!$CC:$CJ,2,0)</f>
        <v>13.25</v>
      </c>
      <c r="L15" s="146">
        <f>VLOOKUP(DATEVALUE(L$2&amp;"-"&amp;L$1),[1]Juros!$CC:$CJ,2,0)</f>
        <v>13.750000000000002</v>
      </c>
      <c r="M15" s="164">
        <f>VLOOKUP(DATEVALUE(L$2&amp;"-"&amp;L$1),[1]Juros!$FB:$GW,2,0)</f>
        <v>12.541666666666666</v>
      </c>
      <c r="N15" s="146">
        <f>VLOOKUP(DATEVALUE(N$2&amp;"-"&amp;N$1),[1]Juros!$CC:$CJ,2,0)</f>
        <v>12.25</v>
      </c>
      <c r="O15" s="45">
        <f>VLOOKUP(DATEVALUE(O$2&amp;"-"&amp;O$1),[1]Juros!$CC:$CJ,2,0)</f>
        <v>9.9166666666666661</v>
      </c>
      <c r="P15" s="146">
        <f>VLOOKUP(DATEVALUE(P$2&amp;"-"&amp;P$1),[1]Juros!$CC:$CJ,2,0)</f>
        <v>8.75</v>
      </c>
      <c r="Q15" s="146">
        <f>VLOOKUP(DATEVALUE(Q$2&amp;"-"&amp;Q$1),[1]Juros!$CC:$CJ,2,0)</f>
        <v>8.75</v>
      </c>
      <c r="R15" s="164">
        <f>VLOOKUP(DATEVALUE(Q$2&amp;"-"&amp;Q$1),[1]Juros!$FB:$GW,2,0)</f>
        <v>9.9166666666666661</v>
      </c>
      <c r="S15" s="146">
        <f>VLOOKUP(DATEVALUE(S$2&amp;"-"&amp;S$1),[1]Juros!$CC:$CJ,2,0)</f>
        <v>8.75</v>
      </c>
      <c r="T15" s="45">
        <f>VLOOKUP(DATEVALUE(T$2&amp;"-"&amp;T$1),[1]Juros!$CC:$CJ,2,0)</f>
        <v>9.75</v>
      </c>
      <c r="U15" s="146">
        <f>VLOOKUP(DATEVALUE(U$2&amp;"-"&amp;U$1),[1]Juros!$CC:$CJ,2,0)</f>
        <v>10.75</v>
      </c>
      <c r="V15" s="146">
        <f>VLOOKUP(DATEVALUE(V$2&amp;"-"&amp;V$1),[1]Juros!$CC:$CJ,2,0)</f>
        <v>10.75</v>
      </c>
      <c r="W15" s="164">
        <f>VLOOKUP(DATEVALUE(V$2&amp;"-"&amp;V$1),[1]Juros!$FB:$GW,2,0)</f>
        <v>10</v>
      </c>
      <c r="X15" s="146">
        <f>VLOOKUP(DATEVALUE(X$2&amp;"-"&amp;X$1),[1]Juros!$CC:$CJ,2,0)</f>
        <v>11.416666666666666</v>
      </c>
      <c r="Y15" s="45">
        <f>VLOOKUP(DATEVALUE(Y$2&amp;"-"&amp;Y$1),[1]Juros!$CC:$CJ,2,0)</f>
        <v>12.083333333333334</v>
      </c>
      <c r="Z15" s="146">
        <f>VLOOKUP(DATEVALUE(Z$2&amp;"-"&amp;Z$1),[1]Juros!$CC:$CJ,2,0)</f>
        <v>12.166666666666666</v>
      </c>
      <c r="AA15" s="146">
        <f>VLOOKUP(DATEVALUE(AA$2&amp;"-"&amp;AA$1),[1]Juros!$CC:$CJ,2,0)</f>
        <v>11.166666666666666</v>
      </c>
      <c r="AB15" s="164">
        <f>VLOOKUP(DATEVALUE(AA$2&amp;"-"&amp;AA$1),[1]Juros!$FB:$GW,2,0)</f>
        <v>11.708333333333334</v>
      </c>
      <c r="AC15" s="146">
        <f>VLOOKUP(DATEVALUE(AC$2&amp;"-"&amp;AC$1),[1]Juros!$CC:$CJ,2,0)</f>
        <v>10.25</v>
      </c>
      <c r="AD15" s="45">
        <f>VLOOKUP(DATEVALUE(AD$2&amp;"-"&amp;AD$1),[1]Juros!$CC:$CJ,2,0)</f>
        <v>8.6666666666666661</v>
      </c>
      <c r="AE15" s="146">
        <f>VLOOKUP(DATEVALUE(AE$2&amp;"-"&amp;AE$1),[1]Juros!$CC:$CJ,2,0)</f>
        <v>7.666666666666667</v>
      </c>
      <c r="AF15" s="146">
        <f>VLOOKUP(DATEVALUE(AF$2&amp;"-"&amp;AF$1),[1]Juros!$CC:$CJ,2,0)</f>
        <v>7.2499999999999991</v>
      </c>
      <c r="AG15" s="164">
        <f>VLOOKUP(DATEVALUE(AF$2&amp;"-"&amp;AF$1),[1]Juros!$FB:$GW,2,0)</f>
        <v>8.4583333333333339</v>
      </c>
      <c r="AH15" s="146">
        <f>VLOOKUP(DATEVALUE(AH$2&amp;"-"&amp;AH$1),[1]Juros!$CC:$CJ,2,0)</f>
        <v>7.25</v>
      </c>
      <c r="AI15" s="45">
        <f>VLOOKUP(DATEVALUE(AI$2&amp;"-"&amp;AI$1),[1]Juros!$CC:$CJ,2,0)</f>
        <v>7.833333333333333</v>
      </c>
      <c r="AJ15" s="146">
        <f>VLOOKUP(DATEVALUE(AJ$2&amp;"-"&amp;AJ$1),[1]Juros!$CC:$CJ,2,0)</f>
        <v>8.8333333333333339</v>
      </c>
      <c r="AK15" s="146">
        <f>VLOOKUP(DATEVALUE(AK$2&amp;"-"&amp;AK$1),[1]Juros!$CC:$CJ,2,0)</f>
        <v>9.8333333333333339</v>
      </c>
      <c r="AL15" s="164">
        <f>VLOOKUP(DATEVALUE(AK$2&amp;"-"&amp;AK$1),[1]Juros!$FB:$GW,2,0)</f>
        <v>8.4375</v>
      </c>
      <c r="AM15" s="146">
        <f>VLOOKUP(DATEVALUE(AM$2&amp;"-"&amp;AM$1),[1]Juros!$CC:$CJ,2,0)</f>
        <v>10.666666666666666</v>
      </c>
      <c r="AN15" s="45">
        <f>VLOOKUP(DATEVALUE(AN$2&amp;"-"&amp;AN$1),[1]Juros!$CC:$CJ,2,0)</f>
        <v>11</v>
      </c>
      <c r="AO15" s="146">
        <f>VLOOKUP(DATEVALUE(AO$2&amp;"-"&amp;AO$1),[1]Juros!$CC:$CJ,2,0)</f>
        <v>11</v>
      </c>
      <c r="AP15" s="146">
        <f>VLOOKUP(DATEVALUE(AP$2&amp;"-"&amp;AP$1),[1]Juros!$CC:$CJ,2,0)</f>
        <v>11.416666666666666</v>
      </c>
      <c r="AQ15" s="164">
        <f>VLOOKUP(DATEVALUE(AP$2&amp;"-"&amp;AP$1),[1]Juros!$FB:$GW,2,0)</f>
        <v>11.020833333333334</v>
      </c>
      <c r="AR15" s="146">
        <f>VLOOKUP(DATEVALUE(AR$2&amp;"-"&amp;AR$1),[1]Juros!$CC:$CJ,2,0)</f>
        <v>12.416666666666666</v>
      </c>
      <c r="AS15" s="45">
        <f>VLOOKUP(DATEVALUE(AS$2&amp;"-"&amp;AS$1),[1]Juros!$CC:$CJ,2,0)</f>
        <v>13.416666666666666</v>
      </c>
      <c r="AT15" s="146">
        <f>VLOOKUP(DATEVALUE(AT$2&amp;"-"&amp;AT$1),[1]Juros!$CC:$CJ,2,0)</f>
        <v>14.25</v>
      </c>
      <c r="AU15" s="146">
        <f>VLOOKUP(DATEVALUE(AU$2&amp;"-"&amp;AU$1),[1]Juros!$CC:$CJ,2,0)</f>
        <v>14.25</v>
      </c>
      <c r="AV15" s="164">
        <f>VLOOKUP(DATEVALUE(AU$2&amp;"-"&amp;AU$1),[1]Juros!$FB:$GW,2,0)</f>
        <v>13.583333333333334</v>
      </c>
      <c r="AW15" s="146">
        <f>VLOOKUP(DATEVALUE(AW$2&amp;"-"&amp;AW$1),[1]Juros!$CC:$CJ,2,0)</f>
        <v>14.25</v>
      </c>
      <c r="AX15" s="45">
        <f>VLOOKUP(DATEVALUE(AX$2&amp;"-"&amp;AX$1),[1]Juros!$CC:$CJ,2,0)</f>
        <v>14.25</v>
      </c>
      <c r="AY15" s="146">
        <f>VLOOKUP(DATEVALUE(AY$2&amp;"-"&amp;AY$1),[1]Juros!$CC:$CJ,2,0)</f>
        <v>14.25</v>
      </c>
      <c r="AZ15" s="146">
        <f>VLOOKUP(DATEVALUE(AZ$2&amp;"-"&amp;AZ$1),[1]Juros!$CC:$CJ,2,0)</f>
        <v>13.916666666666666</v>
      </c>
      <c r="BA15" s="164">
        <f>VLOOKUP(DATEVALUE(AZ$2&amp;"-"&amp;AZ$1),[1]Juros!$FB:$GW,2,0)</f>
        <v>14.166666666666666</v>
      </c>
      <c r="BB15" s="146">
        <f>VLOOKUP(DATEVALUE(BB$2&amp;"-"&amp;BB$1),[1]Juros!$CC:$CJ,2,0)</f>
        <v>12.5</v>
      </c>
      <c r="BC15" s="45">
        <f>VLOOKUP(DATEVALUE(BC$2&amp;"-"&amp;BC$1),[1]Juros!$CC:$CJ,2,0)</f>
        <v>10.916666666666666</v>
      </c>
      <c r="BD15" s="146">
        <f>VLOOKUP(DATEVALUE(BD$2&amp;"-"&amp;BD$1),[1]Juros!$CC:$CJ,2,0)</f>
        <v>8.9166666666666661</v>
      </c>
      <c r="BE15" s="146">
        <f>VLOOKUP(DATEVALUE(BE$2&amp;"-"&amp;BE$1),[1]Juros!$CC:$CJ,2,0)</f>
        <v>7.333333333333333</v>
      </c>
      <c r="BF15" s="164">
        <f>VLOOKUP(DATEVALUE(BE$2&amp;"-"&amp;BE$1),[1]Juros!$FB:$GW,2,0)</f>
        <v>9.9166666666666661</v>
      </c>
      <c r="BG15" s="146">
        <f>VLOOKUP(DATEVALUE(BG$2&amp;"-"&amp;BG$1),[1]Juros!$CC:$CJ,2,0)</f>
        <v>6.75</v>
      </c>
      <c r="BH15" s="45">
        <f>VLOOKUP(DATEVALUE(BH$2&amp;"-"&amp;BH$1),[1]Juros!$CC:$CJ,2,0)</f>
        <v>6.5</v>
      </c>
      <c r="BI15" s="146">
        <f>VLOOKUP(DATEVALUE(BI$2&amp;"-"&amp;BI$1),[1]Juros!$CC:$CJ,2,0)</f>
        <v>6.5</v>
      </c>
      <c r="BJ15" s="146">
        <f>VLOOKUP(DATEVALUE(BJ$2&amp;"-"&amp;BJ$1),[1]Juros!$CC:$CJ,2,0)</f>
        <v>6.5</v>
      </c>
      <c r="BK15" s="164">
        <f>VLOOKUP(DATEVALUE(BJ$2&amp;"-"&amp;BJ$1),[1]Juros!$FB:$GW,2,0)</f>
        <v>6.5625</v>
      </c>
      <c r="BL15" s="146">
        <f>VLOOKUP(DATEVALUE(BL$2&amp;"-"&amp;BL$1),[1]Juros!$CC:$CJ,2,0)</f>
        <v>6.5</v>
      </c>
      <c r="BM15" s="45">
        <f>VLOOKUP(DATEVALUE(BM$2&amp;"-"&amp;BM$1),[1]Juros!$CC:$CJ,2,0)</f>
        <v>6.5</v>
      </c>
      <c r="BN15" s="146">
        <f>VLOOKUP(DATEVALUE(BN$2&amp;"-"&amp;BN$1),[1]Juros!$CC:$CJ,2,0)</f>
        <v>6</v>
      </c>
      <c r="BO15" s="146">
        <f>VLOOKUP(DATEVALUE(BO$2&amp;"-"&amp;BO$1),[1]Juros!$CC:$CJ,2,0)</f>
        <v>4.833333333333333</v>
      </c>
      <c r="BP15" s="164">
        <f>VLOOKUP(DATEVALUE(BO$2&amp;"-"&amp;BO$1),[1]Juros!$FB:$GW,2,0)</f>
        <v>5.958333333333333</v>
      </c>
      <c r="BQ15" s="146">
        <f>VLOOKUP(DATEVALUE(BQ$2&amp;"-"&amp;BQ$1),[1]Juros!$CC:$CJ,2,0)</f>
        <v>4.166666666666667</v>
      </c>
      <c r="BR15" s="146">
        <f>VLOOKUP(DATEVALUE(BR$2&amp;"-"&amp;BR$1),[1]Juros!$CC:$CJ,2,0)</f>
        <v>3</v>
      </c>
      <c r="BS15" s="146">
        <f>VLOOKUP(DATEVALUE(BS$2&amp;"-"&amp;BS$1),[1]Juros!$CC:$CJ,2,0)</f>
        <v>2.0833333333333335</v>
      </c>
      <c r="BT15" s="146">
        <f>VLOOKUP(DATEVALUE(BT$2&amp;"-"&amp;BT$1),[1]Juros!$CC:$CJ,2,0)</f>
        <v>2</v>
      </c>
      <c r="BU15" s="164">
        <f>VLOOKUP(DATEVALUE(BT$2&amp;"-"&amp;BT$1),[1]Juros!$FB:$GW,2,0)</f>
        <v>2.8125</v>
      </c>
      <c r="BV15" s="146">
        <f>VLOOKUP(DATEVALUE(BV$2&amp;"-"&amp;BV$1),[1]Juros!$CC:$CJ,2,0)</f>
        <v>2.25</v>
      </c>
      <c r="BW15" s="146">
        <f>VLOOKUP(DATEVALUE(BW$2&amp;"-"&amp;BW$1),[1]Juros!$CC:$CJ,2,0)</f>
        <v>3.5</v>
      </c>
      <c r="BX15" s="146">
        <f>VLOOKUP(DATEVALUE(BX$2&amp;"-"&amp;BX$1),[1]Juros!$CC:$CJ,2,0)</f>
        <v>5.25</v>
      </c>
      <c r="BY15" s="146">
        <f>VLOOKUP(DATEVALUE(BY$2&amp;"-"&amp;BY$1),[1]Juros!$CC:$CJ,2,0)</f>
        <v>8.25</v>
      </c>
      <c r="BZ15" s="164">
        <f>VLOOKUP(DATEVALUE(BY$2&amp;"-"&amp;BY$1),[1]Juros!$FB:$GW,2,0)</f>
        <v>4.8125</v>
      </c>
      <c r="CA15" s="146">
        <f>VLOOKUP(DATEVALUE(CA$2&amp;"-"&amp;CA$1),[1]Juros!$CC:$CJ,2,0)</f>
        <v>10.583333333333334</v>
      </c>
      <c r="CB15" s="146">
        <f>VLOOKUP(DATEVALUE(CB$2&amp;"-"&amp;CB$1),[1]Juros!$CC:$CJ,2,0)</f>
        <v>12.583333333333334</v>
      </c>
      <c r="CC15" s="146">
        <f>VLOOKUP(DATEVALUE(CC$2&amp;"-"&amp;CC$1),[1]Juros!$CC:$CJ,2,0)</f>
        <v>13.583333333333334</v>
      </c>
      <c r="CD15" s="146">
        <f>VLOOKUP(DATEVALUE(CD$2&amp;"-"&amp;CD$1),[1]Juros!$CC:$CJ,2,0)</f>
        <v>13.75</v>
      </c>
      <c r="CE15" s="164">
        <f>VLOOKUP(DATEVALUE(CD$2&amp;"-"&amp;CD$1),[1]Juros!$FB:$GW,2,0)</f>
        <v>12.625</v>
      </c>
      <c r="CF15" s="146">
        <f>AVERAGE([1]Juros!$B$391:$B$393)</f>
        <v>13.75</v>
      </c>
      <c r="CG15" s="146">
        <f>AVERAGE([1]Juros!$B$394:$B$396)</f>
        <v>13.75</v>
      </c>
      <c r="CH15" s="146">
        <f>AVERAGE([1]Juros!$B$397:$B$399)</f>
        <v>13.25</v>
      </c>
      <c r="CI15" s="146">
        <f>AVERAGE([1]Juros!$B$400:$B$402)</f>
        <v>12.25</v>
      </c>
      <c r="CJ15" s="164">
        <f>AVERAGE([1]Juros!$B$391:$B$402)</f>
        <v>13.25</v>
      </c>
      <c r="CK15" s="146">
        <f>AVERAGE([1]Juros!$B$403:$B$405)</f>
        <v>11.083333333333334</v>
      </c>
      <c r="CL15" s="146">
        <f>AVERAGE([1]Juros!$B$406:$B$408)</f>
        <v>10.583333333333334</v>
      </c>
      <c r="CM15" s="146">
        <f>AVERAGE([1]Juros!$B$409:$B$411)</f>
        <v>10.583333333333334</v>
      </c>
      <c r="CN15" s="146">
        <f>AVERAGE([1]Juros!$B$412:$B$414)</f>
        <v>11.416666666666666</v>
      </c>
      <c r="CO15" s="164">
        <f>AVERAGE([1]Juros!$B$403:$B$414)</f>
        <v>10.916666666666666</v>
      </c>
      <c r="CP15" s="146">
        <f>AVERAGE([1]Juros!$B$415:$B$417)</f>
        <v>13.583333333333334</v>
      </c>
      <c r="CQ15" s="146">
        <f>AVERAGE([1]Juros!$B$418:$B$420)</f>
        <v>14.666666666666666</v>
      </c>
      <c r="CR15" s="140">
        <f>AVERAGE([1]Juros!$B$421:$B$423)</f>
        <v>15</v>
      </c>
      <c r="CS15" s="37">
        <f>AVERAGE([1]Juros!$B$424:$B$426)</f>
        <v>15</v>
      </c>
      <c r="CT15" s="46">
        <f>AVERAGE([1]Juros!$B$415:$B$426)</f>
        <v>14.5625</v>
      </c>
      <c r="CU15" s="140">
        <f>AVERAGE([1]Juros!$B$427:$B$429)</f>
        <v>14.583333333333334</v>
      </c>
      <c r="CV15" s="140">
        <f>AVERAGE([1]Juros!$B$430:$B$432)</f>
        <v>13.583333333333334</v>
      </c>
      <c r="CW15" s="140">
        <f>AVERAGE([1]Juros!$B$433:$B$435)</f>
        <v>12.916666666666666</v>
      </c>
      <c r="CX15" s="140">
        <f>AVERAGE([1]Juros!$B$436:$B$438)</f>
        <v>12.75</v>
      </c>
      <c r="CY15" s="46">
        <f>AVERAGE([1]Juros!$B$436:$B$438)</f>
        <v>12.75</v>
      </c>
    </row>
    <row r="16" spans="1:103" ht="12.95" customHeight="1" thickBot="1">
      <c r="B16" s="48"/>
      <c r="C16" s="49"/>
      <c r="D16" s="147"/>
      <c r="E16" s="147"/>
      <c r="F16" s="147"/>
      <c r="G16" s="147"/>
      <c r="H16" s="166"/>
      <c r="I16" s="147"/>
      <c r="J16" s="147"/>
      <c r="K16" s="147"/>
      <c r="L16" s="147"/>
      <c r="M16" s="166"/>
      <c r="N16" s="147"/>
      <c r="O16" s="147"/>
      <c r="P16" s="147"/>
      <c r="Q16" s="147"/>
      <c r="R16" s="166"/>
      <c r="S16" s="147"/>
      <c r="T16" s="147"/>
      <c r="U16" s="147"/>
      <c r="V16" s="147"/>
      <c r="W16" s="166"/>
      <c r="X16" s="147"/>
      <c r="Y16" s="147"/>
      <c r="Z16" s="147"/>
      <c r="AA16" s="147"/>
      <c r="AB16" s="166"/>
      <c r="AC16" s="147"/>
      <c r="AD16" s="147"/>
      <c r="AE16" s="147"/>
      <c r="AF16" s="147"/>
      <c r="AG16" s="166"/>
      <c r="AH16" s="147"/>
      <c r="AI16" s="147"/>
      <c r="AJ16" s="147"/>
      <c r="AK16" s="147"/>
      <c r="AL16" s="166"/>
      <c r="AM16" s="147"/>
      <c r="AN16" s="147"/>
      <c r="AO16" s="147"/>
      <c r="AP16" s="147"/>
      <c r="AQ16" s="166"/>
      <c r="AR16" s="147"/>
      <c r="AS16" s="147"/>
      <c r="AT16" s="147"/>
      <c r="AU16" s="147"/>
      <c r="AV16" s="166"/>
      <c r="AW16" s="147"/>
      <c r="AX16" s="147"/>
      <c r="AY16" s="147"/>
      <c r="AZ16" s="147"/>
      <c r="BA16" s="166"/>
      <c r="BB16" s="147"/>
      <c r="BC16" s="147"/>
      <c r="BD16" s="147"/>
      <c r="BE16" s="147"/>
      <c r="BF16" s="166"/>
      <c r="BG16" s="147"/>
      <c r="BH16" s="147"/>
      <c r="BI16" s="147"/>
      <c r="BJ16" s="147"/>
      <c r="BK16" s="166"/>
      <c r="BL16" s="147"/>
      <c r="BM16" s="147"/>
      <c r="BN16" s="147"/>
      <c r="BO16" s="147"/>
      <c r="BP16" s="166"/>
      <c r="BQ16" s="147"/>
      <c r="BR16" s="147"/>
      <c r="BS16" s="147"/>
      <c r="BT16" s="147"/>
      <c r="BU16" s="166"/>
      <c r="BV16" s="147"/>
      <c r="BW16" s="147"/>
      <c r="BX16" s="147"/>
      <c r="BY16" s="147"/>
      <c r="BZ16" s="166"/>
      <c r="CA16" s="147"/>
      <c r="CB16" s="147"/>
      <c r="CC16" s="147"/>
      <c r="CD16" s="147"/>
      <c r="CE16" s="166"/>
      <c r="CF16" s="147"/>
      <c r="CG16" s="147"/>
      <c r="CH16" s="147"/>
      <c r="CI16" s="147"/>
      <c r="CJ16" s="166"/>
      <c r="CK16" s="147"/>
      <c r="CL16" s="147"/>
      <c r="CM16" s="147"/>
      <c r="CN16" s="147"/>
      <c r="CO16" s="166"/>
      <c r="CP16" s="147"/>
      <c r="CQ16" s="147"/>
      <c r="CR16" s="142"/>
      <c r="CS16" s="50"/>
      <c r="CT16" s="51"/>
      <c r="CU16" s="142"/>
      <c r="CV16" s="142"/>
      <c r="CW16" s="142"/>
      <c r="CX16" s="50"/>
      <c r="CY16" s="51"/>
    </row>
    <row r="18" spans="94:99" ht="12.95" customHeight="1">
      <c r="CQ18" s="317"/>
      <c r="CU18" s="318"/>
    </row>
    <row r="19" spans="94:99" ht="12.95" customHeight="1">
      <c r="CP19" s="317"/>
    </row>
  </sheetData>
  <sheetProtection deleteColumns="0"/>
  <mergeCells count="20">
    <mergeCell ref="CK3:CN3"/>
    <mergeCell ref="AH3:AK3"/>
    <mergeCell ref="AW3:AZ3"/>
    <mergeCell ref="CA3:CD3"/>
    <mergeCell ref="CU3:CX3"/>
    <mergeCell ref="BQ3:BT3"/>
    <mergeCell ref="BL3:BO3"/>
    <mergeCell ref="BB3:BE3"/>
    <mergeCell ref="AM3:AP3"/>
    <mergeCell ref="CP3:CS3"/>
    <mergeCell ref="D3:G3"/>
    <mergeCell ref="I3:L3"/>
    <mergeCell ref="N3:Q3"/>
    <mergeCell ref="S3:V3"/>
    <mergeCell ref="X3:AA3"/>
    <mergeCell ref="AC3:AF3"/>
    <mergeCell ref="AR3:AU3"/>
    <mergeCell ref="CF3:CI3"/>
    <mergeCell ref="BG3:BJ3"/>
    <mergeCell ref="BV3:BY3"/>
  </mergeCells>
  <phoneticPr fontId="23" type="noConversion"/>
  <pageMargins left="0.37" right="0.24" top="1" bottom="1" header="0.5" footer="0.5"/>
  <pageSetup paperSize="9" scale="19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4E2D-FDE1-477D-8AAB-90B950658A51}">
  <dimension ref="A1:M389"/>
  <sheetViews>
    <sheetView showGridLines="0" zoomScaleNormal="100" workbookViewId="0">
      <pane ySplit="16" topLeftCell="A361" activePane="bottomLeft" state="frozen"/>
      <selection pane="bottomLeft" activeCell="B370" sqref="B370"/>
    </sheetView>
  </sheetViews>
  <sheetFormatPr defaultRowHeight="12.75"/>
  <cols>
    <col min="1" max="1" width="12" style="15" customWidth="1"/>
    <col min="2" max="2" width="11" style="15" customWidth="1"/>
    <col min="3" max="3" width="10.42578125" style="15" customWidth="1"/>
    <col min="4" max="4" width="10.85546875" style="15" customWidth="1"/>
    <col min="5" max="5" width="12.28515625" style="15" customWidth="1"/>
    <col min="6" max="6" width="10.5703125" style="15" customWidth="1"/>
    <col min="7" max="7" width="14.42578125" style="15" bestFit="1" customWidth="1"/>
    <col min="8" max="8" width="10.5703125" style="15" customWidth="1"/>
    <col min="9" max="9" width="14.42578125" style="15" bestFit="1" customWidth="1"/>
    <col min="10" max="12" width="12.7109375" style="15" customWidth="1"/>
  </cols>
  <sheetData>
    <row r="1" spans="1:12" ht="61.5" customHeight="1" thickBo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>
      <c r="A2" s="272"/>
      <c r="B2" s="336" t="s">
        <v>8</v>
      </c>
      <c r="C2" s="330"/>
      <c r="D2" s="330"/>
      <c r="E2" s="337"/>
      <c r="F2" s="338" t="s">
        <v>15</v>
      </c>
      <c r="G2" s="330"/>
      <c r="H2" s="330"/>
      <c r="I2" s="337"/>
      <c r="J2" s="329" t="s">
        <v>16</v>
      </c>
      <c r="K2" s="330"/>
      <c r="L2" s="331"/>
    </row>
    <row r="3" spans="1:12" ht="14.25" customHeight="1">
      <c r="A3" s="273"/>
      <c r="B3" s="339" t="s">
        <v>17</v>
      </c>
      <c r="C3" s="340"/>
      <c r="D3" s="341" t="s">
        <v>18</v>
      </c>
      <c r="E3" s="340"/>
      <c r="F3" s="333" t="s">
        <v>19</v>
      </c>
      <c r="G3" s="335"/>
      <c r="H3" s="333" t="s">
        <v>56</v>
      </c>
      <c r="I3" s="335"/>
      <c r="J3" s="332" t="s">
        <v>20</v>
      </c>
      <c r="K3" s="333"/>
      <c r="L3" s="334"/>
    </row>
    <row r="4" spans="1:12" ht="13.5" thickBot="1">
      <c r="A4" s="274"/>
      <c r="B4" s="269" t="s">
        <v>21</v>
      </c>
      <c r="C4" s="275" t="s">
        <v>22</v>
      </c>
      <c r="D4" s="270" t="s">
        <v>21</v>
      </c>
      <c r="E4" s="275" t="s">
        <v>22</v>
      </c>
      <c r="F4" s="270" t="s">
        <v>21</v>
      </c>
      <c r="G4" s="275" t="s">
        <v>57</v>
      </c>
      <c r="H4" s="270" t="s">
        <v>21</v>
      </c>
      <c r="I4" s="275" t="s">
        <v>57</v>
      </c>
      <c r="J4" s="270" t="s">
        <v>23</v>
      </c>
      <c r="K4" s="270" t="s">
        <v>66</v>
      </c>
      <c r="L4" s="276" t="s">
        <v>67</v>
      </c>
    </row>
    <row r="5" spans="1:12" ht="12.75" hidden="1" customHeight="1">
      <c r="A5" s="277">
        <v>34700</v>
      </c>
      <c r="B5" s="278">
        <v>1.7000177085177981E-2</v>
      </c>
      <c r="C5" s="279" t="s">
        <v>24</v>
      </c>
      <c r="D5" s="278">
        <v>9.2322010237317897E-3</v>
      </c>
      <c r="E5" s="280" t="s">
        <v>24</v>
      </c>
      <c r="F5" s="281" t="s">
        <v>24</v>
      </c>
      <c r="G5" s="282">
        <v>0.84709999999999996</v>
      </c>
      <c r="H5" s="282"/>
      <c r="I5" s="282"/>
      <c r="J5" s="282" t="s">
        <v>24</v>
      </c>
      <c r="K5" s="283"/>
      <c r="L5" s="284"/>
    </row>
    <row r="6" spans="1:12" ht="12.75" hidden="1" customHeight="1">
      <c r="A6" s="277">
        <v>34731</v>
      </c>
      <c r="B6" s="278">
        <v>1.0195987385609451E-2</v>
      </c>
      <c r="C6" s="279" t="s">
        <v>24</v>
      </c>
      <c r="D6" s="278">
        <v>1.3859943564301647E-2</v>
      </c>
      <c r="E6" s="280" t="s">
        <v>24</v>
      </c>
      <c r="F6" s="281">
        <v>-7.4371384724353229E-3</v>
      </c>
      <c r="G6" s="282">
        <v>0.84079999999999999</v>
      </c>
      <c r="H6" s="282"/>
      <c r="I6" s="282"/>
      <c r="J6" s="282" t="s">
        <v>24</v>
      </c>
      <c r="K6" s="283"/>
      <c r="L6" s="284"/>
    </row>
    <row r="7" spans="1:12" ht="12.75" hidden="1" customHeight="1">
      <c r="A7" s="277">
        <v>34759</v>
      </c>
      <c r="B7" s="278">
        <v>1.5503504807139912E-2</v>
      </c>
      <c r="C7" s="279" t="s">
        <v>24</v>
      </c>
      <c r="D7" s="278">
        <v>1.1214698258219968E-2</v>
      </c>
      <c r="E7" s="280" t="s">
        <v>24</v>
      </c>
      <c r="F7" s="281">
        <v>5.7802093244528896E-2</v>
      </c>
      <c r="G7" s="282">
        <v>0.88939999999999997</v>
      </c>
      <c r="H7" s="282"/>
      <c r="I7" s="282"/>
      <c r="J7" s="282" t="s">
        <v>24</v>
      </c>
      <c r="K7" s="283"/>
      <c r="L7" s="284"/>
    </row>
    <row r="8" spans="1:12" ht="12.75" hidden="1" customHeight="1">
      <c r="A8" s="176">
        <v>34790</v>
      </c>
      <c r="B8" s="54">
        <v>2.4300545984327737E-2</v>
      </c>
      <c r="C8" s="127" t="s">
        <v>24</v>
      </c>
      <c r="D8" s="56">
        <v>2.1047329507636325E-2</v>
      </c>
      <c r="E8" s="55">
        <v>9.6000000000000002E-2</v>
      </c>
      <c r="F8" s="57">
        <v>2.0350798290982741E-2</v>
      </c>
      <c r="G8" s="58">
        <v>0.90749999999999997</v>
      </c>
      <c r="H8" s="58"/>
      <c r="I8" s="58"/>
      <c r="J8" s="58" t="s">
        <v>24</v>
      </c>
      <c r="K8" s="59"/>
      <c r="L8" s="177"/>
    </row>
    <row r="9" spans="1:12" ht="12.75" hidden="1" customHeight="1">
      <c r="A9" s="176">
        <v>34820</v>
      </c>
      <c r="B9" s="54">
        <v>2.6697599057298627E-2</v>
      </c>
      <c r="C9" s="127" t="s">
        <v>24</v>
      </c>
      <c r="D9" s="56">
        <v>5.7523916911856876E-3</v>
      </c>
      <c r="E9" s="55" t="s">
        <v>24</v>
      </c>
      <c r="F9" s="60">
        <v>-1.112947658402208E-2</v>
      </c>
      <c r="G9" s="61">
        <v>0.89739999999999998</v>
      </c>
      <c r="H9" s="61"/>
      <c r="I9" s="61"/>
      <c r="J9" s="61" t="s">
        <v>24</v>
      </c>
      <c r="K9" s="59"/>
      <c r="L9" s="177"/>
    </row>
    <row r="10" spans="1:12" ht="12.75" hidden="1" customHeight="1">
      <c r="A10" s="176">
        <v>34851</v>
      </c>
      <c r="B10" s="54">
        <v>2.259603314084857E-2</v>
      </c>
      <c r="C10" s="127" t="s">
        <v>24</v>
      </c>
      <c r="D10" s="56">
        <v>2.4638480875178281E-2</v>
      </c>
      <c r="E10" s="55" t="s">
        <v>24</v>
      </c>
      <c r="F10" s="60">
        <v>0.98350791174504137</v>
      </c>
      <c r="G10" s="61">
        <v>1.78</v>
      </c>
      <c r="H10" s="61"/>
      <c r="I10" s="61"/>
      <c r="J10" s="61">
        <v>1.81</v>
      </c>
      <c r="K10" s="59"/>
      <c r="L10" s="177"/>
    </row>
    <row r="11" spans="1:12" ht="12.75" hidden="1" customHeight="1">
      <c r="A11" s="176">
        <v>34881</v>
      </c>
      <c r="B11" s="54">
        <v>2.3596155869664237E-2</v>
      </c>
      <c r="C11" s="127" t="s">
        <v>24</v>
      </c>
      <c r="D11" s="56">
        <v>1.8207618135813508E-2</v>
      </c>
      <c r="E11" s="55" t="s">
        <v>24</v>
      </c>
      <c r="F11" s="60">
        <v>-0.47820224719101123</v>
      </c>
      <c r="G11" s="61">
        <v>0.92879999999999996</v>
      </c>
      <c r="H11" s="61"/>
      <c r="I11" s="61"/>
      <c r="J11" s="61" t="s">
        <v>24</v>
      </c>
      <c r="K11" s="59"/>
      <c r="L11" s="177"/>
    </row>
    <row r="12" spans="1:12" ht="12.75" hidden="1" customHeight="1">
      <c r="A12" s="176">
        <v>34912</v>
      </c>
      <c r="B12" s="54">
        <v>9.9027712339916363E-3</v>
      </c>
      <c r="C12" s="127" t="s">
        <v>24</v>
      </c>
      <c r="D12" s="56">
        <v>2.1953758584213334E-2</v>
      </c>
      <c r="E12" s="55" t="s">
        <v>24</v>
      </c>
      <c r="F12" s="60">
        <v>1.421188630490966E-2</v>
      </c>
      <c r="G12" s="61">
        <v>0.94199999999999995</v>
      </c>
      <c r="H12" s="61"/>
      <c r="I12" s="61"/>
      <c r="J12" s="61" t="s">
        <v>24</v>
      </c>
      <c r="K12" s="59"/>
      <c r="L12" s="177"/>
    </row>
    <row r="13" spans="1:12" ht="12.75" hidden="1" customHeight="1">
      <c r="A13" s="176">
        <v>34943</v>
      </c>
      <c r="B13" s="54">
        <v>9.8989744764230725E-3</v>
      </c>
      <c r="C13" s="127" t="s">
        <v>24</v>
      </c>
      <c r="D13" s="56">
        <v>-7.0648736126970313E-3</v>
      </c>
      <c r="E13" s="55" t="s">
        <v>24</v>
      </c>
      <c r="F13" s="60">
        <v>1.1464968152866239E-2</v>
      </c>
      <c r="G13" s="61">
        <v>0.95279999999999998</v>
      </c>
      <c r="H13" s="61"/>
      <c r="I13" s="61"/>
      <c r="J13" s="61" t="s">
        <v>24</v>
      </c>
      <c r="K13" s="59"/>
      <c r="L13" s="177"/>
    </row>
    <row r="14" spans="1:12" ht="12.75" hidden="1" customHeight="1">
      <c r="A14" s="176">
        <v>34973</v>
      </c>
      <c r="B14" s="54">
        <v>1.410237027331207E-2</v>
      </c>
      <c r="C14" s="127" t="s">
        <v>24</v>
      </c>
      <c r="D14" s="56">
        <v>5.2453482696142029E-3</v>
      </c>
      <c r="E14" s="55" t="s">
        <v>24</v>
      </c>
      <c r="F14" s="60">
        <v>7.2418136020151458E-3</v>
      </c>
      <c r="G14" s="61">
        <v>0.9597</v>
      </c>
      <c r="H14" s="61"/>
      <c r="I14" s="61"/>
      <c r="J14" s="61" t="s">
        <v>24</v>
      </c>
      <c r="K14" s="59"/>
      <c r="L14" s="177"/>
    </row>
    <row r="15" spans="1:12" ht="12.75" hidden="1" customHeight="1">
      <c r="A15" s="176">
        <v>35004</v>
      </c>
      <c r="B15" s="54">
        <v>1.4701375717468546E-2</v>
      </c>
      <c r="C15" s="127" t="s">
        <v>24</v>
      </c>
      <c r="D15" s="56">
        <v>1.1950322214266285E-2</v>
      </c>
      <c r="E15" s="55" t="s">
        <v>24</v>
      </c>
      <c r="F15" s="60">
        <v>3.8553714702511677E-3</v>
      </c>
      <c r="G15" s="61">
        <v>0.96340000000000003</v>
      </c>
      <c r="H15" s="61"/>
      <c r="I15" s="61"/>
      <c r="J15" s="61" t="s">
        <v>24</v>
      </c>
      <c r="K15" s="59"/>
      <c r="L15" s="177"/>
    </row>
    <row r="16" spans="1:12" ht="12.75" hidden="1" customHeight="1">
      <c r="A16" s="176">
        <v>35034</v>
      </c>
      <c r="B16" s="54">
        <v>1.5598471986417728E-2</v>
      </c>
      <c r="C16" s="127" t="s">
        <v>24</v>
      </c>
      <c r="D16" s="56">
        <v>7.1408238786547784E-3</v>
      </c>
      <c r="E16" s="55" t="s">
        <v>24</v>
      </c>
      <c r="F16" s="60">
        <v>-55.494498650612414</v>
      </c>
      <c r="G16" s="61">
        <v>-52.5</v>
      </c>
      <c r="H16" s="61"/>
      <c r="I16" s="61"/>
      <c r="J16" s="61">
        <v>-84</v>
      </c>
      <c r="K16" s="59"/>
      <c r="L16" s="177"/>
    </row>
    <row r="17" spans="1:12">
      <c r="A17" s="178">
        <v>35065</v>
      </c>
      <c r="B17" s="62">
        <f>[1]Inflação!$C67</f>
        <v>1.3397844449981156E-2</v>
      </c>
      <c r="C17" s="128">
        <f>[1]Inflação!$B67/[1]Inflação!$B55-1</f>
        <v>0.21974577746822233</v>
      </c>
      <c r="D17" s="64">
        <f>[1]Inflação!$U67</f>
        <v>1.7313640144388076E-2</v>
      </c>
      <c r="E17" s="63">
        <f>[1]Inflação!$T67/[1]Inflação!$T55-1</f>
        <v>0.16169934158351951</v>
      </c>
      <c r="F17" s="65"/>
      <c r="G17" s="66">
        <f>'[1]Setor Externo'!$E67</f>
        <v>0.97819999999999996</v>
      </c>
      <c r="H17" s="66"/>
      <c r="I17" s="66">
        <f>([1]Moedas!$D67)*$G17</f>
        <v>1.26608426</v>
      </c>
      <c r="J17" s="66"/>
      <c r="K17" s="64"/>
      <c r="L17" s="67"/>
    </row>
    <row r="18" spans="1:12">
      <c r="A18" s="179">
        <f>EDATE(A17,1)</f>
        <v>35096</v>
      </c>
      <c r="B18" s="69">
        <f>[1]Inflação!$C68</f>
        <v>1.0302165120152251E-2</v>
      </c>
      <c r="C18" s="70">
        <f>[1]Inflação!$B68/[1]Inflação!$B56-1</f>
        <v>0.21987398015857829</v>
      </c>
      <c r="D18" s="54">
        <f>[1]Inflação!$U68</f>
        <v>9.7239972375908756E-3</v>
      </c>
      <c r="E18" s="70">
        <f>[1]Inflação!$T68/[1]Inflação!$T56-1</f>
        <v>0.15696029833098368</v>
      </c>
      <c r="F18" s="60">
        <f>G18/G17-1</f>
        <v>4.3958290738090877E-3</v>
      </c>
      <c r="G18" s="58">
        <f>'[1]Setor Externo'!$E68</f>
        <v>0.98250000000000004</v>
      </c>
      <c r="H18" s="58">
        <f>I18/I17-1</f>
        <v>1.8364093713636453E-2</v>
      </c>
      <c r="I18" s="58">
        <f>([1]Moedas!$D68)*$G18</f>
        <v>1.2893347500000001</v>
      </c>
      <c r="J18" s="58"/>
      <c r="K18" s="54"/>
      <c r="L18" s="59"/>
    </row>
    <row r="19" spans="1:12">
      <c r="A19" s="179">
        <f t="shared" ref="A19:A82" si="0">EDATE(A18,1)</f>
        <v>35125</v>
      </c>
      <c r="B19" s="69">
        <f>[1]Inflação!$C69</f>
        <v>3.5010872210314847E-3</v>
      </c>
      <c r="C19" s="70">
        <f>[1]Inflação!$B69/[1]Inflação!$B57-1</f>
        <v>0.20545607136458344</v>
      </c>
      <c r="D19" s="54">
        <f>[1]Inflação!$U69</f>
        <v>4.0329554566751469E-3</v>
      </c>
      <c r="E19" s="70">
        <f>[1]Inflação!$T69/[1]Inflação!$T57-1</f>
        <v>0.1487434564392236</v>
      </c>
      <c r="F19" s="60">
        <f t="shared" ref="F19:F28" si="1">G19/G18-1</f>
        <v>4.7837150127225669E-3</v>
      </c>
      <c r="G19" s="58">
        <f>'[1]Setor Externo'!$E69</f>
        <v>0.98719999999999997</v>
      </c>
      <c r="H19" s="58">
        <f t="shared" ref="H19:H82" si="2">I19/I18-1</f>
        <v>8.788175452494329E-4</v>
      </c>
      <c r="I19" s="58">
        <f>([1]Moedas!$D69)*$G19</f>
        <v>1.2904678399999998</v>
      </c>
      <c r="J19" s="58"/>
      <c r="K19" s="54"/>
      <c r="L19" s="59"/>
    </row>
    <row r="20" spans="1:12">
      <c r="A20" s="179">
        <f t="shared" si="0"/>
        <v>35156</v>
      </c>
      <c r="B20" s="69">
        <f>[1]Inflação!$C70</f>
        <v>1.2602182500880188E-2</v>
      </c>
      <c r="C20" s="70">
        <f>[1]Inflação!$B70/[1]Inflação!$B58-1</f>
        <v>0.19168876123140377</v>
      </c>
      <c r="D20" s="54">
        <f>[1]Inflação!$U70</f>
        <v>3.2494225423793655E-3</v>
      </c>
      <c r="E20" s="70">
        <f>[1]Inflação!$T70/[1]Inflação!$T58-1</f>
        <v>0.12871967441286847</v>
      </c>
      <c r="F20" s="60">
        <f t="shared" si="1"/>
        <v>4.9635332252837561E-3</v>
      </c>
      <c r="G20" s="58">
        <f>'[1]Setor Externo'!$E70</f>
        <v>0.99209999999999998</v>
      </c>
      <c r="H20" s="58">
        <f t="shared" si="2"/>
        <v>-2.4865555735197442E-2</v>
      </c>
      <c r="I20" s="58">
        <f>([1]Moedas!$D70)*$G20</f>
        <v>1.25837964</v>
      </c>
      <c r="J20" s="58"/>
      <c r="K20" s="54"/>
      <c r="L20" s="59"/>
    </row>
    <row r="21" spans="1:12">
      <c r="A21" s="179">
        <f t="shared" si="0"/>
        <v>35186</v>
      </c>
      <c r="B21" s="69">
        <f>[1]Inflação!$C71</f>
        <v>1.2198136674752336E-2</v>
      </c>
      <c r="C21" s="70">
        <f>[1]Inflação!$B71/[1]Inflação!$B59-1</f>
        <v>0.17485922312686064</v>
      </c>
      <c r="D21" s="54">
        <f>[1]Inflação!$U71</f>
        <v>1.5538905798798242E-2</v>
      </c>
      <c r="E21" s="70">
        <f>[1]Inflação!$T71/[1]Inflação!$T59-1</f>
        <v>0.13970272661183669</v>
      </c>
      <c r="F21" s="60">
        <f t="shared" si="1"/>
        <v>6.0477774417901919E-3</v>
      </c>
      <c r="G21" s="58">
        <f>'[1]Setor Externo'!$E71</f>
        <v>0.99809999999999999</v>
      </c>
      <c r="H21" s="58">
        <f t="shared" si="2"/>
        <v>1.1679233780355958E-2</v>
      </c>
      <c r="I21" s="58">
        <f>([1]Moedas!$D71)*$G21</f>
        <v>1.2730765500000001</v>
      </c>
      <c r="J21" s="174"/>
      <c r="K21" s="54"/>
      <c r="L21" s="59"/>
    </row>
    <row r="22" spans="1:12">
      <c r="A22" s="179">
        <f t="shared" si="0"/>
        <v>35217</v>
      </c>
      <c r="B22" s="69">
        <f>[1]Inflação!$C72</f>
        <v>1.18984926540735E-2</v>
      </c>
      <c r="C22" s="70">
        <f>[1]Inflação!$B72/[1]Inflação!$B60-1</f>
        <v>0.16256883308196834</v>
      </c>
      <c r="D22" s="54">
        <f>[1]Inflação!$U72</f>
        <v>1.017514467303493E-2</v>
      </c>
      <c r="E22" s="70">
        <f>[1]Inflação!$T72/[1]Inflação!$T60-1</f>
        <v>0.12361519524037479</v>
      </c>
      <c r="F22" s="60">
        <f t="shared" si="1"/>
        <v>5.9112313395450755E-3</v>
      </c>
      <c r="G22" s="58">
        <f>'[1]Setor Externo'!$E72</f>
        <v>1.004</v>
      </c>
      <c r="H22" s="58">
        <f t="shared" si="2"/>
        <v>1.0169891197822967E-2</v>
      </c>
      <c r="I22" s="58">
        <f>([1]Moedas!$D72)*$G22</f>
        <v>1.2860235999999998</v>
      </c>
      <c r="J22" s="58"/>
      <c r="K22" s="54"/>
      <c r="L22" s="59"/>
    </row>
    <row r="23" spans="1:12">
      <c r="A23" s="179">
        <f t="shared" si="0"/>
        <v>35247</v>
      </c>
      <c r="B23" s="69">
        <f>[1]Inflação!$C73</f>
        <v>1.1102395462499359E-2</v>
      </c>
      <c r="C23" s="70">
        <f>[1]Inflação!$B73/[1]Inflação!$B61-1</f>
        <v>0.14837880669893355</v>
      </c>
      <c r="D23" s="54">
        <f>[1]Inflação!$U73</f>
        <v>1.3450492601468245E-2</v>
      </c>
      <c r="E23" s="70">
        <f>[1]Inflação!$T73/[1]Inflação!$T61-1</f>
        <v>0.1183655993418069</v>
      </c>
      <c r="F23" s="60">
        <f t="shared" si="1"/>
        <v>8.2669322709163495E-3</v>
      </c>
      <c r="G23" s="58">
        <f>'[1]Setor Externo'!$E73</f>
        <v>1.0123</v>
      </c>
      <c r="H23" s="58">
        <f t="shared" si="2"/>
        <v>3.5896075313081477E-2</v>
      </c>
      <c r="I23" s="58">
        <f>([1]Moedas!$D73)*$G23</f>
        <v>1.3321868000000001</v>
      </c>
      <c r="J23" s="58"/>
      <c r="K23" s="54"/>
      <c r="L23" s="59"/>
    </row>
    <row r="24" spans="1:12">
      <c r="A24" s="179">
        <f t="shared" si="0"/>
        <v>35278</v>
      </c>
      <c r="B24" s="69">
        <f>[1]Inflação!$C74</f>
        <v>4.4011457898192052E-3</v>
      </c>
      <c r="C24" s="70">
        <f>[1]Inflação!$B74/[1]Inflação!$B62-1</f>
        <v>0.14212280835687197</v>
      </c>
      <c r="D24" s="54">
        <f>[1]Inflação!$U74</f>
        <v>2.807533799253692E-3</v>
      </c>
      <c r="E24" s="70">
        <f>[1]Inflação!$T74/[1]Inflação!$T62-1</f>
        <v>9.7413106162048457E-2</v>
      </c>
      <c r="F24" s="60">
        <f t="shared" si="1"/>
        <v>4.1489676973229805E-3</v>
      </c>
      <c r="G24" s="58">
        <f>'[1]Setor Externo'!$E74</f>
        <v>1.0165</v>
      </c>
      <c r="H24" s="58">
        <f t="shared" si="2"/>
        <v>1.7835711928686493E-3</v>
      </c>
      <c r="I24" s="58">
        <f>([1]Moedas!$D74)*$G24</f>
        <v>1.33456285</v>
      </c>
      <c r="J24" s="58"/>
      <c r="K24" s="60"/>
      <c r="L24" s="71"/>
    </row>
    <row r="25" spans="1:12">
      <c r="A25" s="179">
        <f t="shared" si="0"/>
        <v>35309</v>
      </c>
      <c r="B25" s="69">
        <f>[1]Inflação!$C75</f>
        <v>1.5002302333526618E-3</v>
      </c>
      <c r="C25" s="70">
        <f>[1]Inflação!$B75/[1]Inflação!$B63-1</f>
        <v>0.13262443514925515</v>
      </c>
      <c r="D25" s="54">
        <f>[1]Inflação!$U75</f>
        <v>1.0105773765411996E-3</v>
      </c>
      <c r="E25" s="70">
        <f>[1]Inflação!$T75/[1]Inflação!$T63-1</f>
        <v>0.10633826704945037</v>
      </c>
      <c r="F25" s="60">
        <f t="shared" si="1"/>
        <v>4.5253320216427362E-3</v>
      </c>
      <c r="G25" s="58">
        <f>'[1]Setor Externo'!$E75</f>
        <v>1.0210999999999999</v>
      </c>
      <c r="H25" s="58">
        <f t="shared" si="2"/>
        <v>-2.0341050254770732E-2</v>
      </c>
      <c r="I25" s="58">
        <f>([1]Moedas!$D75)*$G25</f>
        <v>1.3074164399999999</v>
      </c>
      <c r="J25" s="58"/>
      <c r="K25" s="54"/>
      <c r="L25" s="59"/>
    </row>
    <row r="26" spans="1:12">
      <c r="A26" s="179">
        <f t="shared" si="0"/>
        <v>35339</v>
      </c>
      <c r="B26" s="69">
        <f>[1]Inflação!$C76</f>
        <v>3.0033815851921997E-3</v>
      </c>
      <c r="C26" s="70">
        <f>[1]Inflação!$B76/[1]Inflação!$B64-1</f>
        <v>0.12022826474071757</v>
      </c>
      <c r="D26" s="54">
        <f>[1]Inflação!$U76</f>
        <v>1.9144194672529036E-3</v>
      </c>
      <c r="E26" s="70">
        <f>[1]Inflação!$T76/[1]Inflação!$T64-1</f>
        <v>0.10267236199929219</v>
      </c>
      <c r="F26" s="60">
        <f t="shared" si="1"/>
        <v>5.9739496621291632E-3</v>
      </c>
      <c r="G26" s="58">
        <f>'[1]Setor Externo'!$E76</f>
        <v>1.0271999999999999</v>
      </c>
      <c r="H26" s="58">
        <f t="shared" si="2"/>
        <v>1.4066367407770786E-2</v>
      </c>
      <c r="I26" s="58">
        <f>([1]Moedas!$D76)*$G26</f>
        <v>1.3258070399999997</v>
      </c>
      <c r="J26" s="58"/>
      <c r="K26" s="54"/>
      <c r="L26" s="59"/>
    </row>
    <row r="27" spans="1:12">
      <c r="A27" s="179">
        <f t="shared" si="0"/>
        <v>35370</v>
      </c>
      <c r="B27" s="69">
        <f>[1]Inflação!$C77</f>
        <v>3.2014077321760315E-3</v>
      </c>
      <c r="C27" s="70">
        <f>[1]Inflação!$B77/[1]Inflação!$B65-1</f>
        <v>0.10753232336424179</v>
      </c>
      <c r="D27" s="54">
        <f>[1]Inflação!$U77</f>
        <v>1.9704727641849384E-3</v>
      </c>
      <c r="E27" s="70">
        <f>[1]Inflação!$T77/[1]Inflação!$T65-1</f>
        <v>9.1797812207718099E-2</v>
      </c>
      <c r="F27" s="60">
        <f t="shared" si="1"/>
        <v>5.4517133956386576E-3</v>
      </c>
      <c r="G27" s="58">
        <f>'[1]Setor Externo'!$E77</f>
        <v>1.0327999999999999</v>
      </c>
      <c r="H27" s="58">
        <f t="shared" si="2"/>
        <v>-9.0376349185774529E-3</v>
      </c>
      <c r="I27" s="58">
        <f>([1]Moedas!$D77)*$G27</f>
        <v>1.3138248799999999</v>
      </c>
      <c r="J27" s="58"/>
      <c r="K27" s="54"/>
      <c r="L27" s="59"/>
    </row>
    <row r="28" spans="1:12" ht="13.5" thickBot="1">
      <c r="A28" s="239">
        <f t="shared" si="0"/>
        <v>35400</v>
      </c>
      <c r="B28" s="240">
        <f>[1]Inflação!$C78</f>
        <v>4.702032634170239E-3</v>
      </c>
      <c r="C28" s="241">
        <f>[1]Inflação!$B78/[1]Inflação!$B66-1</f>
        <v>9.5649518175899839E-2</v>
      </c>
      <c r="D28" s="242">
        <f>[1]Inflação!$U78</f>
        <v>7.3225965048195896E-3</v>
      </c>
      <c r="E28" s="243">
        <f>[1]Inflação!$T78/[1]Inflação!$T66-1</f>
        <v>9.1994864050777947E-2</v>
      </c>
      <c r="F28" s="243">
        <f t="shared" si="1"/>
        <v>5.5189775367932015E-3</v>
      </c>
      <c r="G28" s="244">
        <f>'[1]Setor Externo'!$E78</f>
        <v>1.0385</v>
      </c>
      <c r="H28" s="245">
        <f t="shared" si="2"/>
        <v>5.1237574371403305E-3</v>
      </c>
      <c r="I28" s="244">
        <f>([1]Moedas!$D78)*$G28</f>
        <v>1.3205566</v>
      </c>
      <c r="J28" s="246"/>
      <c r="K28" s="246"/>
      <c r="L28" s="247"/>
    </row>
    <row r="29" spans="1:12" ht="13.5" thickTop="1">
      <c r="A29" s="180">
        <f t="shared" si="0"/>
        <v>35431</v>
      </c>
      <c r="B29" s="73">
        <f>[1]Inflação!$C79</f>
        <v>1.1802764003403521E-2</v>
      </c>
      <c r="C29" s="74">
        <f>[1]Inflação!$B79/[1]Inflação!$B67-1</f>
        <v>9.3924974224759872E-2</v>
      </c>
      <c r="D29" s="52">
        <f>[1]Inflação!$U79</f>
        <v>1.7659456461453171E-2</v>
      </c>
      <c r="E29" s="74">
        <f>[1]Inflação!$T79/[1]Inflação!$T67-1</f>
        <v>9.2366066821721438E-2</v>
      </c>
      <c r="F29" s="75">
        <f>G29/G28-1</f>
        <v>6.8367838228213795E-3</v>
      </c>
      <c r="G29" s="53">
        <f>'[1]Setor Externo'!$E79</f>
        <v>1.0456000000000001</v>
      </c>
      <c r="H29" s="53">
        <f t="shared" si="2"/>
        <v>-5.254726681158528E-2</v>
      </c>
      <c r="I29" s="53">
        <f>([1]Moedas!$D79)*$G29</f>
        <v>1.2511649600000001</v>
      </c>
      <c r="J29" s="53"/>
      <c r="K29" s="52"/>
      <c r="L29" s="76"/>
    </row>
    <row r="30" spans="1:12">
      <c r="A30" s="179">
        <f t="shared" si="0"/>
        <v>35462</v>
      </c>
      <c r="B30" s="69">
        <f>[1]Inflação!$C80</f>
        <v>5.0024287153909164E-3</v>
      </c>
      <c r="C30" s="70">
        <f>[1]Inflação!$B80/[1]Inflação!$B68-1</f>
        <v>8.8186578118989889E-2</v>
      </c>
      <c r="D30" s="54">
        <f>[1]Inflação!$U80</f>
        <v>4.2946523947593462E-3</v>
      </c>
      <c r="E30" s="70">
        <f>[1]Inflação!$T80/[1]Inflação!$T68-1</f>
        <v>8.649235074920214E-2</v>
      </c>
      <c r="F30" s="60">
        <f>G30/G29-1</f>
        <v>5.1644988523333879E-3</v>
      </c>
      <c r="G30" s="58">
        <f>'[1]Setor Externo'!$E80</f>
        <v>1.0509999999999999</v>
      </c>
      <c r="H30" s="58">
        <f t="shared" si="2"/>
        <v>-2.7848174392607894E-2</v>
      </c>
      <c r="I30" s="58">
        <f>([1]Moedas!$D80)*$G30</f>
        <v>1.2163222999999999</v>
      </c>
      <c r="J30" s="58"/>
      <c r="K30" s="54"/>
      <c r="L30" s="59"/>
    </row>
    <row r="31" spans="1:12">
      <c r="A31" s="179">
        <f t="shared" si="0"/>
        <v>35490</v>
      </c>
      <c r="B31" s="69">
        <f>[1]Inflação!$C81</f>
        <v>5.1001637534895394E-3</v>
      </c>
      <c r="C31" s="70">
        <f>[1]Inflação!$B81/[1]Inflação!$B69-1</f>
        <v>8.9920600774435755E-2</v>
      </c>
      <c r="D31" s="54">
        <f>[1]Inflação!$U81</f>
        <v>1.1511967815692525E-2</v>
      </c>
      <c r="E31" s="70">
        <f>[1]Inflação!$T81/[1]Inflação!$T69-1</f>
        <v>9.4585600751673438E-2</v>
      </c>
      <c r="F31" s="60">
        <f t="shared" ref="F31:F40" si="3">G31/G30-1</f>
        <v>8.087535680304514E-3</v>
      </c>
      <c r="G31" s="58">
        <f>'[1]Setor Externo'!$E81</f>
        <v>1.0594999999999999</v>
      </c>
      <c r="H31" s="58">
        <f t="shared" si="2"/>
        <v>1.514319025475408E-2</v>
      </c>
      <c r="I31" s="58">
        <f>([1]Moedas!$D81)*$G31</f>
        <v>1.2347412999999998</v>
      </c>
      <c r="J31" s="58"/>
      <c r="K31" s="54"/>
      <c r="L31" s="59"/>
    </row>
    <row r="32" spans="1:12">
      <c r="A32" s="179">
        <f t="shared" si="0"/>
        <v>35521</v>
      </c>
      <c r="B32" s="69">
        <f>[1]Inflação!$C82</f>
        <v>8.799253570659582E-3</v>
      </c>
      <c r="C32" s="70">
        <f>[1]Inflação!$B82/[1]Inflação!$B70-1</f>
        <v>8.5827294779290186E-2</v>
      </c>
      <c r="D32" s="54">
        <f>[1]Inflação!$U82</f>
        <v>6.7742050860188918E-3</v>
      </c>
      <c r="E32" s="70">
        <f>[1]Inflação!$T82/[1]Inflação!$T70-1</f>
        <v>9.8431280730508108E-2</v>
      </c>
      <c r="F32" s="60">
        <f t="shared" si="3"/>
        <v>3.7753657385559691E-3</v>
      </c>
      <c r="G32" s="58">
        <f>'[1]Setor Externo'!$E82</f>
        <v>1.0634999999999999</v>
      </c>
      <c r="H32" s="58">
        <f t="shared" si="2"/>
        <v>-2.645675656916946E-2</v>
      </c>
      <c r="I32" s="58">
        <f>([1]Moedas!$D82)*$G32</f>
        <v>1.20207405</v>
      </c>
      <c r="J32" s="58"/>
      <c r="K32" s="54"/>
      <c r="L32" s="59"/>
    </row>
    <row r="33" spans="1:12">
      <c r="A33" s="179">
        <f t="shared" si="0"/>
        <v>35551</v>
      </c>
      <c r="B33" s="69">
        <f>[1]Inflação!$C83</f>
        <v>4.0980107572783364E-3</v>
      </c>
      <c r="C33" s="70">
        <f>[1]Inflação!$B83/[1]Inflação!$B71-1</f>
        <v>7.7137950772753205E-2</v>
      </c>
      <c r="D33" s="54">
        <f>[1]Inflação!$U83</f>
        <v>2.117349476346897E-3</v>
      </c>
      <c r="E33" s="70">
        <f>[1]Inflação!$T83/[1]Inflação!$T71-1</f>
        <v>8.3914202934191939E-2</v>
      </c>
      <c r="F33" s="60">
        <f t="shared" si="3"/>
        <v>6.3939821344618508E-3</v>
      </c>
      <c r="G33" s="58">
        <f>'[1]Setor Externo'!$E83</f>
        <v>1.0703</v>
      </c>
      <c r="H33" s="58">
        <f t="shared" si="2"/>
        <v>2.0818101846554304E-2</v>
      </c>
      <c r="I33" s="58">
        <f>([1]Moedas!$D83)*$G33</f>
        <v>1.22709895</v>
      </c>
      <c r="J33" s="58"/>
      <c r="K33" s="54"/>
      <c r="L33" s="59"/>
    </row>
    <row r="34" spans="1:12">
      <c r="A34" s="179">
        <f t="shared" si="0"/>
        <v>35582</v>
      </c>
      <c r="B34" s="69">
        <f>[1]Inflação!$C84</f>
        <v>5.399200748235744E-3</v>
      </c>
      <c r="C34" s="70">
        <f>[1]Inflação!$B84/[1]Inflação!$B72-1</f>
        <v>7.0219634345019211E-2</v>
      </c>
      <c r="D34" s="54">
        <f>[1]Inflação!$U84</f>
        <v>7.4446965399888043E-3</v>
      </c>
      <c r="E34" s="70">
        <f>[1]Inflação!$T84/[1]Inflação!$T72-1</f>
        <v>8.0984442162121084E-2</v>
      </c>
      <c r="F34" s="60">
        <f t="shared" si="3"/>
        <v>5.8862001308044309E-3</v>
      </c>
      <c r="G34" s="58">
        <f>'[1]Setor Externo'!$E84</f>
        <v>1.0766</v>
      </c>
      <c r="H34" s="58">
        <f t="shared" si="2"/>
        <v>-1.25382309226163E-2</v>
      </c>
      <c r="I34" s="58">
        <f>([1]Moedas!$D84)*$G34</f>
        <v>1.2117133</v>
      </c>
      <c r="J34" s="58"/>
      <c r="K34" s="54"/>
      <c r="L34" s="59"/>
    </row>
    <row r="35" spans="1:12">
      <c r="A35" s="179">
        <f t="shared" si="0"/>
        <v>35612</v>
      </c>
      <c r="B35" s="69">
        <f>[1]Inflação!$C85</f>
        <v>2.1988244746076191E-3</v>
      </c>
      <c r="C35" s="70">
        <f>[1]Inflação!$B85/[1]Inflação!$B73-1</f>
        <v>6.0795488452586977E-2</v>
      </c>
      <c r="D35" s="54">
        <f>[1]Inflação!$U85</f>
        <v>9.2195087620527971E-4</v>
      </c>
      <c r="E35" s="70">
        <f>[1]Inflação!$T85/[1]Inflação!$T73-1</f>
        <v>6.7621027977750048E-2</v>
      </c>
      <c r="F35" s="60">
        <f t="shared" si="3"/>
        <v>5.9446405350176423E-3</v>
      </c>
      <c r="G35" s="58">
        <f>'[1]Setor Externo'!$E85</f>
        <v>1.083</v>
      </c>
      <c r="H35" s="58">
        <f t="shared" si="2"/>
        <v>-4.5536844400403953E-2</v>
      </c>
      <c r="I35" s="58">
        <f>([1]Moedas!$D85)*$G35</f>
        <v>1.1565357000000001</v>
      </c>
      <c r="J35" s="58"/>
      <c r="K35" s="54"/>
      <c r="L35" s="59"/>
    </row>
    <row r="36" spans="1:12">
      <c r="A36" s="179">
        <f t="shared" si="0"/>
        <v>35643</v>
      </c>
      <c r="B36" s="69">
        <f>[1]Inflação!$C86</f>
        <v>-1.9689745861639629E-4</v>
      </c>
      <c r="C36" s="70">
        <f>[1]Inflação!$B86/[1]Inflação!$B74-1</f>
        <v>5.5939277809960997E-2</v>
      </c>
      <c r="D36" s="54">
        <f>[1]Inflação!$U86</f>
        <v>9.2813297614280366E-4</v>
      </c>
      <c r="E36" s="70">
        <f>[1]Inflação!$T86/[1]Inflação!$T74-1</f>
        <v>6.5620157650070787E-2</v>
      </c>
      <c r="F36" s="60">
        <f t="shared" si="3"/>
        <v>7.6638965835642558E-3</v>
      </c>
      <c r="G36" s="58">
        <f>'[1]Setor Externo'!$E86</f>
        <v>1.0912999999999999</v>
      </c>
      <c r="H36" s="58">
        <f t="shared" si="2"/>
        <v>2.7290649134306788E-2</v>
      </c>
      <c r="I36" s="58">
        <f>([1]Moedas!$D86)*$G36</f>
        <v>1.18809831</v>
      </c>
      <c r="J36" s="58"/>
      <c r="K36" s="54"/>
      <c r="L36" s="59"/>
    </row>
    <row r="37" spans="1:12">
      <c r="A37" s="179">
        <f t="shared" si="0"/>
        <v>35674</v>
      </c>
      <c r="B37" s="69">
        <f>[1]Inflação!$C87</f>
        <v>5.978421415409052E-4</v>
      </c>
      <c r="C37" s="70">
        <f>[1]Inflação!$B87/[1]Inflação!$B75-1</f>
        <v>5.4987838158519375E-2</v>
      </c>
      <c r="D37" s="54">
        <f>[1]Inflação!$U87</f>
        <v>4.8400806445947353E-3</v>
      </c>
      <c r="E37" s="70">
        <f>[1]Inflação!$T87/[1]Inflação!$T75-1</f>
        <v>6.9696833729677943E-2</v>
      </c>
      <c r="F37" s="60">
        <f t="shared" si="3"/>
        <v>4.3067900668929404E-3</v>
      </c>
      <c r="G37" s="58">
        <f>'[1]Setor Externo'!$E87</f>
        <v>1.0960000000000001</v>
      </c>
      <c r="H37" s="58">
        <f t="shared" si="2"/>
        <v>2.4509158673914788E-2</v>
      </c>
      <c r="I37" s="58">
        <f>([1]Moedas!$D87)*$G37</f>
        <v>1.2172176000000001</v>
      </c>
      <c r="J37" s="58"/>
      <c r="K37" s="54"/>
      <c r="L37" s="59"/>
    </row>
    <row r="38" spans="1:12">
      <c r="A38" s="179">
        <f t="shared" si="0"/>
        <v>35704</v>
      </c>
      <c r="B38" s="69">
        <f>[1]Inflação!$C88</f>
        <v>2.2985597098332811E-3</v>
      </c>
      <c r="C38" s="70">
        <f>[1]Inflação!$B88/[1]Inflação!$B76-1</f>
        <v>5.424648621472361E-2</v>
      </c>
      <c r="D38" s="54">
        <f>[1]Inflação!$U88</f>
        <v>3.670250695599897E-3</v>
      </c>
      <c r="E38" s="70">
        <f>[1]Inflação!$T88/[1]Inflação!$T76-1</f>
        <v>7.157145202943771E-2</v>
      </c>
      <c r="F38" s="60">
        <f t="shared" si="3"/>
        <v>6.1131386861312809E-3</v>
      </c>
      <c r="G38" s="58">
        <f>'[1]Setor Externo'!$E88</f>
        <v>1.1027</v>
      </c>
      <c r="H38" s="58">
        <f t="shared" si="2"/>
        <v>3.1660041721381482E-2</v>
      </c>
      <c r="I38" s="58">
        <f>([1]Moedas!$D88)*$G38</f>
        <v>1.2557547600000001</v>
      </c>
      <c r="J38" s="58"/>
      <c r="K38" s="54"/>
      <c r="L38" s="59"/>
    </row>
    <row r="39" spans="1:12">
      <c r="A39" s="179">
        <f t="shared" si="0"/>
        <v>35735</v>
      </c>
      <c r="B39" s="69">
        <f>[1]Inflação!$C89</f>
        <v>1.6971737148465671E-3</v>
      </c>
      <c r="C39" s="70">
        <f>[1]Inflação!$B89/[1]Inflação!$B77-1</f>
        <v>5.2665713485547494E-2</v>
      </c>
      <c r="D39" s="54">
        <f>[1]Inflação!$U89</f>
        <v>6.3663655296828381E-3</v>
      </c>
      <c r="E39" s="70">
        <f>[1]Inflação!$T89/[1]Inflação!$T77-1</f>
        <v>7.6272701539011667E-2</v>
      </c>
      <c r="F39" s="60">
        <f t="shared" si="3"/>
        <v>6.1666817810828167E-3</v>
      </c>
      <c r="G39" s="58">
        <f>'[1]Setor Externo'!$E89</f>
        <v>1.1094999999999999</v>
      </c>
      <c r="H39" s="58">
        <f t="shared" si="2"/>
        <v>-1.7158573223325924E-2</v>
      </c>
      <c r="I39" s="58">
        <f>([1]Moedas!$D89)*$G39</f>
        <v>1.2342078000000001</v>
      </c>
      <c r="J39" s="58"/>
      <c r="K39" s="54"/>
      <c r="L39" s="59"/>
    </row>
    <row r="40" spans="1:12" ht="13.5" thickBot="1">
      <c r="A40" s="239">
        <f t="shared" si="0"/>
        <v>35765</v>
      </c>
      <c r="B40" s="240">
        <f>[1]Inflação!$C90</f>
        <v>4.2987565811583028E-3</v>
      </c>
      <c r="C40" s="241">
        <f>[1]Inflação!$B90/[1]Inflação!$B78-1</f>
        <v>5.2243185352542465E-2</v>
      </c>
      <c r="D40" s="242">
        <f>[1]Inflação!$U90</f>
        <v>8.402488908576311E-3</v>
      </c>
      <c r="E40" s="243">
        <f>[1]Inflação!$T90/[1]Inflação!$T78-1</f>
        <v>7.7426511369939055E-2</v>
      </c>
      <c r="F40" s="243">
        <f t="shared" si="3"/>
        <v>5.8584948174855711E-3</v>
      </c>
      <c r="G40" s="244">
        <f>'[1]Setor Externo'!$E90</f>
        <v>1.1160000000000001</v>
      </c>
      <c r="H40" s="245">
        <f t="shared" si="2"/>
        <v>-1.3582315717013071E-2</v>
      </c>
      <c r="I40" s="244">
        <f>([1]Moedas!$D90)*$G40</f>
        <v>1.2174444</v>
      </c>
      <c r="J40" s="246"/>
      <c r="K40" s="246"/>
      <c r="L40" s="247"/>
    </row>
    <row r="41" spans="1:12" ht="13.5" thickTop="1">
      <c r="A41" s="180">
        <f t="shared" si="0"/>
        <v>35796</v>
      </c>
      <c r="B41" s="73">
        <f>[1]Inflação!$C91</f>
        <v>7.0967472080085692E-3</v>
      </c>
      <c r="C41" s="74">
        <f>[1]Inflação!$B91/[1]Inflação!$B79-1</f>
        <v>4.7349075275677555E-2</v>
      </c>
      <c r="D41" s="52">
        <f>[1]Inflação!$U91</f>
        <v>9.5816603177871773E-3</v>
      </c>
      <c r="E41" s="74">
        <f>[1]Inflação!$T91/[1]Inflação!$T79-1</f>
        <v>6.8874306933211393E-2</v>
      </c>
      <c r="F41" s="75">
        <f>G41/G40-1</f>
        <v>6.6308243727597471E-3</v>
      </c>
      <c r="G41" s="53">
        <f>'[1]Setor Externo'!$E91</f>
        <v>1.1234</v>
      </c>
      <c r="H41" s="53">
        <f t="shared" si="2"/>
        <v>-1.1916503127370803E-2</v>
      </c>
      <c r="I41" s="53">
        <f>([1]Moedas!$D91)*$G41</f>
        <v>1.2029367199999998</v>
      </c>
      <c r="J41" s="53"/>
      <c r="K41" s="52"/>
      <c r="L41" s="76"/>
    </row>
    <row r="42" spans="1:12">
      <c r="A42" s="179">
        <f t="shared" si="0"/>
        <v>35827</v>
      </c>
      <c r="B42" s="69">
        <f>[1]Inflação!$C92</f>
        <v>4.603222948277752E-3</v>
      </c>
      <c r="C42" s="70">
        <f>[1]Inflação!$B92/[1]Inflação!$B80-1</f>
        <v>4.693304862829395E-2</v>
      </c>
      <c r="D42" s="54">
        <f>[1]Inflação!$U92</f>
        <v>1.801605808648965E-3</v>
      </c>
      <c r="E42" s="70">
        <f>[1]Inflação!$T92/[1]Inflação!$T80-1</f>
        <v>6.6220948742438557E-2</v>
      </c>
      <c r="F42" s="60">
        <f>G42/G41-1</f>
        <v>5.875022253872153E-3</v>
      </c>
      <c r="G42" s="58">
        <f>'[1]Setor Externo'!$E92</f>
        <v>1.1299999999999999</v>
      </c>
      <c r="H42" s="58">
        <f t="shared" si="2"/>
        <v>1.3014217406215778E-2</v>
      </c>
      <c r="I42" s="58">
        <f>([1]Moedas!$D92)*$G42</f>
        <v>1.2185919999999999</v>
      </c>
      <c r="J42" s="58"/>
      <c r="K42" s="54"/>
      <c r="L42" s="59"/>
    </row>
    <row r="43" spans="1:12">
      <c r="A43" s="179">
        <f t="shared" si="0"/>
        <v>35855</v>
      </c>
      <c r="B43" s="69">
        <f>[1]Inflação!$C93</f>
        <v>3.3969778610754009E-3</v>
      </c>
      <c r="C43" s="70">
        <f>[1]Inflação!$B93/[1]Inflação!$B81-1</f>
        <v>4.5158975095098031E-2</v>
      </c>
      <c r="D43" s="54">
        <f>[1]Inflação!$U93</f>
        <v>1.8933738700832592E-3</v>
      </c>
      <c r="E43" s="70">
        <f>[1]Inflação!$T93/[1]Inflação!$T81-1</f>
        <v>5.6082120247505252E-2</v>
      </c>
      <c r="F43" s="60">
        <f t="shared" ref="F43:F52" si="4">G43/G42-1</f>
        <v>6.1946902654868019E-3</v>
      </c>
      <c r="G43" s="58">
        <f>'[1]Setor Externo'!$E93</f>
        <v>1.137</v>
      </c>
      <c r="H43" s="58">
        <f t="shared" si="2"/>
        <v>-1.1999668469840463E-2</v>
      </c>
      <c r="I43" s="58">
        <f>([1]Moedas!$D93)*$G43</f>
        <v>1.2039693</v>
      </c>
      <c r="J43" s="58"/>
      <c r="K43" s="54"/>
      <c r="L43" s="59"/>
    </row>
    <row r="44" spans="1:12">
      <c r="A44" s="179">
        <f t="shared" si="0"/>
        <v>35886</v>
      </c>
      <c r="B44" s="69">
        <f>[1]Inflação!$C94</f>
        <v>2.3966158959498607E-3</v>
      </c>
      <c r="C44" s="70">
        <f>[1]Inflação!$B94/[1]Inflação!$B82-1</f>
        <v>3.8525569879620969E-2</v>
      </c>
      <c r="D44" s="54">
        <f>[1]Inflação!$U94</f>
        <v>1.2598638534222495E-3</v>
      </c>
      <c r="E44" s="70">
        <f>[1]Inflação!$T94/[1]Inflação!$T82-1</f>
        <v>5.0297707862613894E-2</v>
      </c>
      <c r="F44" s="60">
        <f t="shared" si="4"/>
        <v>6.4204045734388426E-3</v>
      </c>
      <c r="G44" s="58">
        <f>'[1]Setor Externo'!$E94</f>
        <v>1.1443000000000001</v>
      </c>
      <c r="H44" s="58">
        <f t="shared" si="2"/>
        <v>3.6549337263001691E-2</v>
      </c>
      <c r="I44" s="58">
        <f>([1]Moedas!$D94)*$G44</f>
        <v>1.24797358</v>
      </c>
      <c r="J44" s="58"/>
      <c r="K44" s="54"/>
      <c r="L44" s="59"/>
    </row>
    <row r="45" spans="1:12">
      <c r="A45" s="179">
        <f t="shared" si="0"/>
        <v>35916</v>
      </c>
      <c r="B45" s="69">
        <f>[1]Inflação!$C95</f>
        <v>5.0009933479937541E-3</v>
      </c>
      <c r="C45" s="70">
        <f>[1]Inflação!$B95/[1]Inflação!$B83-1</f>
        <v>3.9459513079953545E-2</v>
      </c>
      <c r="D45" s="54">
        <f>[1]Inflação!$U95</f>
        <v>1.3529877351661224E-3</v>
      </c>
      <c r="E45" s="70">
        <f>[1]Inflação!$T95/[1]Inflação!$T83-1</f>
        <v>4.9496596710153051E-2</v>
      </c>
      <c r="F45" s="60">
        <f t="shared" si="4"/>
        <v>5.0686008913747305E-3</v>
      </c>
      <c r="G45" s="58">
        <f>'[1]Setor Externo'!$E95</f>
        <v>1.1501000000000001</v>
      </c>
      <c r="H45" s="58">
        <f t="shared" si="2"/>
        <v>1.2072563266924297E-2</v>
      </c>
      <c r="I45" s="58">
        <f>([1]Moedas!$D95)*$G45</f>
        <v>1.2630398200000001</v>
      </c>
      <c r="J45" s="58"/>
      <c r="K45" s="54"/>
      <c r="L45" s="59"/>
    </row>
    <row r="46" spans="1:12">
      <c r="A46" s="179">
        <f t="shared" si="0"/>
        <v>35947</v>
      </c>
      <c r="B46" s="69">
        <f>[1]Inflação!$C96</f>
        <v>1.9768099740291589E-4</v>
      </c>
      <c r="C46" s="70">
        <f>[1]Inflação!$B96/[1]Inflação!$B84-1</f>
        <v>3.4081779356420983E-2</v>
      </c>
      <c r="D46" s="54">
        <f>[1]Inflação!$U96</f>
        <v>3.83053755885987E-3</v>
      </c>
      <c r="E46" s="70">
        <f>[1]Inflação!$T96/[1]Inflação!$T84-1</f>
        <v>4.5731578576958087E-2</v>
      </c>
      <c r="F46" s="60">
        <f t="shared" si="4"/>
        <v>5.5647335014346044E-3</v>
      </c>
      <c r="G46" s="58">
        <f>'[1]Setor Externo'!$E96</f>
        <v>1.1565000000000001</v>
      </c>
      <c r="H46" s="58">
        <f t="shared" si="2"/>
        <v>-6.430256490250752E-3</v>
      </c>
      <c r="I46" s="58">
        <f>([1]Moedas!$D96)*$G46</f>
        <v>1.25491815</v>
      </c>
      <c r="J46" s="58"/>
      <c r="K46" s="54"/>
      <c r="L46" s="59"/>
    </row>
    <row r="47" spans="1:12">
      <c r="A47" s="179">
        <f t="shared" si="0"/>
        <v>35977</v>
      </c>
      <c r="B47" s="69">
        <f>[1]Inflação!$C97</f>
        <v>-1.199482041845612E-3</v>
      </c>
      <c r="C47" s="70">
        <f>[1]Inflação!$B97/[1]Inflação!$B85-1</f>
        <v>3.0575362502285541E-2</v>
      </c>
      <c r="D47" s="54">
        <f>[1]Inflação!$U97</f>
        <v>-1.6757746251379046E-3</v>
      </c>
      <c r="E47" s="70">
        <f>[1]Inflação!$T97/[1]Inflação!$T85-1</f>
        <v>4.3017557182132071E-2</v>
      </c>
      <c r="F47" s="60">
        <f t="shared" si="4"/>
        <v>5.6204063986164954E-3</v>
      </c>
      <c r="G47" s="58">
        <f>'[1]Setor Externo'!$E97</f>
        <v>1.163</v>
      </c>
      <c r="H47" s="58">
        <f t="shared" si="2"/>
        <v>1.9799737536667417E-2</v>
      </c>
      <c r="I47" s="58">
        <f>([1]Moedas!$D97)*$G47</f>
        <v>1.2797652000000002</v>
      </c>
      <c r="J47" s="58"/>
      <c r="K47" s="54"/>
      <c r="L47" s="59"/>
    </row>
    <row r="48" spans="1:12">
      <c r="A48" s="179">
        <f t="shared" si="0"/>
        <v>36008</v>
      </c>
      <c r="B48" s="69">
        <f>[1]Inflação!$C98</f>
        <v>-5.0970973156652111E-3</v>
      </c>
      <c r="C48" s="70">
        <f>[1]Inflação!$B98/[1]Inflação!$B86-1</f>
        <v>2.5524342725316229E-2</v>
      </c>
      <c r="D48" s="54">
        <f>[1]Inflação!$U98</f>
        <v>-1.5505025650704995E-3</v>
      </c>
      <c r="E48" s="70">
        <f>[1]Inflação!$T98/[1]Inflação!$T86-1</f>
        <v>4.0434694035250462E-2</v>
      </c>
      <c r="F48" s="60">
        <f t="shared" si="4"/>
        <v>1.1607910576096225E-2</v>
      </c>
      <c r="G48" s="58">
        <f>'[1]Setor Externo'!$E98</f>
        <v>1.1764999999999999</v>
      </c>
      <c r="H48" s="58">
        <f t="shared" si="2"/>
        <v>1.3170736319443321E-2</v>
      </c>
      <c r="I48" s="58">
        <f>([1]Moedas!$D98)*$G48</f>
        <v>1.2966206499999999</v>
      </c>
      <c r="J48" s="58"/>
      <c r="K48" s="54"/>
      <c r="L48" s="59"/>
    </row>
    <row r="49" spans="1:13">
      <c r="A49" s="179">
        <f t="shared" si="0"/>
        <v>36039</v>
      </c>
      <c r="B49" s="69">
        <f>[1]Inflação!$C99</f>
        <v>-2.2015403924365851E-3</v>
      </c>
      <c r="C49" s="70">
        <f>[1]Inflação!$B99/[1]Inflação!$B87-1</f>
        <v>2.2655223072759467E-2</v>
      </c>
      <c r="D49" s="54">
        <f>[1]Inflação!$U99</f>
        <v>-8.43973019870492E-4</v>
      </c>
      <c r="E49" s="70">
        <f>[1]Inflação!$T99/[1]Inflação!$T87-1</f>
        <v>3.4549293214580334E-2</v>
      </c>
      <c r="F49" s="60">
        <f t="shared" si="4"/>
        <v>7.7348066298343898E-3</v>
      </c>
      <c r="G49" s="58">
        <f>'[1]Setor Externo'!$E99</f>
        <v>1.1856</v>
      </c>
      <c r="H49" s="58">
        <f t="shared" si="2"/>
        <v>7.0369625842377381E-2</v>
      </c>
      <c r="I49" s="58">
        <f>([1]Moedas!$D99)*$G49</f>
        <v>1.3878633600000001</v>
      </c>
      <c r="J49" s="58"/>
      <c r="K49" s="54"/>
      <c r="L49" s="59"/>
    </row>
    <row r="50" spans="1:13">
      <c r="A50" s="179">
        <f t="shared" si="0"/>
        <v>36069</v>
      </c>
      <c r="B50" s="69">
        <f>[1]Inflação!$C100</f>
        <v>1.9933189447796096E-4</v>
      </c>
      <c r="C50" s="70">
        <f>[1]Inflação!$B100/[1]Inflação!$B88-1</f>
        <v>2.0513359983168611E-2</v>
      </c>
      <c r="D50" s="54">
        <f>[1]Inflação!$U100</f>
        <v>7.8386852632705839E-4</v>
      </c>
      <c r="E50" s="70">
        <f>[1]Inflação!$T100/[1]Inflação!$T88-1</f>
        <v>3.1574108256075428E-2</v>
      </c>
      <c r="F50" s="60">
        <f t="shared" si="4"/>
        <v>6.0728744939271273E-3</v>
      </c>
      <c r="G50" s="58">
        <f>'[1]Setor Externo'!$E100</f>
        <v>1.1928000000000001</v>
      </c>
      <c r="H50" s="58">
        <f t="shared" si="2"/>
        <v>1.5183050873250226E-2</v>
      </c>
      <c r="I50" s="58">
        <f>([1]Moedas!$D100)*$G50</f>
        <v>1.4089353600000001</v>
      </c>
      <c r="J50" s="58"/>
      <c r="K50" s="54"/>
      <c r="L50" s="59"/>
    </row>
    <row r="51" spans="1:13">
      <c r="A51" s="179">
        <f t="shared" si="0"/>
        <v>36100</v>
      </c>
      <c r="B51" s="69">
        <f>[1]Inflação!$C101</f>
        <v>-1.2026251589183357E-3</v>
      </c>
      <c r="C51" s="70">
        <f>[1]Inflação!$B101/[1]Inflação!$B89-1</f>
        <v>1.7559090399910549E-2</v>
      </c>
      <c r="D51" s="54">
        <f>[1]Inflação!$U101</f>
        <v>-3.1870357866307097E-3</v>
      </c>
      <c r="E51" s="70">
        <f>[1]Inflação!$T101/[1]Inflação!$T89-1</f>
        <v>2.1781410704521553E-2</v>
      </c>
      <c r="F51" s="60">
        <f t="shared" si="4"/>
        <v>6.7069081153587895E-3</v>
      </c>
      <c r="G51" s="58">
        <f>'[1]Setor Externo'!$E101</f>
        <v>1.2008000000000001</v>
      </c>
      <c r="H51" s="58">
        <f t="shared" si="2"/>
        <v>-1.4344277653731363E-2</v>
      </c>
      <c r="I51" s="58">
        <f>([1]Moedas!$D101)*$G51</f>
        <v>1.3887252000000001</v>
      </c>
      <c r="J51" s="58"/>
      <c r="K51" s="54"/>
      <c r="L51" s="59"/>
    </row>
    <row r="52" spans="1:13" ht="13.5" thickBot="1">
      <c r="A52" s="239">
        <f t="shared" si="0"/>
        <v>36130</v>
      </c>
      <c r="B52" s="240">
        <f>[1]Inflação!$C102</f>
        <v>3.3026007981284966E-3</v>
      </c>
      <c r="C52" s="241">
        <f>[1]Inflação!$B102/[1]Inflação!$B90-1</f>
        <v>1.654978179942268E-2</v>
      </c>
      <c r="D52" s="242">
        <f>[1]Inflação!$U102</f>
        <v>4.4910179640720305E-3</v>
      </c>
      <c r="E52" s="243">
        <f>[1]Inflação!$T102/[1]Inflação!$T90-1</f>
        <v>1.7818044545111489E-2</v>
      </c>
      <c r="F52" s="243">
        <f t="shared" si="4"/>
        <v>6.2458361092603276E-3</v>
      </c>
      <c r="G52" s="244">
        <f>'[1]Setor Externo'!$E102</f>
        <v>1.2082999999999999</v>
      </c>
      <c r="H52" s="245">
        <f t="shared" si="2"/>
        <v>2.112417921126486E-2</v>
      </c>
      <c r="I52" s="244">
        <f>([1]Moedas!$D102)*$G52</f>
        <v>1.4180608799999999</v>
      </c>
      <c r="J52" s="246"/>
      <c r="K52" s="246"/>
      <c r="L52" s="247"/>
    </row>
    <row r="53" spans="1:13" ht="13.5" thickTop="1">
      <c r="A53" s="180">
        <f t="shared" si="0"/>
        <v>36161</v>
      </c>
      <c r="B53" s="73">
        <f>[1]Inflação!$C103</f>
        <v>7.0017830201618558E-3</v>
      </c>
      <c r="C53" s="74">
        <f>[1]Inflação!$B103/[1]Inflação!$B91-1</f>
        <v>1.6453926237678607E-2</v>
      </c>
      <c r="D53" s="52">
        <f>[1]Inflação!$U103</f>
        <v>8.375423997410536E-3</v>
      </c>
      <c r="E53" s="74">
        <f>[1]Inflação!$T103/[1]Inflação!$T91-1</f>
        <v>1.6601967489513259E-2</v>
      </c>
      <c r="F53" s="75">
        <f>G53/G52-1</f>
        <v>0.69659852685591317</v>
      </c>
      <c r="G53" s="53">
        <f>'[1]Setor Externo'!$E103</f>
        <v>2.0499999999999998</v>
      </c>
      <c r="H53" s="53">
        <f t="shared" si="2"/>
        <v>0.64253173671923025</v>
      </c>
      <c r="I53" s="53">
        <f>([1]Moedas!$D103)*$G53</f>
        <v>2.3292099999999998</v>
      </c>
      <c r="J53" s="53"/>
      <c r="K53" s="52"/>
      <c r="L53" s="76"/>
    </row>
    <row r="54" spans="1:13">
      <c r="A54" s="179">
        <f t="shared" si="0"/>
        <v>36192</v>
      </c>
      <c r="B54" s="69">
        <f>[1]Inflação!$C104</f>
        <v>1.0501154309763505E-2</v>
      </c>
      <c r="C54" s="70">
        <f>[1]Inflação!$B104/[1]Inflação!$B92-1</f>
        <v>2.2421431967422079E-2</v>
      </c>
      <c r="D54" s="54">
        <f>[1]Inflação!$U104</f>
        <v>3.6112430032166909E-2</v>
      </c>
      <c r="E54" s="70">
        <f>[1]Inflação!$T104/[1]Inflação!$T92-1</f>
        <v>5.1419691088248953E-2</v>
      </c>
      <c r="F54" s="60">
        <f>G54/G53-1</f>
        <v>-7.3170731707316028E-3</v>
      </c>
      <c r="G54" s="58">
        <f>'[1]Setor Externo'!$E104</f>
        <v>2.0350000000000001</v>
      </c>
      <c r="H54" s="58">
        <f t="shared" si="2"/>
        <v>-3.6410843161415185E-2</v>
      </c>
      <c r="I54" s="58">
        <f>([1]Moedas!$D104)*$G54</f>
        <v>2.2444014999999999</v>
      </c>
      <c r="J54" s="58"/>
      <c r="K54" s="54"/>
      <c r="L54" s="59"/>
    </row>
    <row r="55" spans="1:13">
      <c r="A55" s="179">
        <f t="shared" si="0"/>
        <v>36220</v>
      </c>
      <c r="B55" s="69">
        <f>[1]Inflação!$C105</f>
        <v>1.0998564525585897E-2</v>
      </c>
      <c r="C55" s="70">
        <f>[1]Inflação!$B105/[1]Inflação!$B93-1</f>
        <v>3.0167145074233348E-2</v>
      </c>
      <c r="D55" s="54">
        <f>[1]Inflação!$U105</f>
        <v>2.8347737409073481E-2</v>
      </c>
      <c r="E55" s="70">
        <f>[1]Inflação!$T105/[1]Inflação!$T93-1</f>
        <v>7.9181765841433327E-2</v>
      </c>
      <c r="F55" s="60">
        <f t="shared" ref="F55:F64" si="5">G55/G54-1</f>
        <v>-0.15601965601965606</v>
      </c>
      <c r="G55" s="58">
        <f>'[1]Setor Externo'!$E105</f>
        <v>1.7175</v>
      </c>
      <c r="H55" s="148">
        <f t="shared" si="2"/>
        <v>-0.17300792661206121</v>
      </c>
      <c r="I55" s="58">
        <f>([1]Moedas!$D105)*$G55</f>
        <v>1.85610225</v>
      </c>
      <c r="J55" s="58"/>
      <c r="K55" s="54"/>
      <c r="L55" s="59"/>
    </row>
    <row r="56" spans="1:13">
      <c r="A56" s="179">
        <f t="shared" si="0"/>
        <v>36251</v>
      </c>
      <c r="B56" s="69">
        <f>[1]Inflação!$C106</f>
        <v>5.5994400559942203E-3</v>
      </c>
      <c r="C56" s="70">
        <f>[1]Inflação!$B106/[1]Inflação!$B94-1</f>
        <v>3.3458700700824018E-2</v>
      </c>
      <c r="D56" s="54">
        <f>[1]Inflação!$U106</f>
        <v>7.1175270673153879E-3</v>
      </c>
      <c r="E56" s="70">
        <f>[1]Inflação!$T106/[1]Inflação!$T94-1</f>
        <v>8.5495294985151071E-2</v>
      </c>
      <c r="F56" s="60">
        <f t="shared" si="5"/>
        <v>-3.0567685589519611E-2</v>
      </c>
      <c r="G56" s="58">
        <f>'[1]Setor Externo'!$E106</f>
        <v>1.665</v>
      </c>
      <c r="H56" s="148">
        <f t="shared" si="2"/>
        <v>-5.1827559607774853E-2</v>
      </c>
      <c r="I56" s="58">
        <f>([1]Moedas!$D106)*$G56</f>
        <v>1.7599049999999998</v>
      </c>
      <c r="J56" s="169"/>
      <c r="K56" s="54"/>
      <c r="L56" s="59"/>
    </row>
    <row r="57" spans="1:13">
      <c r="A57" s="179">
        <f t="shared" si="0"/>
        <v>36281</v>
      </c>
      <c r="B57" s="69">
        <f>[1]Inflação!$C107</f>
        <v>3.0028835636870532E-3</v>
      </c>
      <c r="C57" s="70">
        <f>[1]Inflação!$B107/[1]Inflação!$B95-1</f>
        <v>3.1404012242588708E-2</v>
      </c>
      <c r="D57" s="54">
        <f>[1]Inflação!$U107</f>
        <v>-2.8854723013355121E-3</v>
      </c>
      <c r="E57" s="70">
        <f>[1]Inflação!$T107/[1]Inflação!$T95-1</f>
        <v>8.0900683011194463E-2</v>
      </c>
      <c r="F57" s="60">
        <f t="shared" si="5"/>
        <v>3.3633633633633586E-2</v>
      </c>
      <c r="G57" s="58">
        <f>'[1]Setor Externo'!$E107</f>
        <v>1.7210000000000001</v>
      </c>
      <c r="H57" s="148">
        <f t="shared" si="2"/>
        <v>2.1312173100252574E-2</v>
      </c>
      <c r="I57" s="58">
        <f>([1]Moedas!$D107)*$G57</f>
        <v>1.7974124</v>
      </c>
      <c r="J57" s="169">
        <f>VLOOKUP($A57,[1]Juros!A$3:H$426,COLUMN([1]Juros!$B$3),0)/100</f>
        <v>0.23499999999999999</v>
      </c>
      <c r="K57" s="169">
        <v>0.26219999999999999</v>
      </c>
      <c r="L57" s="222">
        <v>1.9599999999999999E-2</v>
      </c>
      <c r="M57" s="189"/>
    </row>
    <row r="58" spans="1:13">
      <c r="A58" s="179">
        <f t="shared" si="0"/>
        <v>36312</v>
      </c>
      <c r="B58" s="69">
        <f>[1]Inflação!$C108</f>
        <v>1.8967932957940636E-3</v>
      </c>
      <c r="C58" s="70">
        <f>[1]Inflação!$B108/[1]Inflação!$B96-1</f>
        <v>3.3156137122606122E-2</v>
      </c>
      <c r="D58" s="54">
        <f>[1]Inflação!$U108</f>
        <v>3.6063401585040289E-3</v>
      </c>
      <c r="E58" s="70">
        <f>[1]Inflação!$T108/[1]Inflação!$T96-1</f>
        <v>8.0659272619592493E-2</v>
      </c>
      <c r="F58" s="60">
        <f t="shared" si="5"/>
        <v>1.8303312027890595E-2</v>
      </c>
      <c r="G58" s="58">
        <f>'[1]Setor Externo'!$E108</f>
        <v>1.7524999999999999</v>
      </c>
      <c r="H58" s="148">
        <f t="shared" si="2"/>
        <v>4.8481361316967675E-3</v>
      </c>
      <c r="I58" s="58">
        <f>([1]Moedas!$D108)*$G58</f>
        <v>1.8061265</v>
      </c>
      <c r="J58" s="169">
        <f>VLOOKUP($A58,[1]Juros!A$3:H$426,COLUMN([1]Juros!$B$3),0)/100</f>
        <v>0.21</v>
      </c>
      <c r="K58" s="169">
        <v>0.21479999999999999</v>
      </c>
      <c r="L58" s="222">
        <v>1.6299999999999999E-2</v>
      </c>
      <c r="M58" s="189"/>
    </row>
    <row r="59" spans="1:13">
      <c r="A59" s="179">
        <f t="shared" si="0"/>
        <v>36342</v>
      </c>
      <c r="B59" s="69">
        <f>[1]Inflação!$C109</f>
        <v>1.0897457040139891E-2</v>
      </c>
      <c r="C59" s="70">
        <f>[1]Inflação!$B109/[1]Inflação!$B97-1</f>
        <v>4.5669173137546704E-2</v>
      </c>
      <c r="D59" s="54">
        <f>[1]Inflação!$U109</f>
        <v>1.548828258798185E-2</v>
      </c>
      <c r="E59" s="70">
        <f>[1]Inflação!$T109/[1]Inflação!$T97-1</f>
        <v>9.9238905480015349E-2</v>
      </c>
      <c r="F59" s="60">
        <f t="shared" si="5"/>
        <v>2.7674750356633471E-2</v>
      </c>
      <c r="G59" s="58">
        <f>'[1]Setor Externo'!$E109</f>
        <v>1.8010000000000002</v>
      </c>
      <c r="H59" s="148">
        <f t="shared" si="2"/>
        <v>6.8159511529231276E-2</v>
      </c>
      <c r="I59" s="58">
        <f>([1]Moedas!$D109)*$G59</f>
        <v>1.9292312</v>
      </c>
      <c r="J59" s="169">
        <f>VLOOKUP($A59,[1]Juros!A$3:H$426,COLUMN([1]Juros!$B$3),0)/100</f>
        <v>0.19500000000000001</v>
      </c>
      <c r="K59" s="169">
        <v>0.20250000000000001</v>
      </c>
      <c r="L59" s="222">
        <v>1.6200000000000003E-2</v>
      </c>
      <c r="M59" s="189"/>
    </row>
    <row r="60" spans="1:13">
      <c r="A60" s="179">
        <f t="shared" si="0"/>
        <v>36373</v>
      </c>
      <c r="B60" s="69">
        <f>[1]Inflação!$C110</f>
        <v>5.5988045442976198E-3</v>
      </c>
      <c r="C60" s="70">
        <f>[1]Inflação!$B110/[1]Inflação!$B98-1</f>
        <v>5.6910847901678219E-2</v>
      </c>
      <c r="D60" s="54">
        <f>[1]Inflação!$U110</f>
        <v>1.559548632405261E-2</v>
      </c>
      <c r="E60" s="70">
        <f>[1]Inflação!$T110/[1]Inflação!$T98-1</f>
        <v>0.11811571207691629</v>
      </c>
      <c r="F60" s="60">
        <f t="shared" si="5"/>
        <v>6.5519156024430814E-2</v>
      </c>
      <c r="G60" s="58">
        <f>'[1]Setor Externo'!$E110</f>
        <v>1.919</v>
      </c>
      <c r="H60" s="148">
        <f t="shared" si="2"/>
        <v>5.3284386029004649E-2</v>
      </c>
      <c r="I60" s="58">
        <f>([1]Moedas!$D110)*$G60</f>
        <v>2.0320290999999999</v>
      </c>
      <c r="J60" s="169">
        <f>VLOOKUP($A60,[1]Juros!A$3:H$426,COLUMN([1]Juros!$B$3),0)/100</f>
        <v>0.19500000000000001</v>
      </c>
      <c r="K60" s="169">
        <v>0.19219999999999998</v>
      </c>
      <c r="L60" s="222">
        <v>1.55E-2</v>
      </c>
      <c r="M60" s="189"/>
    </row>
    <row r="61" spans="1:13">
      <c r="A61" s="179">
        <f t="shared" si="0"/>
        <v>36404</v>
      </c>
      <c r="B61" s="69">
        <f>[1]Inflação!$C111</f>
        <v>3.1017812530418354E-3</v>
      </c>
      <c r="C61" s="70">
        <f>[1]Inflação!$B111/[1]Inflação!$B99-1</f>
        <v>6.2528353243611168E-2</v>
      </c>
      <c r="D61" s="54">
        <f>[1]Inflação!$U111</f>
        <v>1.4456259850365027E-2</v>
      </c>
      <c r="E61" s="70">
        <f>[1]Inflação!$T111/[1]Inflação!$T99-1</f>
        <v>0.13523759325332474</v>
      </c>
      <c r="F61" s="60">
        <f t="shared" si="5"/>
        <v>9.6404377279832865E-3</v>
      </c>
      <c r="G61" s="58">
        <f>'[1]Setor Externo'!$E111</f>
        <v>1.9375</v>
      </c>
      <c r="H61" s="148">
        <f t="shared" si="2"/>
        <v>1.7077585158598474E-2</v>
      </c>
      <c r="I61" s="58">
        <f>([1]Moedas!$D111)*$G61</f>
        <v>2.0667312500000001</v>
      </c>
      <c r="J61" s="169">
        <f>VLOOKUP($A61,[1]Juros!A$3:H$426,COLUMN([1]Juros!$B$3),0)/100</f>
        <v>0.19</v>
      </c>
      <c r="K61" s="169">
        <v>0.19109999999999999</v>
      </c>
      <c r="L61" s="222">
        <v>1.47E-2</v>
      </c>
      <c r="M61" s="189"/>
    </row>
    <row r="62" spans="1:13">
      <c r="A62" s="179">
        <f t="shared" si="0"/>
        <v>36434</v>
      </c>
      <c r="B62" s="69">
        <f>[1]Inflação!$C112</f>
        <v>1.1902990626394994E-2</v>
      </c>
      <c r="C62" s="70">
        <f>[1]Inflação!$B112/[1]Inflação!$B100-1</f>
        <v>7.4961344191320389E-2</v>
      </c>
      <c r="D62" s="54">
        <f>[1]Inflação!$U112</f>
        <v>1.7047923474823756E-2</v>
      </c>
      <c r="E62" s="70">
        <f>[1]Inflação!$T112/[1]Inflação!$T100-1</f>
        <v>0.15368669817690739</v>
      </c>
      <c r="F62" s="60">
        <f t="shared" si="5"/>
        <v>5.9354838709677615E-3</v>
      </c>
      <c r="G62" s="58">
        <f>'[1]Setor Externo'!$E112</f>
        <v>1.9489999999999998</v>
      </c>
      <c r="H62" s="148">
        <f t="shared" si="2"/>
        <v>-5.1923296751816839E-3</v>
      </c>
      <c r="I62" s="58">
        <f>([1]Moedas!$D112)*$G62</f>
        <v>2.0560000999999999</v>
      </c>
      <c r="J62" s="169">
        <f>VLOOKUP($A62,[1]Juros!A$3:H$426,COLUMN([1]Juros!$B$3),0)/100</f>
        <v>0.19</v>
      </c>
      <c r="K62" s="169">
        <v>0.18770000000000001</v>
      </c>
      <c r="L62" s="222">
        <v>1.37E-2</v>
      </c>
      <c r="M62" s="189"/>
    </row>
    <row r="63" spans="1:13">
      <c r="A63" s="179">
        <f t="shared" si="0"/>
        <v>36465</v>
      </c>
      <c r="B63" s="69">
        <f>[1]Inflação!$C113</f>
        <v>9.4998817309475125E-3</v>
      </c>
      <c r="C63" s="70">
        <f>[1]Inflação!$B113/[1]Inflação!$B101-1</f>
        <v>8.6479977982661271E-2</v>
      </c>
      <c r="D63" s="54">
        <f>[1]Inflação!$U113</f>
        <v>2.3867354165081567E-2</v>
      </c>
      <c r="E63" s="70">
        <f>[1]Inflação!$T113/[1]Inflação!$T101-1</f>
        <v>0.18499878071910492</v>
      </c>
      <c r="F63" s="60">
        <f t="shared" si="5"/>
        <v>-1.3340174448435049E-2</v>
      </c>
      <c r="G63" s="58">
        <f>'[1]Setor Externo'!$E113</f>
        <v>1.923</v>
      </c>
      <c r="H63" s="148">
        <f t="shared" si="2"/>
        <v>-5.8048051651359178E-2</v>
      </c>
      <c r="I63" s="58">
        <f>([1]Moedas!$D113)*$G63</f>
        <v>1.9366533000000004</v>
      </c>
      <c r="J63" s="169">
        <f>VLOOKUP($A63,[1]Juros!A$3:H$426,COLUMN([1]Juros!$B$3),0)/100</f>
        <v>0.19</v>
      </c>
      <c r="K63" s="169">
        <v>0.18739999999999998</v>
      </c>
      <c r="L63" s="222">
        <v>1.37E-2</v>
      </c>
      <c r="M63" s="189"/>
    </row>
    <row r="64" spans="1:13" ht="13.5" thickBot="1">
      <c r="A64" s="239">
        <f t="shared" si="0"/>
        <v>36495</v>
      </c>
      <c r="B64" s="240">
        <f>[1]Inflação!$C114</f>
        <v>5.9971249263817139E-3</v>
      </c>
      <c r="C64" s="241">
        <f>[1]Inflação!$B114/[1]Inflação!$B102-1</f>
        <v>8.9397887806885068E-2</v>
      </c>
      <c r="D64" s="242">
        <f>[1]Inflação!$U114</f>
        <v>1.8063439255969094E-2</v>
      </c>
      <c r="E64" s="243">
        <f>[1]Inflação!$T114/[1]Inflação!$T102-1</f>
        <v>0.20101017593785198</v>
      </c>
      <c r="F64" s="243">
        <f t="shared" si="5"/>
        <v>-6.4482579303172138E-2</v>
      </c>
      <c r="G64" s="244">
        <f>'[1]Setor Externo'!$E114</f>
        <v>1.7989999999999999</v>
      </c>
      <c r="H64" s="245">
        <f t="shared" si="2"/>
        <v>-6.5318609169746855E-2</v>
      </c>
      <c r="I64" s="244">
        <f>([1]Moedas!$D114)*$G64</f>
        <v>1.8101537999999999</v>
      </c>
      <c r="J64" s="246">
        <f>VLOOKUP($A64,[1]Juros!A$3:H$426,COLUMN([1]Juros!$B$3),0)/100</f>
        <v>0.19</v>
      </c>
      <c r="K64" s="246">
        <v>0.18770000000000001</v>
      </c>
      <c r="L64" s="247">
        <v>1.5800000000000002E-2</v>
      </c>
      <c r="M64" s="189"/>
    </row>
    <row r="65" spans="1:13" ht="13.5" thickTop="1">
      <c r="A65" s="180">
        <f t="shared" si="0"/>
        <v>36526</v>
      </c>
      <c r="B65" s="73">
        <f>[1]Inflação!$C115</f>
        <v>6.200584176864643E-3</v>
      </c>
      <c r="C65" s="74">
        <f>[1]Inflação!$B115/[1]Inflação!$B103-1</f>
        <v>8.8531132313182326E-2</v>
      </c>
      <c r="D65" s="52">
        <f>[1]Inflação!$U115</f>
        <v>1.2363909960190655E-2</v>
      </c>
      <c r="E65" s="74">
        <f>[1]Inflação!$T115/[1]Inflação!$T103-1</f>
        <v>0.20576060133883489</v>
      </c>
      <c r="F65" s="75">
        <f>G65/G64-1</f>
        <v>-8.3379655364090866E-3</v>
      </c>
      <c r="G65" s="53">
        <f>'[1]Setor Externo'!$E115</f>
        <v>1.784</v>
      </c>
      <c r="H65" s="149">
        <f t="shared" si="2"/>
        <v>-4.2536606557961987E-2</v>
      </c>
      <c r="I65" s="53">
        <f>([1]Moedas!$D115)*$G65</f>
        <v>1.7331560000000001</v>
      </c>
      <c r="J65" s="170">
        <f>VLOOKUP($A65,[1]Juros!A$3:H$426,COLUMN([1]Juros!$B$3),0)/100</f>
        <v>0.19</v>
      </c>
      <c r="K65" s="170">
        <v>0.18729999999999999</v>
      </c>
      <c r="L65" s="223">
        <v>1.44E-2</v>
      </c>
      <c r="M65" s="189"/>
    </row>
    <row r="66" spans="1:13">
      <c r="A66" s="179">
        <f t="shared" si="0"/>
        <v>36557</v>
      </c>
      <c r="B66" s="69">
        <f>[1]Inflação!$C116</f>
        <v>1.3012931600777655E-3</v>
      </c>
      <c r="C66" s="70">
        <f>[1]Inflação!$B116/[1]Inflação!$B104-1</f>
        <v>7.8620866271742695E-2</v>
      </c>
      <c r="D66" s="54">
        <f>[1]Inflação!$U116</f>
        <v>3.516342116793636E-3</v>
      </c>
      <c r="E66" s="70">
        <f>[1]Inflação!$T116/[1]Inflação!$T104-1</f>
        <v>0.16782738344962023</v>
      </c>
      <c r="F66" s="60">
        <f>G66/G65-1</f>
        <v>-9.8094170403587588E-3</v>
      </c>
      <c r="G66" s="58">
        <f>'[1]Setor Externo'!$E116</f>
        <v>1.7665</v>
      </c>
      <c r="H66" s="148">
        <f t="shared" si="2"/>
        <v>-1.4599839829767203E-2</v>
      </c>
      <c r="I66" s="58">
        <f>([1]Moedas!$D116)*$G66</f>
        <v>1.7078522</v>
      </c>
      <c r="J66" s="169">
        <f>VLOOKUP($A66,[1]Juros!A$3:H$426,COLUMN([1]Juros!$B$3),0)/100</f>
        <v>0.19</v>
      </c>
      <c r="K66" s="169">
        <v>0.18719999999999998</v>
      </c>
      <c r="L66" s="222">
        <v>1.44E-2</v>
      </c>
      <c r="M66" s="189"/>
    </row>
    <row r="67" spans="1:13">
      <c r="A67" s="179">
        <f t="shared" si="0"/>
        <v>36586</v>
      </c>
      <c r="B67" s="69">
        <f>[1]Inflação!$C117</f>
        <v>2.1993264562727433E-3</v>
      </c>
      <c r="C67" s="70">
        <f>[1]Inflação!$B117/[1]Inflação!$B105-1</f>
        <v>6.9233076692330586E-2</v>
      </c>
      <c r="D67" s="54">
        <f>[1]Inflação!$U117</f>
        <v>1.5419902174813593E-3</v>
      </c>
      <c r="E67" s="70">
        <f>[1]Inflação!$T117/[1]Inflação!$T105-1</f>
        <v>0.13738584654009101</v>
      </c>
      <c r="F67" s="60">
        <f t="shared" ref="F67:F76" si="6">G67/G66-1</f>
        <v>-1.7265779790546221E-2</v>
      </c>
      <c r="G67" s="58">
        <f>'[1]Setor Externo'!$E117</f>
        <v>1.736</v>
      </c>
      <c r="H67" s="148">
        <f t="shared" si="2"/>
        <v>-2.8752019641980708E-2</v>
      </c>
      <c r="I67" s="58">
        <f>([1]Moedas!$D117)*$G67</f>
        <v>1.6587480000000001</v>
      </c>
      <c r="J67" s="169">
        <f>VLOOKUP($A67,[1]Juros!A$3:H$426,COLUMN([1]Juros!$B$3),0)/100</f>
        <v>0.19</v>
      </c>
      <c r="K67" s="169">
        <v>0.187</v>
      </c>
      <c r="L67" s="222">
        <v>1.44E-2</v>
      </c>
      <c r="M67" s="189"/>
    </row>
    <row r="68" spans="1:13">
      <c r="A68" s="179">
        <f t="shared" si="0"/>
        <v>36617</v>
      </c>
      <c r="B68" s="69">
        <f>[1]Inflação!$C118</f>
        <v>4.201968815655821E-3</v>
      </c>
      <c r="C68" s="70">
        <f>[1]Inflação!$B118/[1]Inflação!$B106-1</f>
        <v>6.7747174439030999E-2</v>
      </c>
      <c r="D68" s="54">
        <f>[1]Inflação!$U118</f>
        <v>2.3232200602603115E-3</v>
      </c>
      <c r="E68" s="70">
        <f>[1]Inflação!$T118/[1]Inflação!$T106-1</f>
        <v>0.13197140702609378</v>
      </c>
      <c r="F68" s="60">
        <f t="shared" si="6"/>
        <v>4.0898617511520685E-2</v>
      </c>
      <c r="G68" s="58">
        <f>'[1]Setor Externo'!$E118</f>
        <v>1.8069999999999999</v>
      </c>
      <c r="H68" s="148">
        <f t="shared" si="2"/>
        <v>-6.5981692216057208E-3</v>
      </c>
      <c r="I68" s="58">
        <f>([1]Moedas!$D118)*$G68</f>
        <v>1.6478033000000001</v>
      </c>
      <c r="J68" s="169">
        <f>VLOOKUP($A68,[1]Juros!A$3:H$426,COLUMN([1]Juros!$B$3),0)/100</f>
        <v>0.185</v>
      </c>
      <c r="K68" s="169">
        <v>0.18429999999999999</v>
      </c>
      <c r="L68" s="222">
        <v>1.2800000000000001E-2</v>
      </c>
      <c r="M68" s="189"/>
    </row>
    <row r="69" spans="1:13">
      <c r="A69" s="179">
        <f t="shared" si="0"/>
        <v>36647</v>
      </c>
      <c r="B69" s="69">
        <f>[1]Inflação!$C119</f>
        <v>9.9332609033053743E-5</v>
      </c>
      <c r="C69" s="70">
        <f>[1]Inflação!$B119/[1]Inflação!$B107-1</f>
        <v>6.4656197953842698E-2</v>
      </c>
      <c r="D69" s="54">
        <f>[1]Inflação!$U119</f>
        <v>3.0500729484956857E-3</v>
      </c>
      <c r="E69" s="70">
        <f>[1]Inflação!$T119/[1]Inflação!$T107-1</f>
        <v>0.13870971774294349</v>
      </c>
      <c r="F69" s="60">
        <f t="shared" si="6"/>
        <v>9.4078583287215967E-3</v>
      </c>
      <c r="G69" s="58">
        <f>'[1]Setor Externo'!$E119</f>
        <v>1.8239999999999998</v>
      </c>
      <c r="H69" s="148">
        <f t="shared" si="2"/>
        <v>3.5199286225485737E-2</v>
      </c>
      <c r="I69" s="58">
        <f>([1]Moedas!$D119)*$G69</f>
        <v>1.7058047999999999</v>
      </c>
      <c r="J69" s="169">
        <f>VLOOKUP($A69,[1]Juros!A$3:H$426,COLUMN([1]Juros!$B$3),0)/100</f>
        <v>0.185</v>
      </c>
      <c r="K69" s="169">
        <v>0.18440000000000001</v>
      </c>
      <c r="L69" s="222">
        <v>1.49E-2</v>
      </c>
      <c r="M69" s="189"/>
    </row>
    <row r="70" spans="1:13">
      <c r="A70" s="179">
        <f t="shared" si="0"/>
        <v>36678</v>
      </c>
      <c r="B70" s="69">
        <f>[1]Inflação!$C120</f>
        <v>2.3030461043755945E-3</v>
      </c>
      <c r="C70" s="70">
        <f>[1]Inflação!$B120/[1]Inflação!$B108-1</f>
        <v>6.5087898677396838E-2</v>
      </c>
      <c r="D70" s="54">
        <f>[1]Inflação!$U120</f>
        <v>8.5405814840633365E-3</v>
      </c>
      <c r="E70" s="70">
        <f>[1]Inflação!$T120/[1]Inflação!$T108-1</f>
        <v>0.14430819627210045</v>
      </c>
      <c r="F70" s="60">
        <f t="shared" si="6"/>
        <v>-9.8684210526314153E-3</v>
      </c>
      <c r="G70" s="58">
        <f>'[1]Setor Externo'!$E120</f>
        <v>1.806</v>
      </c>
      <c r="H70" s="148">
        <f t="shared" si="2"/>
        <v>8.447742672549774E-3</v>
      </c>
      <c r="I70" s="58">
        <f>([1]Moedas!$D120)*$G70</f>
        <v>1.720215</v>
      </c>
      <c r="J70" s="169">
        <f>VLOOKUP($A70,[1]Juros!A$3:H$426,COLUMN([1]Juros!$B$3),0)/100</f>
        <v>0.17499999999999999</v>
      </c>
      <c r="K70" s="169">
        <v>0.17949999999999999</v>
      </c>
      <c r="L70" s="222">
        <v>1.3899999999999999E-2</v>
      </c>
      <c r="M70" s="189"/>
    </row>
    <row r="71" spans="1:13">
      <c r="A71" s="179">
        <f t="shared" si="0"/>
        <v>36708</v>
      </c>
      <c r="B71" s="69">
        <f>[1]Inflação!$C121</f>
        <v>1.6102860115692952E-2</v>
      </c>
      <c r="C71" s="70">
        <f>[1]Inflação!$B121/[1]Inflação!$B109-1</f>
        <v>7.0572343993683395E-2</v>
      </c>
      <c r="D71" s="54">
        <f>[1]Inflação!$U121</f>
        <v>1.5722876812974462E-2</v>
      </c>
      <c r="E71" s="70">
        <f>[1]Inflação!$T121/[1]Inflação!$T109-1</f>
        <v>0.14457254998160174</v>
      </c>
      <c r="F71" s="60">
        <f t="shared" si="6"/>
        <v>-1.3565891472868352E-2</v>
      </c>
      <c r="G71" s="58">
        <f>'[1]Setor Externo'!$E121</f>
        <v>1.7814999999999999</v>
      </c>
      <c r="H71" s="148">
        <f t="shared" si="2"/>
        <v>-3.9249425217196765E-2</v>
      </c>
      <c r="I71" s="58">
        <f>([1]Moedas!$D121)*$G71</f>
        <v>1.6526975499999998</v>
      </c>
      <c r="J71" s="169">
        <f>VLOOKUP($A71,[1]Juros!A$3:H$426,COLUMN([1]Juros!$B$3),0)/100</f>
        <v>0.16500000000000001</v>
      </c>
      <c r="K71" s="169">
        <v>0.16789999999999999</v>
      </c>
      <c r="L71" s="222">
        <v>1.3000000000000001E-2</v>
      </c>
      <c r="M71" s="189"/>
    </row>
    <row r="72" spans="1:13">
      <c r="A72" s="179">
        <f t="shared" si="0"/>
        <v>36739</v>
      </c>
      <c r="B72" s="69">
        <f>[1]Inflação!$C122</f>
        <v>1.3098706586534448E-2</v>
      </c>
      <c r="C72" s="70">
        <f>[1]Inflação!$B122/[1]Inflação!$B110-1</f>
        <v>7.8556828136659984E-2</v>
      </c>
      <c r="D72" s="54">
        <f>[1]Inflação!$U122</f>
        <v>2.385953256105533E-2</v>
      </c>
      <c r="E72" s="70">
        <f>[1]Inflação!$T122/[1]Inflação!$T110-1</f>
        <v>0.15388610109720213</v>
      </c>
      <c r="F72" s="60">
        <f t="shared" si="6"/>
        <v>2.3575638506876384E-2</v>
      </c>
      <c r="G72" s="58">
        <f>'[1]Setor Externo'!$E122</f>
        <v>1.8235000000000001</v>
      </c>
      <c r="H72" s="148">
        <f t="shared" si="2"/>
        <v>-2.2433959559024941E-2</v>
      </c>
      <c r="I72" s="58">
        <f>([1]Moedas!$D122)*$G72</f>
        <v>1.6156210000000002</v>
      </c>
      <c r="J72" s="169">
        <f>VLOOKUP($A72,[1]Juros!A$3:H$426,COLUMN([1]Juros!$B$3),0)/100</f>
        <v>0.16500000000000001</v>
      </c>
      <c r="K72" s="169">
        <v>0.16390000000000002</v>
      </c>
      <c r="L72" s="222">
        <v>1.3999999999999999E-2</v>
      </c>
      <c r="M72" s="189"/>
    </row>
    <row r="73" spans="1:13">
      <c r="A73" s="179">
        <f t="shared" si="0"/>
        <v>36770</v>
      </c>
      <c r="B73" s="69">
        <f>[1]Inflação!$C123</f>
        <v>2.2982835071085894E-3</v>
      </c>
      <c r="C73" s="70">
        <f>[1]Inflação!$B123/[1]Inflação!$B111-1</f>
        <v>7.7692889903805851E-2</v>
      </c>
      <c r="D73" s="54">
        <f>[1]Inflação!$U123</f>
        <v>1.1565412613103065E-2</v>
      </c>
      <c r="E73" s="70">
        <f>[1]Inflação!$T123/[1]Inflação!$T111-1</f>
        <v>0.15059792734394062</v>
      </c>
      <c r="F73" s="60">
        <f t="shared" si="6"/>
        <v>1.1242116808335423E-2</v>
      </c>
      <c r="G73" s="58">
        <f>'[1]Setor Externo'!$E123</f>
        <v>1.8439999999999999</v>
      </c>
      <c r="H73" s="148">
        <f t="shared" si="2"/>
        <v>7.5897750771991568E-3</v>
      </c>
      <c r="I73" s="58">
        <f>([1]Moedas!$D123)*$G73</f>
        <v>1.6278831999999999</v>
      </c>
      <c r="J73" s="169">
        <f>VLOOKUP($A73,[1]Juros!A$3:H$426,COLUMN([1]Juros!$B$3),0)/100</f>
        <v>0.16500000000000001</v>
      </c>
      <c r="K73" s="169">
        <v>0.16469999999999999</v>
      </c>
      <c r="L73" s="222">
        <v>1.2199999999999999E-2</v>
      </c>
      <c r="M73" s="189"/>
    </row>
    <row r="74" spans="1:13">
      <c r="A74" s="179">
        <f t="shared" si="0"/>
        <v>36800</v>
      </c>
      <c r="B74" s="69">
        <f>[1]Inflação!$C124</f>
        <v>1.3986181892395866E-3</v>
      </c>
      <c r="C74" s="70">
        <f>[1]Inflação!$B124/[1]Inflação!$B112-1</f>
        <v>6.6505565038389447E-2</v>
      </c>
      <c r="D74" s="54">
        <f>[1]Inflação!$U124</f>
        <v>3.8438258224389177E-3</v>
      </c>
      <c r="E74" s="70">
        <f>[1]Inflação!$T124/[1]Inflação!$T112-1</f>
        <v>0.13565998092016329</v>
      </c>
      <c r="F74" s="60">
        <f t="shared" si="6"/>
        <v>3.0911062906724629E-2</v>
      </c>
      <c r="G74" s="58">
        <f>'[1]Setor Externo'!$E124</f>
        <v>1.901</v>
      </c>
      <c r="H74" s="148">
        <f t="shared" si="2"/>
        <v>-8.6764824405091145E-3</v>
      </c>
      <c r="I74" s="58">
        <f>([1]Moedas!$D124)*$G74</f>
        <v>1.6137589000000001</v>
      </c>
      <c r="J74" s="169">
        <f>VLOOKUP($A74,[1]Juros!A$3:H$426,COLUMN([1]Juros!$B$3),0)/100</f>
        <v>0.16500000000000001</v>
      </c>
      <c r="K74" s="169">
        <v>0.1648</v>
      </c>
      <c r="L74" s="222">
        <v>1.2800000000000001E-2</v>
      </c>
      <c r="M74" s="189"/>
    </row>
    <row r="75" spans="1:13">
      <c r="A75" s="179">
        <f t="shared" si="0"/>
        <v>36831</v>
      </c>
      <c r="B75" s="69">
        <f>[1]Inflação!$C125</f>
        <v>3.2009399014540918E-3</v>
      </c>
      <c r="C75" s="70">
        <f>[1]Inflação!$B125/[1]Inflação!$B113-1</f>
        <v>5.9850926799612347E-2</v>
      </c>
      <c r="D75" s="54">
        <f>[1]Inflação!$U125</f>
        <v>2.8808493094207854E-3</v>
      </c>
      <c r="E75" s="70">
        <f>[1]Inflação!$T125/[1]Inflação!$T113-1</f>
        <v>0.11238203030770721</v>
      </c>
      <c r="F75" s="60">
        <f t="shared" si="6"/>
        <v>4.1557075223566553E-2</v>
      </c>
      <c r="G75" s="58">
        <f>'[1]Setor Externo'!$E125</f>
        <v>1.98</v>
      </c>
      <c r="H75" s="148">
        <f t="shared" si="2"/>
        <v>6.9286124463821652E-2</v>
      </c>
      <c r="I75" s="58">
        <f>([1]Moedas!$D125)*$G75</f>
        <v>1.72557</v>
      </c>
      <c r="J75" s="169">
        <f>VLOOKUP($A75,[1]Juros!A$3:H$426,COLUMN([1]Juros!$B$3),0)/100</f>
        <v>0.16500000000000001</v>
      </c>
      <c r="K75" s="169">
        <v>0.16440000000000002</v>
      </c>
      <c r="L75" s="222">
        <v>1.2199999999999999E-2</v>
      </c>
      <c r="M75" s="189"/>
    </row>
    <row r="76" spans="1:13" ht="13.5" thickBot="1">
      <c r="A76" s="239">
        <f t="shared" si="0"/>
        <v>36861</v>
      </c>
      <c r="B76" s="240">
        <f>[1]Inflação!$C126</f>
        <v>5.8974665391970937E-3</v>
      </c>
      <c r="C76" s="241">
        <f>[1]Inflação!$B126/[1]Inflação!$B114-1</f>
        <v>5.9745933423981601E-2</v>
      </c>
      <c r="D76" s="242">
        <f>[1]Inflação!$U126</f>
        <v>6.3104126948236861E-3</v>
      </c>
      <c r="E76" s="243">
        <f>[1]Inflação!$T126/[1]Inflação!$T114-1</f>
        <v>9.9540143403388015E-2</v>
      </c>
      <c r="F76" s="243">
        <f t="shared" si="6"/>
        <v>-1.5151515151515138E-2</v>
      </c>
      <c r="G76" s="244">
        <f>'[1]Setor Externo'!$E126</f>
        <v>1.95</v>
      </c>
      <c r="H76" s="245">
        <f t="shared" si="2"/>
        <v>6.5308854465480737E-2</v>
      </c>
      <c r="I76" s="244">
        <f>([1]Moedas!$D126)*$G76</f>
        <v>1.8382649999999998</v>
      </c>
      <c r="J76" s="246">
        <f>VLOOKUP($A76,[1]Juros!A$3:H$426,COLUMN([1]Juros!$B$3),0)/100</f>
        <v>0.1575</v>
      </c>
      <c r="K76" s="246">
        <v>0.1613</v>
      </c>
      <c r="L76" s="247">
        <v>1.1899999999999999E-2</v>
      </c>
      <c r="M76" s="189"/>
    </row>
    <row r="77" spans="1:13" ht="13.5" thickTop="1">
      <c r="A77" s="180">
        <f t="shared" si="0"/>
        <v>36892</v>
      </c>
      <c r="B77" s="73">
        <f>[1]Inflação!$C127</f>
        <v>5.7025073211878219E-3</v>
      </c>
      <c r="C77" s="74">
        <f>[1]Inflação!$B127/[1]Inflação!$B115-1</f>
        <v>5.9221351217772611E-2</v>
      </c>
      <c r="D77" s="52">
        <f>[1]Inflação!$U127</f>
        <v>6.2197756182753583E-3</v>
      </c>
      <c r="E77" s="74">
        <f>[1]Inflação!$T127/[1]Inflação!$T115-1</f>
        <v>9.2866928081374978E-2</v>
      </c>
      <c r="F77" s="75">
        <f>G77/G76-1</f>
        <v>1.1282051282051286E-2</v>
      </c>
      <c r="G77" s="53">
        <f>'[1]Setor Externo'!$E127</f>
        <v>1.972</v>
      </c>
      <c r="H77" s="149">
        <f t="shared" si="2"/>
        <v>4.7382722295208346E-3</v>
      </c>
      <c r="I77" s="53">
        <f>([1]Moedas!$D127)*$G77</f>
        <v>1.8469751999999999</v>
      </c>
      <c r="J77" s="170">
        <f>VLOOKUP($A77,[1]Juros!A$3:H$426,COLUMN([1]Juros!$B$3),0)/100</f>
        <v>0.1525</v>
      </c>
      <c r="K77" s="170">
        <f>VLOOKUP($A77,[1]Juros!A$3:H$426,COLUMN([1]Juros!$E$3),0)/100</f>
        <v>0.154</v>
      </c>
      <c r="L77" s="223">
        <v>1.26E-2</v>
      </c>
      <c r="M77" s="189"/>
    </row>
    <row r="78" spans="1:13">
      <c r="A78" s="179">
        <f t="shared" si="0"/>
        <v>36923</v>
      </c>
      <c r="B78" s="69">
        <f>[1]Inflação!$C128</f>
        <v>4.6011092276161403E-3</v>
      </c>
      <c r="C78" s="70">
        <f>[1]Inflação!$B128/[1]Inflação!$B116-1</f>
        <v>6.2712044436391334E-2</v>
      </c>
      <c r="D78" s="54">
        <f>[1]Inflação!$U128</f>
        <v>2.2634423608822729E-3</v>
      </c>
      <c r="E78" s="70">
        <f>[1]Inflação!$T128/[1]Inflação!$T116-1</f>
        <v>9.1502473263879391E-2</v>
      </c>
      <c r="F78" s="60">
        <f>G78/G77-1</f>
        <v>3.7525354969573987E-2</v>
      </c>
      <c r="G78" s="58">
        <f>'[1]Setor Externo'!$E128</f>
        <v>2.0459999999999998</v>
      </c>
      <c r="H78" s="148">
        <f t="shared" si="2"/>
        <v>2.3124511904653478E-2</v>
      </c>
      <c r="I78" s="58">
        <f>([1]Moedas!$D128)*$G78</f>
        <v>1.8896855999999995</v>
      </c>
      <c r="J78" s="169">
        <f>VLOOKUP($A78,[1]Juros!A$3:H$426,COLUMN([1]Juros!$B$3),0)/100</f>
        <v>0.1525</v>
      </c>
      <c r="K78" s="169">
        <f>VLOOKUP($A78,[1]Juros!A$3:H$426,COLUMN([1]Juros!$E$3),0)/100</f>
        <v>0.151</v>
      </c>
      <c r="L78" s="222">
        <v>1.01E-2</v>
      </c>
      <c r="M78" s="189"/>
    </row>
    <row r="79" spans="1:13">
      <c r="A79" s="179">
        <f t="shared" si="0"/>
        <v>36951</v>
      </c>
      <c r="B79" s="69">
        <f>[1]Inflação!$C129</f>
        <v>3.7980786190514593E-3</v>
      </c>
      <c r="C79" s="70">
        <f>[1]Inflação!$B129/[1]Inflação!$B117-1</f>
        <v>6.4407329131364488E-2</v>
      </c>
      <c r="D79" s="54">
        <f>[1]Inflação!$U129</f>
        <v>5.6458268984409532E-3</v>
      </c>
      <c r="E79" s="70">
        <f>[1]Inflação!$T129/[1]Inflação!$T117-1</f>
        <v>9.5974924674693929E-2</v>
      </c>
      <c r="F79" s="60">
        <f t="shared" ref="F79:F88" si="7">G79/G78-1</f>
        <v>5.2052785923753619E-2</v>
      </c>
      <c r="G79" s="58">
        <f>'[1]Setor Externo'!$E129</f>
        <v>2.1524999999999999</v>
      </c>
      <c r="H79" s="148">
        <f t="shared" si="2"/>
        <v>-1.3699898014779555E-3</v>
      </c>
      <c r="I79" s="58">
        <f>([1]Moedas!$D129)*$G79</f>
        <v>1.8870967499999998</v>
      </c>
      <c r="J79" s="169">
        <f>VLOOKUP($A79,[1]Juros!A$3:H$426,COLUMN([1]Juros!$B$3),0)/100</f>
        <v>0.1575</v>
      </c>
      <c r="K79" s="169">
        <f>VLOOKUP($A79,[1]Juros!A$3:H$426,COLUMN([1]Juros!$E$3),0)/100</f>
        <v>0.15289999999999998</v>
      </c>
      <c r="L79" s="222">
        <v>1.2500000000000001E-2</v>
      </c>
      <c r="M79" s="189"/>
    </row>
    <row r="80" spans="1:13">
      <c r="A80" s="179">
        <f t="shared" si="0"/>
        <v>36982</v>
      </c>
      <c r="B80" s="69">
        <f>[1]Inflação!$C130</f>
        <v>5.7985614881803649E-3</v>
      </c>
      <c r="C80" s="70">
        <f>[1]Inflação!$B130/[1]Inflação!$B118-1</f>
        <v>6.6099643023436405E-2</v>
      </c>
      <c r="D80" s="54">
        <f>[1]Inflação!$U130</f>
        <v>9.9946627997140602E-3</v>
      </c>
      <c r="E80" s="70">
        <f>[1]Inflação!$T130/[1]Inflação!$T118-1</f>
        <v>0.1043631458694636</v>
      </c>
      <c r="F80" s="60">
        <f t="shared" si="7"/>
        <v>2.2067363530778206E-2</v>
      </c>
      <c r="G80" s="58">
        <f>'[1]Setor Externo'!$E130</f>
        <v>2.2000000000000002</v>
      </c>
      <c r="H80" s="148">
        <f t="shared" si="2"/>
        <v>3.6523432092181007E-2</v>
      </c>
      <c r="I80" s="58">
        <f>([1]Moedas!$D130)*$G80</f>
        <v>1.9560200000000003</v>
      </c>
      <c r="J80" s="169">
        <f>VLOOKUP($A80,[1]Juros!A$3:H$426,COLUMN([1]Juros!$B$3),0)/100</f>
        <v>0.16250000000000001</v>
      </c>
      <c r="K80" s="169">
        <f>VLOOKUP($A80,[1]Juros!A$3:H$426,COLUMN([1]Juros!$E$3),0)/100</f>
        <v>0.1593</v>
      </c>
      <c r="L80" s="222">
        <v>1.18E-2</v>
      </c>
      <c r="M80" s="189"/>
    </row>
    <row r="81" spans="1:13">
      <c r="A81" s="179">
        <f t="shared" si="0"/>
        <v>37012</v>
      </c>
      <c r="B81" s="69">
        <f>[1]Inflação!$C131</f>
        <v>4.0996494333864764E-3</v>
      </c>
      <c r="C81" s="70">
        <f>[1]Inflação!$B131/[1]Inflação!$B119-1</f>
        <v>7.0363955776548526E-2</v>
      </c>
      <c r="D81" s="54">
        <f>[1]Inflação!$U131</f>
        <v>8.6394703650711779E-3</v>
      </c>
      <c r="E81" s="70">
        <f>[1]Inflação!$T131/[1]Inflação!$T119-1</f>
        <v>0.1105171003737877</v>
      </c>
      <c r="F81" s="60">
        <f t="shared" si="7"/>
        <v>8.272727272727276E-2</v>
      </c>
      <c r="G81" s="58">
        <f>'[1]Setor Externo'!$E131</f>
        <v>2.3820000000000001</v>
      </c>
      <c r="H81" s="148">
        <f t="shared" si="2"/>
        <v>2.9388554309260462E-2</v>
      </c>
      <c r="I81" s="58">
        <f>([1]Moedas!$D131)*$G81</f>
        <v>2.0135046000000001</v>
      </c>
      <c r="J81" s="169">
        <f>VLOOKUP($A81,[1]Juros!A$3:H$426,COLUMN([1]Juros!$B$3),0)/100</f>
        <v>0.16750000000000001</v>
      </c>
      <c r="K81" s="169">
        <f>VLOOKUP($A81,[1]Juros!A$3:H$426,COLUMN([1]Juros!$E$3),0)/100</f>
        <v>0.16399999999999998</v>
      </c>
      <c r="L81" s="222">
        <v>1.3300000000000001E-2</v>
      </c>
      <c r="M81" s="189"/>
    </row>
    <row r="82" spans="1:13">
      <c r="A82" s="179">
        <f t="shared" si="0"/>
        <v>37043</v>
      </c>
      <c r="B82" s="69">
        <f>[1]Inflação!$C132</f>
        <v>5.2022316819968495E-3</v>
      </c>
      <c r="C82" s="70">
        <f>[1]Inflação!$B132/[1]Inflação!$B120-1</f>
        <v>7.3460009166243623E-2</v>
      </c>
      <c r="D82" s="54">
        <f>[1]Inflação!$U132</f>
        <v>9.8159387912457596E-3</v>
      </c>
      <c r="E82" s="70">
        <f>[1]Inflação!$T132/[1]Inflação!$T120-1</f>
        <v>0.11192141282755985</v>
      </c>
      <c r="F82" s="60">
        <f t="shared" si="7"/>
        <v>-3.0016792611251009E-2</v>
      </c>
      <c r="G82" s="58">
        <f>'[1]Setor Externo'!$E132</f>
        <v>2.3105000000000002</v>
      </c>
      <c r="H82" s="148">
        <f t="shared" si="2"/>
        <v>-2.5771036232050126E-2</v>
      </c>
      <c r="I82" s="58">
        <f>([1]Moedas!$D132)*$G82</f>
        <v>1.9616145000000005</v>
      </c>
      <c r="J82" s="169">
        <f>VLOOKUP($A82,[1]Juros!A$3:H$426,COLUMN([1]Juros!$B$3),0)/100</f>
        <v>0.1825</v>
      </c>
      <c r="K82" s="169">
        <f>VLOOKUP($A82,[1]Juros!A$3:H$426,COLUMN([1]Juros!$E$3),0)/100</f>
        <v>0.17280000000000001</v>
      </c>
      <c r="L82" s="222">
        <v>1.2699999999999999E-2</v>
      </c>
      <c r="M82" s="189"/>
    </row>
    <row r="83" spans="1:13">
      <c r="A83" s="179">
        <f t="shared" ref="A83:A146" si="8">EDATE(A82,1)</f>
        <v>37073</v>
      </c>
      <c r="B83" s="69">
        <f>[1]Inflação!$C133</f>
        <v>1.3298869740311359E-2</v>
      </c>
      <c r="C83" s="70">
        <f>[1]Inflação!$B133/[1]Inflação!$B121-1</f>
        <v>7.0497738659774933E-2</v>
      </c>
      <c r="D83" s="54">
        <f>[1]Inflação!$U133</f>
        <v>1.4835299300083316E-2</v>
      </c>
      <c r="E83" s="70">
        <f>[1]Inflação!$T133/[1]Inflação!$T121-1</f>
        <v>0.11094977335319411</v>
      </c>
      <c r="F83" s="60">
        <f t="shared" si="7"/>
        <v>6.7517853278511009E-2</v>
      </c>
      <c r="G83" s="58">
        <f>'[1]Setor Externo'!$E133</f>
        <v>2.4664999999999999</v>
      </c>
      <c r="H83" s="148">
        <f t="shared" ref="H83:H146" si="9">I83/I82-1</f>
        <v>0.10197013735369476</v>
      </c>
      <c r="I83" s="58">
        <f>([1]Moedas!$D133)*$G83</f>
        <v>2.1616405999999997</v>
      </c>
      <c r="J83" s="169">
        <f>VLOOKUP($A83,[1]Juros!A$3:H$426,COLUMN([1]Juros!$B$3),0)/100</f>
        <v>0.19</v>
      </c>
      <c r="K83" s="169">
        <f>VLOOKUP($A83,[1]Juros!A$3:H$426,COLUMN([1]Juros!$E$3),0)/100</f>
        <v>0.18609999999999999</v>
      </c>
      <c r="L83" s="222">
        <v>1.4999999999999999E-2</v>
      </c>
      <c r="M83" s="189"/>
    </row>
    <row r="84" spans="1:13">
      <c r="A84" s="179">
        <f t="shared" si="8"/>
        <v>37104</v>
      </c>
      <c r="B84" s="69">
        <f>[1]Inflação!$C134</f>
        <v>6.997745234245123E-3</v>
      </c>
      <c r="C84" s="70">
        <f>[1]Inflação!$B134/[1]Inflação!$B122-1</f>
        <v>6.405111575046174E-2</v>
      </c>
      <c r="D84" s="54">
        <f>[1]Inflação!$U134</f>
        <v>1.3841931889978287E-2</v>
      </c>
      <c r="E84" s="70">
        <f>[1]Inflação!$T134/[1]Inflação!$T122-1</f>
        <v>0.10008006824116777</v>
      </c>
      <c r="F84" s="60">
        <f t="shared" si="7"/>
        <v>3.9326981552807672E-2</v>
      </c>
      <c r="G84" s="58">
        <f>'[1]Setor Externo'!$E134</f>
        <v>2.5634999999999999</v>
      </c>
      <c r="H84" s="148">
        <f t="shared" si="9"/>
        <v>8.1900964480404514E-2</v>
      </c>
      <c r="I84" s="58">
        <f>([1]Moedas!$D134)*$G84</f>
        <v>2.3386810499999999</v>
      </c>
      <c r="J84" s="169">
        <f>VLOOKUP($A84,[1]Juros!A$3:H$426,COLUMN([1]Juros!$B$3),0)/100</f>
        <v>0.19</v>
      </c>
      <c r="K84" s="169">
        <f>VLOOKUP($A84,[1]Juros!A$3:H$426,COLUMN([1]Juros!$E$3),0)/100</f>
        <v>0.19010000000000002</v>
      </c>
      <c r="L84" s="222">
        <v>1.6E-2</v>
      </c>
      <c r="M84" s="189"/>
    </row>
    <row r="85" spans="1:13">
      <c r="A85" s="179">
        <f t="shared" si="8"/>
        <v>37135</v>
      </c>
      <c r="B85" s="69">
        <f>[1]Inflação!$C135</f>
        <v>2.798871404581238E-3</v>
      </c>
      <c r="C85" s="70">
        <f>[1]Inflação!$B135/[1]Inflação!$B123-1</f>
        <v>6.4582545485104337E-2</v>
      </c>
      <c r="D85" s="54">
        <f>[1]Inflação!$U135</f>
        <v>3.0540742396925058E-3</v>
      </c>
      <c r="E85" s="70">
        <f>[1]Inflação!$T135/[1]Inflação!$T123-1</f>
        <v>9.0823965193458811E-2</v>
      </c>
      <c r="F85" s="60">
        <f t="shared" si="7"/>
        <v>4.1544763019309539E-2</v>
      </c>
      <c r="G85" s="58">
        <f>'[1]Setor Externo'!$E135</f>
        <v>2.67</v>
      </c>
      <c r="H85" s="148">
        <f t="shared" si="9"/>
        <v>4.0517260786801179E-2</v>
      </c>
      <c r="I85" s="58">
        <f>([1]Moedas!$D135)*$G85</f>
        <v>2.4334379999999998</v>
      </c>
      <c r="J85" s="169">
        <f>VLOOKUP($A85,[1]Juros!A$3:H$426,COLUMN([1]Juros!$B$3),0)/100</f>
        <v>0.19</v>
      </c>
      <c r="K85" s="169">
        <f>VLOOKUP($A85,[1]Juros!A$3:H$426,COLUMN([1]Juros!$E$3),0)/100</f>
        <v>0.19039999999999999</v>
      </c>
      <c r="L85" s="222">
        <v>1.32E-2</v>
      </c>
      <c r="M85" s="189"/>
    </row>
    <row r="86" spans="1:13">
      <c r="A86" s="179">
        <f t="shared" si="8"/>
        <v>37165</v>
      </c>
      <c r="B86" s="69">
        <f>[1]Inflação!$C136</f>
        <v>8.2998782083090195E-3</v>
      </c>
      <c r="C86" s="70">
        <f>[1]Inflação!$B136/[1]Inflação!$B124-1</f>
        <v>7.1919245201587323E-2</v>
      </c>
      <c r="D86" s="54">
        <f>[1]Inflação!$U136</f>
        <v>1.1790204550089278E-2</v>
      </c>
      <c r="E86" s="70">
        <f>[1]Inflação!$T136/[1]Inflação!$T124-1</f>
        <v>9.9458874458874469E-2</v>
      </c>
      <c r="F86" s="60">
        <f t="shared" si="7"/>
        <v>9.9250936329586814E-3</v>
      </c>
      <c r="G86" s="58">
        <f>'[1]Setor Externo'!$E136</f>
        <v>2.6964999999999999</v>
      </c>
      <c r="H86" s="148">
        <f t="shared" si="9"/>
        <v>-2.153229299452164E-3</v>
      </c>
      <c r="I86" s="58">
        <f>([1]Moedas!$D136)*$G86</f>
        <v>2.4281982499999994</v>
      </c>
      <c r="J86" s="169">
        <f>VLOOKUP($A86,[1]Juros!A$3:H$426,COLUMN([1]Juros!$B$3),0)/100</f>
        <v>0.19</v>
      </c>
      <c r="K86" s="169">
        <f>VLOOKUP($A86,[1]Juros!A$3:H$426,COLUMN([1]Juros!$E$3),0)/100</f>
        <v>0.1905</v>
      </c>
      <c r="L86" s="222">
        <v>1.5300000000000001E-2</v>
      </c>
      <c r="M86" s="189"/>
    </row>
    <row r="87" spans="1:13">
      <c r="A87" s="179">
        <f t="shared" si="8"/>
        <v>37196</v>
      </c>
      <c r="B87" s="69">
        <f>[1]Inflação!$C137</f>
        <v>7.1019549948552196E-3</v>
      </c>
      <c r="C87" s="70">
        <f>[1]Inflação!$B137/[1]Inflação!$B125-1</f>
        <v>7.6087476099426565E-2</v>
      </c>
      <c r="D87" s="54">
        <f>[1]Inflação!$U137</f>
        <v>1.099658290326655E-2</v>
      </c>
      <c r="E87" s="70">
        <f>[1]Inflação!$T137/[1]Inflação!$T125-1</f>
        <v>0.10835615804808874</v>
      </c>
      <c r="F87" s="60">
        <f t="shared" si="7"/>
        <v>-7.3428518449842328E-2</v>
      </c>
      <c r="G87" s="58">
        <f>'[1]Setor Externo'!$E137</f>
        <v>2.4984999999999999</v>
      </c>
      <c r="H87" s="148">
        <f t="shared" si="9"/>
        <v>-7.7647222585717324E-2</v>
      </c>
      <c r="I87" s="58">
        <f>([1]Moedas!$D137)*$G87</f>
        <v>2.2396554000000002</v>
      </c>
      <c r="J87" s="169">
        <f>VLOOKUP($A87,[1]Juros!A$3:H$426,COLUMN([1]Juros!$B$3),0)/100</f>
        <v>0.19</v>
      </c>
      <c r="K87" s="169">
        <f>VLOOKUP($A87,[1]Juros!A$3:H$426,COLUMN([1]Juros!$E$3),0)/100</f>
        <v>0.1905</v>
      </c>
      <c r="L87" s="222">
        <v>1.3899999999999999E-2</v>
      </c>
      <c r="M87" s="189"/>
    </row>
    <row r="88" spans="1:13" ht="13.5" thickBot="1">
      <c r="A88" s="239">
        <f t="shared" si="8"/>
        <v>37226</v>
      </c>
      <c r="B88" s="240">
        <f>[1]Inflação!$C138</f>
        <v>6.5021599831198706E-3</v>
      </c>
      <c r="C88" s="241">
        <f>[1]Inflação!$B138/[1]Inflação!$B126-1</f>
        <v>7.6734364140733202E-2</v>
      </c>
      <c r="D88" s="242">
        <f>[1]Inflação!$U138</f>
        <v>2.2161949138790327E-3</v>
      </c>
      <c r="E88" s="243">
        <f>[1]Inflação!$T138/[1]Inflação!$T126-1</f>
        <v>0.1038467627038151</v>
      </c>
      <c r="F88" s="243">
        <f t="shared" si="7"/>
        <v>-7.5245147088252806E-2</v>
      </c>
      <c r="G88" s="244">
        <f>'[1]Setor Externo'!$E138</f>
        <v>2.3105000000000002</v>
      </c>
      <c r="H88" s="245">
        <f t="shared" si="9"/>
        <v>-8.2363407334896221E-2</v>
      </c>
      <c r="I88" s="244">
        <f>([1]Moedas!$D138)*$G88</f>
        <v>2.0551897500000003</v>
      </c>
      <c r="J88" s="246">
        <f>VLOOKUP($A88,[1]Juros!A$3:H$426,COLUMN([1]Juros!$B$3),0)/100</f>
        <v>0.19</v>
      </c>
      <c r="K88" s="246">
        <f>VLOOKUP($A88,[1]Juros!A$3:H$426,COLUMN([1]Juros!$E$3),0)/100</f>
        <v>0.1905</v>
      </c>
      <c r="L88" s="247">
        <v>1.3899999999999999E-2</v>
      </c>
      <c r="M88" s="189"/>
    </row>
    <row r="89" spans="1:13" ht="13.5" thickTop="1">
      <c r="A89" s="180">
        <f t="shared" si="8"/>
        <v>37257</v>
      </c>
      <c r="B89" s="73">
        <f>[1]Inflação!$C139</f>
        <v>5.2023280831929863E-3</v>
      </c>
      <c r="C89" s="74">
        <f>[1]Inflação!$B139/[1]Inflação!$B127-1</f>
        <v>7.6198857696374134E-2</v>
      </c>
      <c r="D89" s="52">
        <f>[1]Inflação!$U139</f>
        <v>3.6130142531329845E-3</v>
      </c>
      <c r="E89" s="74">
        <f>[1]Inflação!$T139/[1]Inflação!$T127-1</f>
        <v>0.10098708416859092</v>
      </c>
      <c r="F89" s="75">
        <f>G89/G88-1</f>
        <v>4.4362692057996034E-2</v>
      </c>
      <c r="G89" s="53">
        <f>'[1]Setor Externo'!$E139</f>
        <v>2.4129999999999998</v>
      </c>
      <c r="H89" s="149">
        <f t="shared" si="9"/>
        <v>9.0222569473208392E-3</v>
      </c>
      <c r="I89" s="53">
        <f>([1]Moedas!$D139)*$G89</f>
        <v>2.0737322000000002</v>
      </c>
      <c r="J89" s="170">
        <f>VLOOKUP($A89,[1]Juros!A$3:H$426,COLUMN([1]Juros!$B$3),0)/100</f>
        <v>0.19</v>
      </c>
      <c r="K89" s="170">
        <f>VLOOKUP($A89,[1]Juros!A$3:H$426,COLUMN([1]Juros!$E$3),0)/100</f>
        <v>0.19020000000000001</v>
      </c>
      <c r="L89" s="223">
        <v>1.5300000000000001E-2</v>
      </c>
      <c r="M89" s="189"/>
    </row>
    <row r="90" spans="1:13">
      <c r="A90" s="179">
        <f t="shared" si="8"/>
        <v>37288</v>
      </c>
      <c r="B90" s="69">
        <f>[1]Inflação!$C140</f>
        <v>3.6002809975412831E-3</v>
      </c>
      <c r="C90" s="70">
        <f>[1]Inflação!$B140/[1]Inflação!$B128-1</f>
        <v>7.5126700610279595E-2</v>
      </c>
      <c r="D90" s="54">
        <f>[1]Inflação!$U140</f>
        <v>5.9923298178343742E-4</v>
      </c>
      <c r="E90" s="70">
        <f>[1]Inflação!$T140/[1]Inflação!$T128-1</f>
        <v>9.9158949015398123E-2</v>
      </c>
      <c r="F90" s="60">
        <f>G90/G89-1</f>
        <v>-2.0513883133029265E-2</v>
      </c>
      <c r="G90" s="58">
        <f>'[1]Setor Externo'!$E140</f>
        <v>2.3635000000000002</v>
      </c>
      <c r="H90" s="148">
        <f t="shared" si="9"/>
        <v>-9.1165580589432915E-3</v>
      </c>
      <c r="I90" s="58">
        <f>([1]Moedas!$D140)*$G90</f>
        <v>2.0548269000000001</v>
      </c>
      <c r="J90" s="169">
        <f>VLOOKUP($A90,[1]Juros!A$3:H$426,COLUMN([1]Juros!$B$3),0)/100</f>
        <v>0.1875</v>
      </c>
      <c r="K90" s="169">
        <f>VLOOKUP($A90,[1]Juros!A$3:H$426,COLUMN([1]Juros!$E$3),0)/100</f>
        <v>0.1895</v>
      </c>
      <c r="L90" s="222">
        <v>1.2500000000000001E-2</v>
      </c>
      <c r="M90" s="189"/>
    </row>
    <row r="91" spans="1:13">
      <c r="A91" s="179">
        <f t="shared" si="8"/>
        <v>37316</v>
      </c>
      <c r="B91" s="69">
        <f>[1]Inflação!$C141</f>
        <v>5.9989937877329425E-3</v>
      </c>
      <c r="C91" s="70">
        <f>[1]Inflação!$B141/[1]Inflação!$B129-1</f>
        <v>7.7484010027411454E-2</v>
      </c>
      <c r="D91" s="54">
        <f>[1]Inflação!$U141</f>
        <v>9.3055824281118582E-4</v>
      </c>
      <c r="E91" s="70">
        <f>[1]Inflação!$T141/[1]Inflação!$T129-1</f>
        <v>9.4005216358015398E-2</v>
      </c>
      <c r="F91" s="60">
        <f t="shared" ref="F91:F100" si="10">G91/G90-1</f>
        <v>-1.628940131161416E-2</v>
      </c>
      <c r="G91" s="58">
        <f>'[1]Setor Externo'!$E141</f>
        <v>2.3250000000000002</v>
      </c>
      <c r="H91" s="148">
        <f t="shared" si="9"/>
        <v>-1.4252733405427098E-2</v>
      </c>
      <c r="I91" s="58">
        <f>([1]Moedas!$D141)*$G91</f>
        <v>2.0255399999999999</v>
      </c>
      <c r="J91" s="169">
        <f>VLOOKUP($A91,[1]Juros!A$3:H$426,COLUMN([1]Juros!$B$3),0)/100</f>
        <v>0.185</v>
      </c>
      <c r="K91" s="169">
        <f>VLOOKUP($A91,[1]Juros!A$3:H$426,COLUMN([1]Juros!$E$3),0)/100</f>
        <v>0.187</v>
      </c>
      <c r="L91" s="222">
        <v>1.37E-2</v>
      </c>
      <c r="M91" s="189"/>
    </row>
    <row r="92" spans="1:13">
      <c r="A92" s="179">
        <f t="shared" si="8"/>
        <v>37347</v>
      </c>
      <c r="B92" s="69">
        <f>[1]Inflação!$C142</f>
        <v>8.0016960116546798E-3</v>
      </c>
      <c r="C92" s="70">
        <f>[1]Inflação!$B142/[1]Inflação!$B130-1</f>
        <v>7.9844166734605926E-2</v>
      </c>
      <c r="D92" s="54">
        <f>[1]Inflação!$U142</f>
        <v>5.5689537730811978E-3</v>
      </c>
      <c r="E92" s="70">
        <f>[1]Inflação!$T142/[1]Inflação!$T130-1</f>
        <v>8.9211380371003512E-2</v>
      </c>
      <c r="F92" s="60">
        <f t="shared" si="10"/>
        <v>1.5483870967741842E-2</v>
      </c>
      <c r="G92" s="58">
        <f>'[1]Setor Externo'!$E142</f>
        <v>2.3609999999999998</v>
      </c>
      <c r="H92" s="148">
        <f t="shared" si="9"/>
        <v>4.9636393258094103E-2</v>
      </c>
      <c r="I92" s="58">
        <f>([1]Moedas!$D142)*$G92</f>
        <v>2.1260804999999996</v>
      </c>
      <c r="J92" s="169">
        <f>VLOOKUP($A92,[1]Juros!A$3:H$426,COLUMN([1]Juros!$B$3),0)/100</f>
        <v>0.185</v>
      </c>
      <c r="K92" s="169">
        <f>VLOOKUP($A92,[1]Juros!A$3:H$426,COLUMN([1]Juros!$E$3),0)/100</f>
        <v>0.1837</v>
      </c>
      <c r="L92" s="222">
        <v>1.4800000000000001E-2</v>
      </c>
      <c r="M92" s="189"/>
    </row>
    <row r="93" spans="1:13">
      <c r="A93" s="179">
        <f t="shared" si="8"/>
        <v>37377</v>
      </c>
      <c r="B93" s="69">
        <f>[1]Inflação!$C143</f>
        <v>2.0977927337637592E-3</v>
      </c>
      <c r="C93" s="70">
        <f>[1]Inflação!$B143/[1]Inflação!$B131-1</f>
        <v>7.7691299455998619E-2</v>
      </c>
      <c r="D93" s="54">
        <f>[1]Inflação!$U143</f>
        <v>8.2659758519996185E-3</v>
      </c>
      <c r="E93" s="70">
        <f>[1]Inflação!$T143/[1]Inflação!$T131-1</f>
        <v>8.8808050453727638E-2</v>
      </c>
      <c r="F93" s="60">
        <f t="shared" si="10"/>
        <v>6.4379500211774632E-2</v>
      </c>
      <c r="G93" s="58">
        <f>'[1]Setor Externo'!$E143</f>
        <v>2.5129999999999999</v>
      </c>
      <c r="H93" s="148">
        <f t="shared" si="9"/>
        <v>0.10421246984768473</v>
      </c>
      <c r="I93" s="58">
        <f>([1]Moedas!$D143)*$G93</f>
        <v>2.3476446000000002</v>
      </c>
      <c r="J93" s="169">
        <f>VLOOKUP($A93,[1]Juros!A$3:H$426,COLUMN([1]Juros!$B$3),0)/100</f>
        <v>0.185</v>
      </c>
      <c r="K93" s="169">
        <f>VLOOKUP($A93,[1]Juros!A$3:H$426,COLUMN([1]Juros!$E$3),0)/100</f>
        <v>0.18210000000000001</v>
      </c>
      <c r="L93" s="222">
        <v>1.3999999999999999E-2</v>
      </c>
      <c r="M93" s="189"/>
    </row>
    <row r="94" spans="1:13">
      <c r="A94" s="179">
        <f t="shared" si="8"/>
        <v>37408</v>
      </c>
      <c r="B94" s="69">
        <f>[1]Inflação!$C144</f>
        <v>4.1975654120609551E-3</v>
      </c>
      <c r="C94" s="70">
        <f>[1]Inflação!$B144/[1]Inflação!$B132-1</f>
        <v>7.6614182768588002E-2</v>
      </c>
      <c r="D94" s="54">
        <f>[1]Inflação!$U144</f>
        <v>1.5415902529370085E-2</v>
      </c>
      <c r="E94" s="70">
        <f>[1]Inflação!$T144/[1]Inflação!$T132-1</f>
        <v>9.4846067250746291E-2</v>
      </c>
      <c r="F94" s="60">
        <f t="shared" si="10"/>
        <v>0.12116991643454034</v>
      </c>
      <c r="G94" s="58">
        <f>'[1]Setor Externo'!$E144</f>
        <v>2.8174999999999999</v>
      </c>
      <c r="H94" s="148">
        <f t="shared" si="9"/>
        <v>0.1899378849762865</v>
      </c>
      <c r="I94" s="58">
        <f>([1]Moedas!$D144)*$G94</f>
        <v>2.7935512500000002</v>
      </c>
      <c r="J94" s="169">
        <f>VLOOKUP($A94,[1]Juros!A$3:H$426,COLUMN([1]Juros!$B$3),0)/100</f>
        <v>0.185</v>
      </c>
      <c r="K94" s="169">
        <f>VLOOKUP($A94,[1]Juros!A$3:H$426,COLUMN([1]Juros!$E$3),0)/100</f>
        <v>0.1782</v>
      </c>
      <c r="L94" s="222">
        <v>1.3100000000000001E-2</v>
      </c>
      <c r="M94" s="189"/>
    </row>
    <row r="95" spans="1:13">
      <c r="A95" s="179">
        <f t="shared" si="8"/>
        <v>37438</v>
      </c>
      <c r="B95" s="69">
        <f>[1]Inflação!$C145</f>
        <v>1.1902337595524282E-2</v>
      </c>
      <c r="C95" s="70">
        <f>[1]Inflação!$B145/[1]Inflação!$B133-1</f>
        <v>7.5130389231785388E-2</v>
      </c>
      <c r="D95" s="54">
        <f>[1]Inflação!$U145</f>
        <v>1.9531669110546934E-2</v>
      </c>
      <c r="E95" s="70">
        <f>[1]Inflação!$T145/[1]Inflação!$T133-1</f>
        <v>9.9912704192610224E-2</v>
      </c>
      <c r="F95" s="60">
        <f t="shared" si="10"/>
        <v>0.22803904170363798</v>
      </c>
      <c r="G95" s="58">
        <f>'[1]Setor Externo'!$E145</f>
        <v>3.46</v>
      </c>
      <c r="H95" s="148">
        <f t="shared" si="9"/>
        <v>0.21082296234944686</v>
      </c>
      <c r="I95" s="58">
        <f>([1]Moedas!$D145)*$G95</f>
        <v>3.3824960000000002</v>
      </c>
      <c r="J95" s="169">
        <f>VLOOKUP($A95,[1]Juros!A$3:H$426,COLUMN([1]Juros!$B$3),0)/100</f>
        <v>0.18</v>
      </c>
      <c r="K95" s="169">
        <f>VLOOKUP($A95,[1]Juros!A$3:H$426,COLUMN([1]Juros!$E$3),0)/100</f>
        <v>0.18149999999999999</v>
      </c>
      <c r="L95" s="222">
        <v>1.5300000000000001E-2</v>
      </c>
      <c r="M95" s="189"/>
    </row>
    <row r="96" spans="1:13">
      <c r="A96" s="179">
        <f t="shared" si="8"/>
        <v>37469</v>
      </c>
      <c r="B96" s="69">
        <f>[1]Inflação!$C146</f>
        <v>6.49814906023094E-3</v>
      </c>
      <c r="C96" s="70">
        <f>[1]Inflação!$B146/[1]Inflação!$B134-1</f>
        <v>7.4596990789168593E-2</v>
      </c>
      <c r="D96" s="54">
        <f>[1]Inflação!$U146</f>
        <v>2.3200340265810748E-2</v>
      </c>
      <c r="E96" s="70">
        <f>[1]Inflação!$T146/[1]Inflação!$T134-1</f>
        <v>0.11006560075352856</v>
      </c>
      <c r="F96" s="60">
        <f t="shared" si="10"/>
        <v>-0.13121387283236996</v>
      </c>
      <c r="G96" s="58">
        <f>'[1]Setor Externo'!$E146</f>
        <v>3.0059999999999998</v>
      </c>
      <c r="H96" s="148">
        <f t="shared" si="9"/>
        <v>-0.12703701645175647</v>
      </c>
      <c r="I96" s="58">
        <f>([1]Moedas!$D146)*$G96</f>
        <v>2.9527937999999998</v>
      </c>
      <c r="J96" s="169">
        <f>VLOOKUP($A96,[1]Juros!A$3:H$426,COLUMN([1]Juros!$B$3),0)/100</f>
        <v>0.18</v>
      </c>
      <c r="K96" s="169">
        <f>VLOOKUP($A96,[1]Juros!A$3:H$426,COLUMN([1]Juros!$E$3),0)/100</f>
        <v>0.1787</v>
      </c>
      <c r="L96" s="222">
        <v>1.4499999999999999E-2</v>
      </c>
      <c r="M96" s="189"/>
    </row>
    <row r="97" spans="1:13">
      <c r="A97" s="179">
        <f t="shared" si="8"/>
        <v>37500</v>
      </c>
      <c r="B97" s="69">
        <f>[1]Inflação!$C147</f>
        <v>7.1981057616417043E-3</v>
      </c>
      <c r="C97" s="70">
        <f>[1]Inflação!$B147/[1]Inflação!$B135-1</f>
        <v>7.9311200324777786E-2</v>
      </c>
      <c r="D97" s="54">
        <f>[1]Inflação!$U147</f>
        <v>2.397706429881552E-2</v>
      </c>
      <c r="E97" s="70">
        <f>[1]Inflação!$T147/[1]Inflação!$T135-1</f>
        <v>0.13322077466291682</v>
      </c>
      <c r="F97" s="60">
        <f t="shared" si="10"/>
        <v>0.24401197604790426</v>
      </c>
      <c r="G97" s="58">
        <f>'[1]Setor Externo'!$E147</f>
        <v>3.7395</v>
      </c>
      <c r="H97" s="148">
        <f t="shared" si="9"/>
        <v>0.24945761536074773</v>
      </c>
      <c r="I97" s="58">
        <f>([1]Moedas!$D147)*$G97</f>
        <v>3.6893907000000001</v>
      </c>
      <c r="J97" s="169">
        <f>VLOOKUP($A97,[1]Juros!A$3:H$426,COLUMN([1]Juros!$B$3),0)/100</f>
        <v>0.18</v>
      </c>
      <c r="K97" s="169">
        <f>VLOOKUP($A97,[1]Juros!A$3:H$426,COLUMN([1]Juros!$E$3),0)/100</f>
        <v>0.1789</v>
      </c>
      <c r="L97" s="222">
        <v>1.38E-2</v>
      </c>
      <c r="M97" s="189"/>
    </row>
    <row r="98" spans="1:13">
      <c r="A98" s="179">
        <f t="shared" si="8"/>
        <v>37530</v>
      </c>
      <c r="B98" s="69">
        <f>[1]Inflação!$C148</f>
        <v>1.3102216092530483E-2</v>
      </c>
      <c r="C98" s="70">
        <f>[1]Inflação!$B148/[1]Inflação!$B136-1</f>
        <v>8.4451751442759404E-2</v>
      </c>
      <c r="D98" s="54">
        <f>[1]Inflação!$U148</f>
        <v>3.8737272069070849E-2</v>
      </c>
      <c r="E98" s="70">
        <f>[1]Inflação!$T148/[1]Inflação!$T136-1</f>
        <v>0.16340190963677537</v>
      </c>
      <c r="F98" s="60">
        <f t="shared" si="10"/>
        <v>-2.9281989570798306E-2</v>
      </c>
      <c r="G98" s="58">
        <f>'[1]Setor Externo'!$E148</f>
        <v>3.63</v>
      </c>
      <c r="H98" s="148">
        <f t="shared" si="9"/>
        <v>-2.5641551056113543E-2</v>
      </c>
      <c r="I98" s="58">
        <f>([1]Moedas!$D148)*$G98</f>
        <v>3.5947889999999996</v>
      </c>
      <c r="J98" s="169">
        <f>VLOOKUP($A98,[1]Juros!A$3:H$426,COLUMN([1]Juros!$B$3),0)/100</f>
        <v>0.21</v>
      </c>
      <c r="K98" s="169">
        <f>VLOOKUP($A98,[1]Juros!A$3:H$426,COLUMN([1]Juros!$E$3),0)/100</f>
        <v>0.1953</v>
      </c>
      <c r="L98" s="222">
        <v>1.6399999999999998E-2</v>
      </c>
      <c r="M98" s="189"/>
    </row>
    <row r="99" spans="1:13">
      <c r="A99" s="179">
        <f t="shared" si="8"/>
        <v>37561</v>
      </c>
      <c r="B99" s="69">
        <f>[1]Inflação!$C149</f>
        <v>3.0202242092344456E-2</v>
      </c>
      <c r="C99" s="70">
        <f>[1]Inflação!$B149/[1]Inflação!$B137-1</f>
        <v>0.10932624074094632</v>
      </c>
      <c r="D99" s="54">
        <f>[1]Inflação!$U149</f>
        <v>5.1897872271846168E-2</v>
      </c>
      <c r="E99" s="70">
        <f>[1]Inflação!$T149/[1]Inflação!$T137-1</f>
        <v>0.21046897095301009</v>
      </c>
      <c r="F99" s="60">
        <f t="shared" si="10"/>
        <v>6.3360881542700032E-3</v>
      </c>
      <c r="G99" s="58">
        <f>'[1]Setor Externo'!$E149</f>
        <v>3.653</v>
      </c>
      <c r="H99" s="148">
        <f t="shared" si="9"/>
        <v>1.0400860801565992E-2</v>
      </c>
      <c r="I99" s="58">
        <f>([1]Moedas!$D149)*$G99</f>
        <v>3.6321779000000003</v>
      </c>
      <c r="J99" s="169">
        <f>VLOOKUP($A99,[1]Juros!A$3:H$426,COLUMN([1]Juros!$B$3),0)/100</f>
        <v>0.22</v>
      </c>
      <c r="K99" s="169">
        <f>VLOOKUP($A99,[1]Juros!A$3:H$426,COLUMN([1]Juros!$E$3),0)/100</f>
        <v>0.2114</v>
      </c>
      <c r="L99" s="222">
        <v>1.5300000000000001E-2</v>
      </c>
      <c r="M99" s="189"/>
    </row>
    <row r="100" spans="1:13" ht="13.5" thickBot="1">
      <c r="A100" s="239">
        <f t="shared" si="8"/>
        <v>37591</v>
      </c>
      <c r="B100" s="240">
        <f>[1]Inflação!$C150</f>
        <v>2.0997782594114556E-2</v>
      </c>
      <c r="C100" s="241">
        <f>[1]Inflação!$B150/[1]Inflação!$B138-1</f>
        <v>0.12530273356687704</v>
      </c>
      <c r="D100" s="242">
        <f>[1]Inflação!$U150</f>
        <v>3.7486594147387864E-2</v>
      </c>
      <c r="E100" s="243">
        <f>[1]Inflação!$T150/[1]Inflação!$T138-1</f>
        <v>0.25306828643199819</v>
      </c>
      <c r="F100" s="243">
        <f t="shared" si="10"/>
        <v>-3.0933479332055813E-2</v>
      </c>
      <c r="G100" s="244">
        <f>'[1]Setor Externo'!$E150</f>
        <v>3.54</v>
      </c>
      <c r="H100" s="245">
        <f t="shared" si="9"/>
        <v>2.2573261072922568E-2</v>
      </c>
      <c r="I100" s="244">
        <f>([1]Moedas!$D150)*$G100</f>
        <v>3.7141679999999999</v>
      </c>
      <c r="J100" s="246">
        <f>VLOOKUP($A100,[1]Juros!A$3:H$426,COLUMN([1]Juros!$B$3),0)/100</f>
        <v>0.25</v>
      </c>
      <c r="K100" s="246">
        <f>VLOOKUP($A100,[1]Juros!A$3:H$426,COLUMN([1]Juros!$E$3),0)/100</f>
        <v>0.2291</v>
      </c>
      <c r="L100" s="247">
        <v>1.7299999999999999E-2</v>
      </c>
      <c r="M100" s="189"/>
    </row>
    <row r="101" spans="1:13" ht="13.5" thickTop="1">
      <c r="A101" s="180">
        <f t="shared" si="8"/>
        <v>37622</v>
      </c>
      <c r="B101" s="73">
        <f>[1]Inflação!$C151</f>
        <v>2.2502426732294634E-2</v>
      </c>
      <c r="C101" s="74">
        <f>[1]Inflação!$B151/[1]Inflação!$B139-1</f>
        <v>0.14466982788900595</v>
      </c>
      <c r="D101" s="52">
        <f>[1]Inflação!$U151</f>
        <v>2.3280798325377328E-2</v>
      </c>
      <c r="E101" s="74">
        <f>[1]Inflação!$T151/[1]Inflação!$T139-1</f>
        <v>0.27762464046021096</v>
      </c>
      <c r="F101" s="75">
        <f>G101/G100-1</f>
        <v>-1.2005649717514166E-2</v>
      </c>
      <c r="G101" s="53">
        <f>'[1]Setor Externo'!$E151</f>
        <v>3.4975000000000001</v>
      </c>
      <c r="H101" s="149">
        <f t="shared" si="9"/>
        <v>1.3984289348247136E-2</v>
      </c>
      <c r="I101" s="53">
        <f>([1]Moedas!$D151)*$G101</f>
        <v>3.766108</v>
      </c>
      <c r="J101" s="170">
        <f>VLOOKUP($A101,[1]Juros!A$3:H$426,COLUMN([1]Juros!$B$3),0)/100</f>
        <v>0.255</v>
      </c>
      <c r="K101" s="170">
        <f>VLOOKUP($A101,[1]Juros!A$3:H$426,COLUMN([1]Juros!$E$3),0)/100</f>
        <v>0.24979999999999999</v>
      </c>
      <c r="L101" s="223">
        <v>1.9699999999999999E-2</v>
      </c>
      <c r="M101" s="189"/>
    </row>
    <row r="102" spans="1:13">
      <c r="A102" s="179">
        <f t="shared" si="8"/>
        <v>37653</v>
      </c>
      <c r="B102" s="69">
        <f>[1]Inflação!$C152</f>
        <v>1.5702312914732897E-2</v>
      </c>
      <c r="C102" s="70">
        <f>[1]Inflação!$B152/[1]Inflação!$B140-1</f>
        <v>0.15847296351386797</v>
      </c>
      <c r="D102" s="54">
        <f>[1]Inflação!$U152</f>
        <v>2.2848545854033286E-2</v>
      </c>
      <c r="E102" s="70">
        <f>[1]Inflação!$T152/[1]Inflação!$T140-1</f>
        <v>0.30603388706155488</v>
      </c>
      <c r="F102" s="60">
        <f>G102/G101-1</f>
        <v>2.0300214438885078E-2</v>
      </c>
      <c r="G102" s="58">
        <f>'[1]Setor Externo'!$E152</f>
        <v>3.5685000000000002</v>
      </c>
      <c r="H102" s="148">
        <f t="shared" si="9"/>
        <v>2.3995581114508724E-2</v>
      </c>
      <c r="I102" s="58">
        <f>([1]Moedas!$D152)*$G102</f>
        <v>3.8564779500000004</v>
      </c>
      <c r="J102" s="169">
        <f>VLOOKUP($A102,[1]Juros!A$3:H$426,COLUMN([1]Juros!$B$3),0)/100</f>
        <v>0.26500000000000001</v>
      </c>
      <c r="K102" s="169">
        <f>VLOOKUP($A102,[1]Juros!A$3:H$426,COLUMN([1]Juros!$E$3),0)/100</f>
        <v>0.25629999999999997</v>
      </c>
      <c r="L102" s="222">
        <v>1.83E-2</v>
      </c>
      <c r="M102" s="189"/>
    </row>
    <row r="103" spans="1:13">
      <c r="A103" s="179">
        <f t="shared" si="8"/>
        <v>37681</v>
      </c>
      <c r="B103" s="69">
        <f>[1]Inflação!$C153</f>
        <v>1.2301562949920353E-2</v>
      </c>
      <c r="C103" s="70">
        <f>[1]Inflação!$B153/[1]Inflação!$B141-1</f>
        <v>0.16573077989356433</v>
      </c>
      <c r="D103" s="54">
        <f>[1]Inflação!$U153</f>
        <v>1.5340063349629451E-2</v>
      </c>
      <c r="E103" s="70">
        <f>[1]Inflação!$T153/[1]Inflação!$T141-1</f>
        <v>0.32483569285148839</v>
      </c>
      <c r="F103" s="60">
        <f t="shared" ref="F103:F112" si="11">G103/G102-1</f>
        <v>-6.0529634300126145E-2</v>
      </c>
      <c r="G103" s="58">
        <f>'[1]Setor Externo'!$E153</f>
        <v>3.3525</v>
      </c>
      <c r="H103" s="148">
        <f t="shared" si="9"/>
        <v>-5.1141015858783945E-2</v>
      </c>
      <c r="I103" s="58">
        <f>([1]Moedas!$D153)*$G103</f>
        <v>3.65925375</v>
      </c>
      <c r="J103" s="169">
        <f>VLOOKUP($A103,[1]Juros!A$3:H$426,COLUMN([1]Juros!$B$3),0)/100</f>
        <v>0.26500000000000001</v>
      </c>
      <c r="K103" s="169">
        <f>VLOOKUP($A103,[1]Juros!A$3:H$426,COLUMN([1]Juros!$E$3),0)/100</f>
        <v>0.26250000000000001</v>
      </c>
      <c r="L103" s="222">
        <v>1.77E-2</v>
      </c>
      <c r="M103" s="189"/>
    </row>
    <row r="104" spans="1:13">
      <c r="A104" s="179">
        <f t="shared" si="8"/>
        <v>37712</v>
      </c>
      <c r="B104" s="69">
        <f>[1]Inflação!$C154</f>
        <v>9.6992758184930583E-3</v>
      </c>
      <c r="C104" s="70">
        <f>[1]Inflação!$B154/[1]Inflação!$B142-1</f>
        <v>0.16769399190003931</v>
      </c>
      <c r="D104" s="54">
        <f>[1]Inflação!$U154</f>
        <v>9.2303416650743042E-3</v>
      </c>
      <c r="E104" s="70">
        <f>[1]Inflação!$T154/[1]Inflação!$T142-1</f>
        <v>0.32965956628800019</v>
      </c>
      <c r="F104" s="60">
        <f t="shared" si="11"/>
        <v>-0.1318419090231171</v>
      </c>
      <c r="G104" s="58">
        <f>'[1]Setor Externo'!$E154</f>
        <v>2.9104999999999999</v>
      </c>
      <c r="H104" s="148">
        <f t="shared" si="9"/>
        <v>-0.11044616679015495</v>
      </c>
      <c r="I104" s="58">
        <f>([1]Moedas!$D154)*$G104</f>
        <v>3.2551032000000002</v>
      </c>
      <c r="J104" s="169">
        <f>VLOOKUP($A104,[1]Juros!A$3:H$426,COLUMN([1]Juros!$B$3),0)/100</f>
        <v>0.26500000000000001</v>
      </c>
      <c r="K104" s="169">
        <f>VLOOKUP($A104,[1]Juros!A$3:H$426,COLUMN([1]Juros!$E$3),0)/100</f>
        <v>0.26229999999999998</v>
      </c>
      <c r="L104" s="222">
        <v>1.8700000000000001E-2</v>
      </c>
      <c r="M104" s="189"/>
    </row>
    <row r="105" spans="1:13">
      <c r="A105" s="179">
        <f t="shared" si="8"/>
        <v>37742</v>
      </c>
      <c r="B105" s="69">
        <f>[1]Inflação!$C155</f>
        <v>6.1007994310231517E-3</v>
      </c>
      <c r="C105" s="70">
        <f>[1]Inflação!$B155/[1]Inflação!$B143-1</f>
        <v>0.17235849361216649</v>
      </c>
      <c r="D105" s="54">
        <f>[1]Inflação!$U155</f>
        <v>-2.6332819298341414E-3</v>
      </c>
      <c r="E105" s="70">
        <f>[1]Inflação!$T155/[1]Inflação!$T143-1</f>
        <v>0.31528607484611348</v>
      </c>
      <c r="F105" s="60">
        <f t="shared" si="11"/>
        <v>1.9584263872187035E-2</v>
      </c>
      <c r="G105" s="58">
        <f>'[1]Setor Externo'!$E155</f>
        <v>2.9675000000000002</v>
      </c>
      <c r="H105" s="148">
        <f t="shared" si="9"/>
        <v>7.4282990474771937E-2</v>
      </c>
      <c r="I105" s="58">
        <f>([1]Moedas!$D155)*$G105</f>
        <v>3.496902</v>
      </c>
      <c r="J105" s="169">
        <f>VLOOKUP($A105,[1]Juros!A$3:H$426,COLUMN([1]Juros!$B$3),0)/100</f>
        <v>0.26500000000000001</v>
      </c>
      <c r="K105" s="169">
        <f>VLOOKUP($A105,[1]Juros!A$3:H$426,COLUMN([1]Juros!$E$3),0)/100</f>
        <v>0.26219999999999999</v>
      </c>
      <c r="L105" s="222">
        <v>1.9599999999999999E-2</v>
      </c>
      <c r="M105" s="189"/>
    </row>
    <row r="106" spans="1:13">
      <c r="A106" s="179">
        <f t="shared" si="8"/>
        <v>37773</v>
      </c>
      <c r="B106" s="69">
        <f>[1]Inflação!$C156</f>
        <v>-1.5010328207482049E-3</v>
      </c>
      <c r="C106" s="70">
        <f>[1]Inflação!$B156/[1]Inflação!$B144-1</f>
        <v>0.16570561944673701</v>
      </c>
      <c r="D106" s="54">
        <f>[1]Inflação!$U156</f>
        <v>-1.0022536902884238E-2</v>
      </c>
      <c r="E106" s="70">
        <f>[1]Inflação!$T156/[1]Inflação!$T144-1</f>
        <v>0.28233521690926655</v>
      </c>
      <c r="F106" s="60">
        <f t="shared" si="11"/>
        <v>-4.1617523167649662E-2</v>
      </c>
      <c r="G106" s="58">
        <f>'[1]Setor Externo'!$E156</f>
        <v>2.8439999999999999</v>
      </c>
      <c r="H106" s="148">
        <f t="shared" si="9"/>
        <v>-6.3739046733365723E-2</v>
      </c>
      <c r="I106" s="58">
        <f>([1]Moedas!$D156)*$G106</f>
        <v>3.2740127999999999</v>
      </c>
      <c r="J106" s="169">
        <f>VLOOKUP($A106,[1]Juros!A$3:H$426,COLUMN([1]Juros!$B$3),0)/100</f>
        <v>0.26</v>
      </c>
      <c r="K106" s="169">
        <f>VLOOKUP($A106,[1]Juros!A$3:H$426,COLUMN([1]Juros!$E$3),0)/100</f>
        <v>0.25989999999999996</v>
      </c>
      <c r="L106" s="222">
        <v>1.8500000000000003E-2</v>
      </c>
      <c r="M106" s="189"/>
    </row>
    <row r="107" spans="1:13">
      <c r="A107" s="179">
        <f t="shared" si="8"/>
        <v>37803</v>
      </c>
      <c r="B107" s="69">
        <f>[1]Inflação!$C157</f>
        <v>1.9997885281095584E-3</v>
      </c>
      <c r="C107" s="70">
        <f>[1]Inflação!$B157/[1]Inflação!$B145-1</f>
        <v>0.15429794039920974</v>
      </c>
      <c r="D107" s="54">
        <f>[1]Inflação!$U157</f>
        <v>-4.1625558232204485E-3</v>
      </c>
      <c r="E107" s="70">
        <f>[1]Inflação!$T157/[1]Inflação!$T145-1</f>
        <v>0.25253335788859799</v>
      </c>
      <c r="F107" s="60">
        <f t="shared" si="11"/>
        <v>4.2897327707454469E-2</v>
      </c>
      <c r="G107" s="58">
        <f>'[1]Setor Externo'!$E157</f>
        <v>2.9660000000000002</v>
      </c>
      <c r="H107" s="148">
        <f t="shared" si="9"/>
        <v>1.7531513621449557E-2</v>
      </c>
      <c r="I107" s="58">
        <f>([1]Moedas!$D157)*$G107</f>
        <v>3.3314112000000002</v>
      </c>
      <c r="J107" s="169">
        <f>VLOOKUP($A107,[1]Juros!A$3:H$426,COLUMN([1]Juros!$B$3),0)/100</f>
        <v>0.245</v>
      </c>
      <c r="K107" s="169">
        <f>VLOOKUP($A107,[1]Juros!A$3:H$426,COLUMN([1]Juros!$E$3),0)/100</f>
        <v>0.25239999999999996</v>
      </c>
      <c r="L107" s="222">
        <v>2.0799999999999999E-2</v>
      </c>
      <c r="M107" s="189"/>
    </row>
    <row r="108" spans="1:13">
      <c r="A108" s="179">
        <f t="shared" si="8"/>
        <v>37834</v>
      </c>
      <c r="B108" s="69">
        <f>[1]Inflação!$C158</f>
        <v>3.3997375641177108E-3</v>
      </c>
      <c r="C108" s="70">
        <f>[1]Inflação!$B158/[1]Inflação!$B146-1</f>
        <v>0.15074454091028655</v>
      </c>
      <c r="D108" s="54">
        <f>[1]Inflação!$U158</f>
        <v>3.8018687270040541E-3</v>
      </c>
      <c r="E108" s="70">
        <f>[1]Inflação!$T158/[1]Inflação!$T146-1</f>
        <v>0.22878704767128921</v>
      </c>
      <c r="F108" s="60">
        <f t="shared" si="11"/>
        <v>3.3715441672286239E-3</v>
      </c>
      <c r="G108" s="58">
        <f>'[1]Setor Externo'!$E158</f>
        <v>2.976</v>
      </c>
      <c r="H108" s="148">
        <f t="shared" si="9"/>
        <v>-1.8782670839312843E-2</v>
      </c>
      <c r="I108" s="58">
        <f>([1]Moedas!$D158)*$G108</f>
        <v>3.2688383999999999</v>
      </c>
      <c r="J108" s="169">
        <f>VLOOKUP($A108,[1]Juros!A$3:H$426,COLUMN([1]Juros!$B$3),0)/100</f>
        <v>0.22</v>
      </c>
      <c r="K108" s="169">
        <f>VLOOKUP($A108,[1]Juros!A$3:H$426,COLUMN([1]Juros!$E$3),0)/100</f>
        <v>0.2336</v>
      </c>
      <c r="L108" s="222">
        <v>1.7600000000000001E-2</v>
      </c>
      <c r="M108" s="189"/>
    </row>
    <row r="109" spans="1:13">
      <c r="A109" s="179">
        <f t="shared" si="8"/>
        <v>37865</v>
      </c>
      <c r="B109" s="69">
        <f>[1]Inflação!$C159</f>
        <v>7.8006758147044497E-3</v>
      </c>
      <c r="C109" s="70">
        <f>[1]Inflação!$B159/[1]Inflação!$B147-1</f>
        <v>0.15143298958300688</v>
      </c>
      <c r="D109" s="54">
        <f>[1]Inflação!$U159</f>
        <v>1.1829738260065836E-2</v>
      </c>
      <c r="E109" s="70">
        <f>[1]Inflação!$T159/[1]Inflação!$T147-1</f>
        <v>0.2142100835764178</v>
      </c>
      <c r="F109" s="60">
        <f t="shared" si="11"/>
        <v>-2.5537634408602128E-2</v>
      </c>
      <c r="G109" s="58">
        <f>'[1]Setor Externo'!$E159</f>
        <v>2.9</v>
      </c>
      <c r="H109" s="148">
        <f t="shared" si="9"/>
        <v>3.416859028577246E-2</v>
      </c>
      <c r="I109" s="58">
        <f>([1]Moedas!$D159)*$G109</f>
        <v>3.3805299999999998</v>
      </c>
      <c r="J109" s="169">
        <f>VLOOKUP($A109,[1]Juros!A$3:H$426,COLUMN([1]Juros!$B$3),0)/100</f>
        <v>0.2</v>
      </c>
      <c r="K109" s="169">
        <f>VLOOKUP($A109,[1]Juros!A$3:H$426,COLUMN([1]Juros!$E$3),0)/100</f>
        <v>0.20879999999999999</v>
      </c>
      <c r="L109" s="222">
        <v>1.67E-2</v>
      </c>
      <c r="M109" s="189"/>
    </row>
    <row r="110" spans="1:13">
      <c r="A110" s="179">
        <f t="shared" si="8"/>
        <v>37895</v>
      </c>
      <c r="B110" s="69">
        <f>[1]Inflação!$C160</f>
        <v>2.8992082756742477E-3</v>
      </c>
      <c r="C110" s="70">
        <f>[1]Inflação!$B160/[1]Inflação!$B148-1</f>
        <v>0.13983684498210658</v>
      </c>
      <c r="D110" s="54">
        <f>[1]Inflação!$U160</f>
        <v>3.798336590527418E-3</v>
      </c>
      <c r="E110" s="70">
        <f>[1]Inflação!$T160/[1]Inflação!$T148-1</f>
        <v>0.17336894991518892</v>
      </c>
      <c r="F110" s="60">
        <f t="shared" si="11"/>
        <v>-1.1206896551724022E-2</v>
      </c>
      <c r="G110" s="58">
        <f>'[1]Setor Externo'!$E160</f>
        <v>2.8675000000000002</v>
      </c>
      <c r="H110" s="148">
        <f t="shared" si="9"/>
        <v>-1.6635631099265358E-2</v>
      </c>
      <c r="I110" s="58">
        <f>([1]Moedas!$D160)*$G110</f>
        <v>3.3242927500000001</v>
      </c>
      <c r="J110" s="169">
        <f>VLOOKUP($A110,[1]Juros!A$3:H$426,COLUMN([1]Juros!$B$3),0)/100</f>
        <v>0.19</v>
      </c>
      <c r="K110" s="169">
        <f>VLOOKUP($A110,[1]Juros!A$3:H$426,COLUMN([1]Juros!$E$3),0)/100</f>
        <v>0.19420000000000001</v>
      </c>
      <c r="L110" s="222">
        <v>1.6299999999999999E-2</v>
      </c>
      <c r="M110" s="189"/>
    </row>
    <row r="111" spans="1:13">
      <c r="A111" s="179">
        <f t="shared" si="8"/>
        <v>37926</v>
      </c>
      <c r="B111" s="69">
        <f>[1]Inflação!$C161</f>
        <v>3.4020376033729871E-3</v>
      </c>
      <c r="C111" s="70">
        <f>[1]Inflação!$B161/[1]Inflação!$B149-1</f>
        <v>0.11018455023700713</v>
      </c>
      <c r="D111" s="54">
        <f>[1]Inflação!$U161</f>
        <v>4.9033578386767918E-3</v>
      </c>
      <c r="E111" s="70">
        <f>[1]Inflação!$T161/[1]Inflação!$T149-1</f>
        <v>0.12094760226750423</v>
      </c>
      <c r="F111" s="60">
        <f t="shared" si="11"/>
        <v>2.7375762859633612E-2</v>
      </c>
      <c r="G111" s="58">
        <f>'[1]Setor Externo'!$E161</f>
        <v>2.9459999999999997</v>
      </c>
      <c r="H111" s="148">
        <f t="shared" si="9"/>
        <v>6.3089765484703353E-2</v>
      </c>
      <c r="I111" s="58">
        <f>([1]Moedas!$D161)*$G111</f>
        <v>3.5340215999999995</v>
      </c>
      <c r="J111" s="169">
        <f>VLOOKUP($A111,[1]Juros!A$3:H$426,COLUMN([1]Juros!$B$3),0)/100</f>
        <v>0.17499999999999999</v>
      </c>
      <c r="K111" s="169">
        <f>VLOOKUP($A111,[1]Juros!A$3:H$426,COLUMN([1]Juros!$E$3),0)/100</f>
        <v>0.18230000000000002</v>
      </c>
      <c r="L111" s="222">
        <v>1.34E-2</v>
      </c>
      <c r="M111" s="189"/>
    </row>
    <row r="112" spans="1:13" ht="13.5" thickBot="1">
      <c r="A112" s="239">
        <f t="shared" si="8"/>
        <v>37956</v>
      </c>
      <c r="B112" s="240">
        <f>[1]Inflação!$C162</f>
        <v>5.1984706667387304E-3</v>
      </c>
      <c r="C112" s="241">
        <f>[1]Inflação!$B162/[1]Inflação!$B150-1</f>
        <v>9.3005128004000293E-2</v>
      </c>
      <c r="D112" s="242">
        <f>[1]Inflação!$U162</f>
        <v>6.1437108970570087E-3</v>
      </c>
      <c r="E112" s="243">
        <f>[1]Inflação!$T162/[1]Inflação!$T150-1</f>
        <v>8.7083328718522202E-2</v>
      </c>
      <c r="F112" s="243">
        <f t="shared" si="11"/>
        <v>-1.8499660556687059E-2</v>
      </c>
      <c r="G112" s="244">
        <f>'[1]Setor Externo'!$E162</f>
        <v>2.8914999999999997</v>
      </c>
      <c r="H112" s="245">
        <f t="shared" si="9"/>
        <v>3.0509901241124293E-2</v>
      </c>
      <c r="I112" s="244">
        <f>([1]Moedas!$D162)*$G112</f>
        <v>3.6418442499999997</v>
      </c>
      <c r="J112" s="246">
        <f>VLOOKUP($A112,[1]Juros!A$3:H$426,COLUMN([1]Juros!$B$3),0)/100</f>
        <v>0.16500000000000001</v>
      </c>
      <c r="K112" s="246">
        <f>VLOOKUP($A112,[1]Juros!A$3:H$426,COLUMN([1]Juros!$E$3),0)/100</f>
        <v>0.1681</v>
      </c>
      <c r="L112" s="247">
        <v>1.37E-2</v>
      </c>
      <c r="M112" s="189"/>
    </row>
    <row r="113" spans="1:13" ht="13.5" thickTop="1">
      <c r="A113" s="180">
        <f t="shared" si="8"/>
        <v>37987</v>
      </c>
      <c r="B113" s="73">
        <f>[1]Inflação!$C163</f>
        <v>7.5981502496087483E-3</v>
      </c>
      <c r="C113" s="74">
        <f>[1]Inflação!$B163/[1]Inflação!$B151-1</f>
        <v>7.7073184764681058E-2</v>
      </c>
      <c r="D113" s="52">
        <f>[1]Inflação!$U163</f>
        <v>8.775534461972212E-3</v>
      </c>
      <c r="E113" s="74">
        <f>[1]Inflação!$T163/[1]Inflação!$T151-1</f>
        <v>7.1673647866134171E-2</v>
      </c>
      <c r="F113" s="75">
        <f>G113/G112-1</f>
        <v>1.4871174131073861E-2</v>
      </c>
      <c r="G113" s="53">
        <f>'[1]Setor Externo'!$E163</f>
        <v>2.9344999999999999</v>
      </c>
      <c r="H113" s="149">
        <f t="shared" si="9"/>
        <v>5.4436292820596588E-3</v>
      </c>
      <c r="I113" s="53">
        <f>([1]Moedas!$D163)*$G113</f>
        <v>3.6616691000000001</v>
      </c>
      <c r="J113" s="170">
        <f>VLOOKUP($A113,[1]Juros!A$3:H$426,COLUMN([1]Juros!$B$3),0)/100</f>
        <v>0.16500000000000001</v>
      </c>
      <c r="K113" s="170">
        <f>VLOOKUP($A113,[1]Juros!A$3:H$426,COLUMN([1]Juros!$E$3),0)/100</f>
        <v>0.16219999999999998</v>
      </c>
      <c r="L113" s="223">
        <v>1.26E-2</v>
      </c>
      <c r="M113" s="189"/>
    </row>
    <row r="114" spans="1:13">
      <c r="A114" s="179">
        <f t="shared" si="8"/>
        <v>38018</v>
      </c>
      <c r="B114" s="69">
        <f>[1]Inflação!$C164</f>
        <v>6.0985652791318845E-3</v>
      </c>
      <c r="C114" s="70">
        <f>[1]Inflação!$B164/[1]Inflação!$B152-1</f>
        <v>6.6889158480573085E-2</v>
      </c>
      <c r="D114" s="54">
        <f>[1]Inflação!$U164</f>
        <v>6.9283831416075969E-3</v>
      </c>
      <c r="E114" s="70">
        <f>[1]Inflação!$T164/[1]Inflação!$T152-1</f>
        <v>5.4993545110156417E-2</v>
      </c>
      <c r="F114" s="60">
        <f>G114/G113-1</f>
        <v>-9.7461237008008572E-3</v>
      </c>
      <c r="G114" s="58">
        <f>'[1]Setor Externo'!$E164</f>
        <v>2.9058999999999999</v>
      </c>
      <c r="H114" s="148">
        <f t="shared" si="9"/>
        <v>-8.5557239456728329E-3</v>
      </c>
      <c r="I114" s="58">
        <f>([1]Moedas!$D164)*$G114</f>
        <v>3.6303408699999999</v>
      </c>
      <c r="J114" s="169">
        <f>VLOOKUP($A114,[1]Juros!A$3:H$426,COLUMN([1]Juros!$B$3),0)/100</f>
        <v>0.16500000000000001</v>
      </c>
      <c r="K114" s="169">
        <f>VLOOKUP($A114,[1]Juros!A$3:H$426,COLUMN([1]Juros!$E$3),0)/100</f>
        <v>0.16219999999999998</v>
      </c>
      <c r="L114" s="222">
        <v>1.0800000000000001E-2</v>
      </c>
      <c r="M114" s="189"/>
    </row>
    <row r="115" spans="1:13">
      <c r="A115" s="179">
        <f t="shared" si="8"/>
        <v>38047</v>
      </c>
      <c r="B115" s="69">
        <f>[1]Inflação!$C165</f>
        <v>4.6988447567175573E-3</v>
      </c>
      <c r="C115" s="70">
        <f>[1]Inflação!$B165/[1]Inflação!$B153-1</f>
        <v>5.8876469463602144E-2</v>
      </c>
      <c r="D115" s="54">
        <f>[1]Inflação!$U165</f>
        <v>1.1324085497347092E-2</v>
      </c>
      <c r="E115" s="70">
        <f>[1]Inflação!$T165/[1]Inflação!$T153-1</f>
        <v>5.0820725712598325E-2</v>
      </c>
      <c r="F115" s="60">
        <f t="shared" ref="F115:F124" si="12">G115/G114-1</f>
        <v>-3.64775112701754E-3</v>
      </c>
      <c r="G115" s="58">
        <f>'[1]Setor Externo'!$E165</f>
        <v>2.8952999999999998</v>
      </c>
      <c r="H115" s="148">
        <f t="shared" si="9"/>
        <v>-1.7764004072708506E-2</v>
      </c>
      <c r="I115" s="58">
        <f>([1]Moedas!$D165)*$G115</f>
        <v>3.5658514799999996</v>
      </c>
      <c r="J115" s="169">
        <f>VLOOKUP($A115,[1]Juros!A$3:H$426,COLUMN([1]Juros!$B$3),0)/100</f>
        <v>0.16250000000000001</v>
      </c>
      <c r="K115" s="169">
        <f>VLOOKUP($A115,[1]Juros!A$3:H$426,COLUMN([1]Juros!$E$3),0)/100</f>
        <v>0.1613</v>
      </c>
      <c r="L115" s="222">
        <v>1.37E-2</v>
      </c>
      <c r="M115" s="189"/>
    </row>
    <row r="116" spans="1:13">
      <c r="A116" s="179">
        <f t="shared" si="8"/>
        <v>38078</v>
      </c>
      <c r="B116" s="69">
        <f>[1]Inflação!$C166</f>
        <v>3.6992183199384687E-3</v>
      </c>
      <c r="C116" s="70">
        <f>[1]Inflação!$B166/[1]Inflação!$B154-1</f>
        <v>5.2584180410014447E-2</v>
      </c>
      <c r="D116" s="54">
        <f>[1]Inflação!$U166</f>
        <v>1.2122955263749624E-2</v>
      </c>
      <c r="E116" s="70">
        <f>[1]Inflação!$T166/[1]Inflação!$T154-1</f>
        <v>5.383254392245429E-2</v>
      </c>
      <c r="F116" s="60">
        <f t="shared" si="12"/>
        <v>1.3021103167202064E-2</v>
      </c>
      <c r="G116" s="58">
        <f>'[1]Setor Externo'!$E166</f>
        <v>2.9329999999999998</v>
      </c>
      <c r="H116" s="148">
        <f t="shared" si="9"/>
        <v>-1.461571809491069E-2</v>
      </c>
      <c r="I116" s="58">
        <f>([1]Moedas!$D166)*$G116</f>
        <v>3.5137339999999995</v>
      </c>
      <c r="J116" s="169">
        <f>VLOOKUP($A116,[1]Juros!A$3:H$426,COLUMN([1]Juros!$B$3),0)/100</f>
        <v>0.16</v>
      </c>
      <c r="K116" s="169">
        <f>VLOOKUP($A116,[1]Juros!A$3:H$426,COLUMN([1]Juros!$E$3),0)/100</f>
        <v>0.1585</v>
      </c>
      <c r="L116" s="222">
        <v>1.1699999999999999E-2</v>
      </c>
      <c r="M116" s="189"/>
    </row>
    <row r="117" spans="1:13">
      <c r="A117" s="179">
        <f t="shared" si="8"/>
        <v>38108</v>
      </c>
      <c r="B117" s="69">
        <f>[1]Inflação!$C167</f>
        <v>5.1071671456464074E-3</v>
      </c>
      <c r="C117" s="70">
        <f>[1]Inflação!$B167/[1]Inflação!$B155-1</f>
        <v>5.1544640807895226E-2</v>
      </c>
      <c r="D117" s="54">
        <f>[1]Inflação!$U167</f>
        <v>1.3068714457898256E-2</v>
      </c>
      <c r="E117" s="70">
        <f>[1]Inflação!$T167/[1]Inflação!$T155-1</f>
        <v>7.0423507404735686E-2</v>
      </c>
      <c r="F117" s="60">
        <f t="shared" si="12"/>
        <v>8.7282645755199617E-2</v>
      </c>
      <c r="G117" s="58">
        <f>'[1]Setor Externo'!$E167</f>
        <v>3.1890000000000001</v>
      </c>
      <c r="H117" s="148">
        <f t="shared" si="9"/>
        <v>0.10933687638278844</v>
      </c>
      <c r="I117" s="58">
        <f>([1]Moedas!$D167)*$G117</f>
        <v>3.8979146999999998</v>
      </c>
      <c r="J117" s="169">
        <f>VLOOKUP($A117,[1]Juros!A$3:H$426,COLUMN([1]Juros!$B$3),0)/100</f>
        <v>0.16</v>
      </c>
      <c r="K117" s="169">
        <f>VLOOKUP($A117,[1]Juros!A$3:H$426,COLUMN([1]Juros!$E$3),0)/100</f>
        <v>0.1573</v>
      </c>
      <c r="L117" s="222">
        <v>1.2199999999999999E-2</v>
      </c>
      <c r="M117" s="189"/>
    </row>
    <row r="118" spans="1:13">
      <c r="A118" s="179">
        <f t="shared" si="8"/>
        <v>38139</v>
      </c>
      <c r="B118" s="69">
        <f>[1]Inflação!$C168</f>
        <v>7.0892574177467971E-3</v>
      </c>
      <c r="C118" s="70">
        <f>[1]Inflação!$B168/[1]Inflação!$B156-1</f>
        <v>6.0591293794219458E-2</v>
      </c>
      <c r="D118" s="54">
        <f>[1]Inflação!$U168</f>
        <v>1.3757770383553858E-2</v>
      </c>
      <c r="E118" s="70">
        <f>[1]Inflação!$T168/[1]Inflação!$T156-1</f>
        <v>9.613621388703919E-2</v>
      </c>
      <c r="F118" s="60">
        <f t="shared" si="12"/>
        <v>-3.2612104107870854E-2</v>
      </c>
      <c r="G118" s="58">
        <f>'[1]Setor Externo'!$E168</f>
        <v>3.085</v>
      </c>
      <c r="H118" s="148">
        <f t="shared" si="9"/>
        <v>-3.4432436399903676E-2</v>
      </c>
      <c r="I118" s="58">
        <f>([1]Moedas!$D168)*$G118</f>
        <v>3.7637</v>
      </c>
      <c r="J118" s="169">
        <f>VLOOKUP($A118,[1]Juros!A$3:H$426,COLUMN([1]Juros!$B$3),0)/100</f>
        <v>0.16</v>
      </c>
      <c r="K118" s="169">
        <f>VLOOKUP($A118,[1]Juros!A$3:H$426,COLUMN([1]Juros!$E$3),0)/100</f>
        <v>0.15710000000000002</v>
      </c>
      <c r="L118" s="222">
        <v>1.2199999999999999E-2</v>
      </c>
      <c r="M118" s="189"/>
    </row>
    <row r="119" spans="1:13">
      <c r="A119" s="179">
        <f t="shared" si="8"/>
        <v>38169</v>
      </c>
      <c r="B119" s="69">
        <f>[1]Inflação!$C169</f>
        <v>9.0982778724160163E-3</v>
      </c>
      <c r="C119" s="70">
        <f>[1]Inflação!$B169/[1]Inflação!$B157-1</f>
        <v>6.8104864239899365E-2</v>
      </c>
      <c r="D119" s="54">
        <f>[1]Inflação!$U169</f>
        <v>1.3081270533905398E-2</v>
      </c>
      <c r="E119" s="70">
        <f>[1]Inflação!$T169/[1]Inflação!$T157-1</f>
        <v>0.11511680418975723</v>
      </c>
      <c r="F119" s="60">
        <f t="shared" si="12"/>
        <v>-1.5721231766612553E-2</v>
      </c>
      <c r="G119" s="58">
        <f>'[1]Setor Externo'!$E169</f>
        <v>3.0365000000000002</v>
      </c>
      <c r="H119" s="148">
        <f t="shared" si="9"/>
        <v>-3.0324056114993225E-2</v>
      </c>
      <c r="I119" s="58">
        <f>([1]Moedas!$D169)*$G119</f>
        <v>3.6495693500000002</v>
      </c>
      <c r="J119" s="169">
        <f>VLOOKUP($A119,[1]Juros!A$3:H$426,COLUMN([1]Juros!$B$3),0)/100</f>
        <v>0.16</v>
      </c>
      <c r="K119" s="169">
        <f>VLOOKUP($A119,[1]Juros!A$3:H$426,COLUMN([1]Juros!$E$3),0)/100</f>
        <v>0.15710000000000002</v>
      </c>
      <c r="L119" s="222">
        <v>1.2800000000000001E-2</v>
      </c>
      <c r="M119" s="189"/>
    </row>
    <row r="120" spans="1:13">
      <c r="A120" s="179">
        <f t="shared" si="8"/>
        <v>38200</v>
      </c>
      <c r="B120" s="69">
        <f>[1]Inflação!$C170</f>
        <v>6.8985661635208029E-3</v>
      </c>
      <c r="C120" s="70">
        <f>[1]Inflação!$B170/[1]Inflação!$B158-1</f>
        <v>7.1829317920978131E-2</v>
      </c>
      <c r="D120" s="54">
        <f>[1]Inflação!$U170</f>
        <v>1.2180879786018339E-2</v>
      </c>
      <c r="E120" s="70">
        <f>[1]Inflação!$T170/[1]Inflação!$T158-1</f>
        <v>0.12442499171709054</v>
      </c>
      <c r="F120" s="60">
        <f t="shared" si="12"/>
        <v>-3.6061254734068848E-2</v>
      </c>
      <c r="G120" s="58">
        <f>'[1]Setor Externo'!$E170</f>
        <v>2.927</v>
      </c>
      <c r="H120" s="148">
        <f t="shared" si="9"/>
        <v>-2.2908250804988817E-2</v>
      </c>
      <c r="I120" s="58">
        <f>([1]Moedas!$D170)*$G120</f>
        <v>3.5659641</v>
      </c>
      <c r="J120" s="169">
        <f>VLOOKUP($A120,[1]Juros!A$3:H$426,COLUMN([1]Juros!$B$3),0)/100</f>
        <v>0.16</v>
      </c>
      <c r="K120" s="169">
        <f>VLOOKUP($A120,[1]Juros!A$3:H$426,COLUMN([1]Juros!$E$3),0)/100</f>
        <v>0.15759999999999999</v>
      </c>
      <c r="L120" s="222">
        <v>1.29E-2</v>
      </c>
      <c r="M120" s="189"/>
    </row>
    <row r="121" spans="1:13">
      <c r="A121" s="179">
        <f t="shared" si="8"/>
        <v>38231</v>
      </c>
      <c r="B121" s="69">
        <f>[1]Inflação!$C171</f>
        <v>3.3019350875398423E-3</v>
      </c>
      <c r="C121" s="70">
        <f>[1]Inflação!$B171/[1]Inflação!$B159-1</f>
        <v>6.7044758512737834E-2</v>
      </c>
      <c r="D121" s="54">
        <f>[1]Inflação!$U171</f>
        <v>6.9445306005981866E-3</v>
      </c>
      <c r="E121" s="70">
        <f>[1]Inflação!$T171/[1]Inflação!$T159-1</f>
        <v>0.11899616374897892</v>
      </c>
      <c r="F121" s="60">
        <f t="shared" si="12"/>
        <v>-2.2617014007516145E-2</v>
      </c>
      <c r="G121" s="58">
        <f>'[1]Setor Externo'!$E171</f>
        <v>2.8608000000000002</v>
      </c>
      <c r="H121" s="148">
        <f t="shared" si="9"/>
        <v>-2.3200513992834848E-3</v>
      </c>
      <c r="I121" s="58">
        <f>([1]Moedas!$D171)*$G121</f>
        <v>3.5576908800000004</v>
      </c>
      <c r="J121" s="169">
        <f>VLOOKUP($A121,[1]Juros!A$3:H$426,COLUMN([1]Juros!$B$3),0)/100</f>
        <v>0.16250000000000001</v>
      </c>
      <c r="K121" s="169">
        <f>VLOOKUP($A121,[1]Juros!A$3:H$426,COLUMN([1]Juros!$E$3),0)/100</f>
        <v>0.15990000000000001</v>
      </c>
      <c r="L121" s="222">
        <v>1.24E-2</v>
      </c>
      <c r="M121" s="189"/>
    </row>
    <row r="122" spans="1:13">
      <c r="A122" s="179">
        <f t="shared" si="8"/>
        <v>38261</v>
      </c>
      <c r="B122" s="69">
        <f>[1]Inflação!$C172</f>
        <v>4.4008470035972191E-3</v>
      </c>
      <c r="C122" s="70">
        <f>[1]Inflação!$B172/[1]Inflação!$B160-1</f>
        <v>6.8642442228696643E-2</v>
      </c>
      <c r="D122" s="54">
        <f>[1]Inflação!$U172</f>
        <v>3.9242140021129579E-3</v>
      </c>
      <c r="E122" s="70">
        <f>[1]Inflação!$T172/[1]Inflação!$T160-1</f>
        <v>0.11913648709434854</v>
      </c>
      <c r="F122" s="60">
        <f t="shared" si="12"/>
        <v>-1.3282997762863458E-3</v>
      </c>
      <c r="G122" s="58">
        <f>'[1]Setor Externo'!$E172</f>
        <v>2.8570000000000002</v>
      </c>
      <c r="H122" s="148">
        <f t="shared" si="9"/>
        <v>2.7742072970656784E-2</v>
      </c>
      <c r="I122" s="58">
        <f>([1]Moedas!$D172)*$G122</f>
        <v>3.6563886000000005</v>
      </c>
      <c r="J122" s="169">
        <f>VLOOKUP($A122,[1]Juros!A$3:H$426,COLUMN([1]Juros!$B$3),0)/100</f>
        <v>0.16750000000000001</v>
      </c>
      <c r="K122" s="169">
        <f>VLOOKUP($A122,[1]Juros!A$3:H$426,COLUMN([1]Juros!$E$3),0)/100</f>
        <v>0.16339999999999999</v>
      </c>
      <c r="L122" s="222">
        <v>1.21E-2</v>
      </c>
      <c r="M122" s="189"/>
    </row>
    <row r="123" spans="1:13">
      <c r="A123" s="179">
        <f t="shared" si="8"/>
        <v>38292</v>
      </c>
      <c r="B123" s="69">
        <f>[1]Inflação!$C173</f>
        <v>6.9004347697243507E-3</v>
      </c>
      <c r="C123" s="70">
        <f>[1]Inflação!$B173/[1]Inflação!$B161-1</f>
        <v>7.2368302404010709E-2</v>
      </c>
      <c r="D123" s="54">
        <f>[1]Inflação!$U173</f>
        <v>8.170591393725557E-3</v>
      </c>
      <c r="E123" s="70">
        <f>[1]Inflação!$T173/[1]Inflação!$T161-1</f>
        <v>0.12277512582989658</v>
      </c>
      <c r="F123" s="60">
        <f t="shared" si="12"/>
        <v>-4.7952397619881126E-2</v>
      </c>
      <c r="G123" s="58">
        <f>'[1]Setor Externo'!$E173</f>
        <v>2.7199999999999998</v>
      </c>
      <c r="H123" s="148">
        <f t="shared" si="9"/>
        <v>-1.2170642912517682E-2</v>
      </c>
      <c r="I123" s="58">
        <f>([1]Moedas!$D173)*$G123</f>
        <v>3.611888</v>
      </c>
      <c r="J123" s="169">
        <f>VLOOKUP($A123,[1]Juros!A$3:H$426,COLUMN([1]Juros!$B$3),0)/100</f>
        <v>0.17249999999999999</v>
      </c>
      <c r="K123" s="169">
        <f>VLOOKUP($A123,[1]Juros!A$3:H$426,COLUMN([1]Juros!$E$3),0)/100</f>
        <v>0.16930000000000001</v>
      </c>
      <c r="L123" s="222">
        <v>1.2500000000000001E-2</v>
      </c>
      <c r="M123" s="189"/>
    </row>
    <row r="124" spans="1:13" ht="13.5" thickBot="1">
      <c r="A124" s="239">
        <f t="shared" si="8"/>
        <v>38322</v>
      </c>
      <c r="B124" s="240">
        <f>[1]Inflação!$C174</f>
        <v>8.597964237514244E-3</v>
      </c>
      <c r="C124" s="241">
        <f>[1]Inflação!$B174/[1]Inflação!$B162-1</f>
        <v>7.5994958488264208E-2</v>
      </c>
      <c r="D124" s="242">
        <f>[1]Inflação!$U174</f>
        <v>7.3557159725856636E-3</v>
      </c>
      <c r="E124" s="243">
        <f>[1]Inflação!$T174/[1]Inflação!$T162-1</f>
        <v>0.12412762561342139</v>
      </c>
      <c r="F124" s="243">
        <f t="shared" si="12"/>
        <v>-2.3529411764705688E-2</v>
      </c>
      <c r="G124" s="244">
        <f>'[1]Setor Externo'!$E174</f>
        <v>2.6560000000000001</v>
      </c>
      <c r="H124" s="245">
        <f t="shared" si="9"/>
        <v>-3.3073007800905607E-3</v>
      </c>
      <c r="I124" s="244">
        <f>([1]Moedas!$D174)*$G124</f>
        <v>3.5999424000000002</v>
      </c>
      <c r="J124" s="246">
        <f>VLOOKUP($A124,[1]Juros!A$3:H$426,COLUMN([1]Juros!$B$3),0)/100</f>
        <v>0.17749999999999999</v>
      </c>
      <c r="K124" s="246">
        <f>VLOOKUP($A124,[1]Juros!A$3:H$426,COLUMN([1]Juros!$E$3),0)/100</f>
        <v>0.17460000000000001</v>
      </c>
      <c r="L124" s="247">
        <v>1.4800000000000001E-2</v>
      </c>
      <c r="M124" s="189"/>
    </row>
    <row r="125" spans="1:13" ht="13.5" thickTop="1">
      <c r="A125" s="180">
        <f t="shared" si="8"/>
        <v>38353</v>
      </c>
      <c r="B125" s="73">
        <f>[1]Inflação!$C175</f>
        <v>5.7984426325179417E-3</v>
      </c>
      <c r="C125" s="74">
        <f>[1]Inflação!$B175/[1]Inflação!$B163-1</f>
        <v>7.407308485018449E-2</v>
      </c>
      <c r="D125" s="52">
        <f>[1]Inflação!$U175</f>
        <v>3.9062854035438743E-3</v>
      </c>
      <c r="E125" s="74">
        <f>[1]Inflação!$T175/[1]Inflação!$T163-1</f>
        <v>0.1187015846404007</v>
      </c>
      <c r="F125" s="75">
        <f>G125/G124-1</f>
        <v>-1.7771084337349419E-2</v>
      </c>
      <c r="G125" s="53">
        <f>'[1]Setor Externo'!$E175</f>
        <v>2.6088</v>
      </c>
      <c r="H125" s="149">
        <f t="shared" si="9"/>
        <v>-5.5092014805570244E-2</v>
      </c>
      <c r="I125" s="53">
        <f>([1]Moedas!$D175)*$G125</f>
        <v>3.4016143200000002</v>
      </c>
      <c r="J125" s="170">
        <f>VLOOKUP($A125,[1]Juros!A$3:H$426,COLUMN([1]Juros!$B$3),0)/100</f>
        <v>0.1825</v>
      </c>
      <c r="K125" s="170">
        <f>VLOOKUP($A125,[1]Juros!A$3:H$426,COLUMN([1]Juros!$E$3),0)/100</f>
        <v>0.17920000000000003</v>
      </c>
      <c r="L125" s="223">
        <v>1.38E-2</v>
      </c>
      <c r="M125" s="189"/>
    </row>
    <row r="126" spans="1:13">
      <c r="A126" s="179">
        <f t="shared" si="8"/>
        <v>38384</v>
      </c>
      <c r="B126" s="69">
        <f>[1]Inflação!$C176</f>
        <v>5.9017833829984045E-3</v>
      </c>
      <c r="C126" s="70">
        <f>[1]Inflação!$B176/[1]Inflação!$B164-1</f>
        <v>7.3863007880077713E-2</v>
      </c>
      <c r="D126" s="54">
        <f>[1]Inflação!$U176</f>
        <v>2.9792535615622562E-3</v>
      </c>
      <c r="E126" s="70">
        <f>[1]Inflação!$T176/[1]Inflação!$T164-1</f>
        <v>0.11431408539704524</v>
      </c>
      <c r="F126" s="60">
        <f>G126/G125-1</f>
        <v>-8.1646734130634835E-3</v>
      </c>
      <c r="G126" s="58">
        <f>'[1]Setor Externo'!$E176</f>
        <v>2.5874999999999999</v>
      </c>
      <c r="H126" s="148">
        <f t="shared" si="9"/>
        <v>6.2119564454325982E-3</v>
      </c>
      <c r="I126" s="58">
        <f>([1]Moedas!$D176)*$G126</f>
        <v>3.4227449999999999</v>
      </c>
      <c r="J126" s="169">
        <f>VLOOKUP($A126,[1]Juros!A$3:H$426,COLUMN([1]Juros!$B$3),0)/100</f>
        <v>0.1875</v>
      </c>
      <c r="K126" s="169">
        <f>VLOOKUP($A126,[1]Juros!A$3:H$426,COLUMN([1]Juros!$E$3),0)/100</f>
        <v>0.18440000000000001</v>
      </c>
      <c r="L126" s="222">
        <v>1.2199999999999999E-2</v>
      </c>
      <c r="M126" s="189"/>
    </row>
    <row r="127" spans="1:13">
      <c r="A127" s="179">
        <f t="shared" si="8"/>
        <v>38412</v>
      </c>
      <c r="B127" s="69">
        <f>[1]Inflação!$C177</f>
        <v>6.0978875763779694E-3</v>
      </c>
      <c r="C127" s="70">
        <f>[1]Inflação!$B177/[1]Inflação!$B165-1</f>
        <v>7.5358361774743976E-2</v>
      </c>
      <c r="D127" s="54">
        <f>[1]Inflação!$U177</f>
        <v>8.5061568373299146E-3</v>
      </c>
      <c r="E127" s="70">
        <f>[1]Inflação!$T177/[1]Inflação!$T165-1</f>
        <v>0.11120918792398937</v>
      </c>
      <c r="F127" s="60">
        <f t="shared" ref="F127:F136" si="13">G127/G126-1</f>
        <v>3.5362318840579832E-2</v>
      </c>
      <c r="G127" s="58">
        <f>'[1]Setor Externo'!$E177</f>
        <v>2.6790000000000003</v>
      </c>
      <c r="H127" s="148">
        <f t="shared" si="9"/>
        <v>1.4698903949899922E-2</v>
      </c>
      <c r="I127" s="58">
        <f>([1]Moedas!$D177)*$G127</f>
        <v>3.4730556000000004</v>
      </c>
      <c r="J127" s="169">
        <f>VLOOKUP($A127,[1]Juros!A$3:H$426,COLUMN([1]Juros!$B$3),0)/100</f>
        <v>0.1925</v>
      </c>
      <c r="K127" s="169">
        <f>VLOOKUP($A127,[1]Juros!A$3:H$426,COLUMN([1]Juros!$E$3),0)/100</f>
        <v>0.18890000000000001</v>
      </c>
      <c r="L127" s="222">
        <v>1.52E-2</v>
      </c>
      <c r="M127" s="189"/>
    </row>
    <row r="128" spans="1:13">
      <c r="A128" s="179">
        <f t="shared" si="8"/>
        <v>38443</v>
      </c>
      <c r="B128" s="69">
        <f>[1]Inflação!$C178</f>
        <v>8.6982517496836387E-3</v>
      </c>
      <c r="C128" s="70">
        <f>[1]Inflação!$B178/[1]Inflação!$B166-1</f>
        <v>8.0714301384287923E-2</v>
      </c>
      <c r="D128" s="54">
        <f>[1]Inflação!$U178</f>
        <v>8.6486197017163757E-3</v>
      </c>
      <c r="E128" s="70">
        <f>[1]Inflação!$T178/[1]Inflação!$T166-1</f>
        <v>0.10739471698606229</v>
      </c>
      <c r="F128" s="60">
        <f t="shared" si="13"/>
        <v>-5.6364315042926605E-2</v>
      </c>
      <c r="G128" s="58">
        <f>'[1]Setor Externo'!$E178</f>
        <v>2.528</v>
      </c>
      <c r="H128" s="148">
        <f t="shared" si="9"/>
        <v>-6.2988107647916736E-2</v>
      </c>
      <c r="I128" s="58">
        <f>([1]Moedas!$D178)*$G128</f>
        <v>3.2542944000000005</v>
      </c>
      <c r="J128" s="169">
        <f>VLOOKUP($A128,[1]Juros!A$3:H$426,COLUMN([1]Juros!$B$3),0)/100</f>
        <v>0.19500000000000001</v>
      </c>
      <c r="K128" s="169">
        <f>VLOOKUP($A128,[1]Juros!A$3:H$426,COLUMN([1]Juros!$E$3),0)/100</f>
        <v>0.19260000000000002</v>
      </c>
      <c r="L128" s="222">
        <v>1.41E-2</v>
      </c>
      <c r="M128" s="189"/>
    </row>
    <row r="129" spans="1:13">
      <c r="A129" s="179">
        <f t="shared" si="8"/>
        <v>38473</v>
      </c>
      <c r="B129" s="69">
        <f>[1]Inflação!$C179</f>
        <v>4.9003089589989557E-3</v>
      </c>
      <c r="C129" s="70">
        <f>[1]Inflação!$B179/[1]Inflação!$B167-1</f>
        <v>8.0491882712950602E-2</v>
      </c>
      <c r="D129" s="54">
        <f>[1]Inflação!$U179</f>
        <v>-2.1561513730348203E-3</v>
      </c>
      <c r="E129" s="70">
        <f>[1]Inflação!$T179/[1]Inflação!$T167-1</f>
        <v>9.0752276303232016E-2</v>
      </c>
      <c r="F129" s="60">
        <f t="shared" si="13"/>
        <v>-4.7626582278481044E-2</v>
      </c>
      <c r="G129" s="58">
        <f>'[1]Setor Externo'!$E179</f>
        <v>2.4076</v>
      </c>
      <c r="H129" s="148">
        <f t="shared" si="9"/>
        <v>-8.9722478703832209E-2</v>
      </c>
      <c r="I129" s="58">
        <f>([1]Moedas!$D179)*$G129</f>
        <v>2.9623110399999999</v>
      </c>
      <c r="J129" s="169">
        <f>VLOOKUP($A129,[1]Juros!A$3:H$426,COLUMN([1]Juros!$B$3),0)/100</f>
        <v>0.19750000000000001</v>
      </c>
      <c r="K129" s="169">
        <f>VLOOKUP($A129,[1]Juros!A$3:H$426,COLUMN([1]Juros!$E$3),0)/100</f>
        <v>0.19570000000000001</v>
      </c>
      <c r="L129" s="222">
        <v>1.4999999999999999E-2</v>
      </c>
      <c r="M129" s="189"/>
    </row>
    <row r="130" spans="1:13">
      <c r="A130" s="179">
        <f t="shared" si="8"/>
        <v>38504</v>
      </c>
      <c r="B130" s="69">
        <f>[1]Inflação!$C180</f>
        <v>-2.0200551071036799E-4</v>
      </c>
      <c r="C130" s="70">
        <f>[1]Inflação!$B180/[1]Inflação!$B168-1</f>
        <v>7.2669189390688338E-2</v>
      </c>
      <c r="D130" s="54">
        <f>[1]Inflação!$U180</f>
        <v>-4.4280355543468986E-3</v>
      </c>
      <c r="E130" s="70">
        <f>[1]Inflação!$T180/[1]Inflação!$T168-1</f>
        <v>7.1185265521485741E-2</v>
      </c>
      <c r="F130" s="60">
        <f t="shared" si="13"/>
        <v>-3.1192889184249895E-2</v>
      </c>
      <c r="G130" s="58">
        <f>'[1]Setor Externo'!$E180</f>
        <v>2.3325</v>
      </c>
      <c r="H130" s="148">
        <f t="shared" si="9"/>
        <v>-4.6625772288922063E-2</v>
      </c>
      <c r="I130" s="58">
        <f>([1]Moedas!$D180)*$G130</f>
        <v>2.8241909999999999</v>
      </c>
      <c r="J130" s="169">
        <f>VLOOKUP($A130,[1]Juros!A$3:H$426,COLUMN([1]Juros!$B$3),0)/100</f>
        <v>0.19750000000000001</v>
      </c>
      <c r="K130" s="169">
        <f>VLOOKUP($A130,[1]Juros!A$3:H$426,COLUMN([1]Juros!$E$3),0)/100</f>
        <v>0.1973</v>
      </c>
      <c r="L130" s="222">
        <v>1.5800000000000002E-2</v>
      </c>
      <c r="M130" s="189"/>
    </row>
    <row r="131" spans="1:13">
      <c r="A131" s="179">
        <f t="shared" si="8"/>
        <v>38534</v>
      </c>
      <c r="B131" s="69">
        <f>[1]Inflação!$C181</f>
        <v>2.5013335057462172E-3</v>
      </c>
      <c r="C131" s="70">
        <f>[1]Inflação!$B181/[1]Inflação!$B169-1</f>
        <v>6.5656652434257445E-2</v>
      </c>
      <c r="D131" s="54">
        <f>[1]Inflação!$U181</f>
        <v>-3.3788498252677046E-3</v>
      </c>
      <c r="E131" s="70">
        <f>[1]Inflação!$T181/[1]Inflação!$T169-1</f>
        <v>5.3781095776876509E-2</v>
      </c>
      <c r="F131" s="60">
        <f t="shared" si="13"/>
        <v>1.9807073954983823E-2</v>
      </c>
      <c r="G131" s="58">
        <f>'[1]Setor Externo'!$E181</f>
        <v>2.3786999999999998</v>
      </c>
      <c r="H131" s="148">
        <f t="shared" si="9"/>
        <v>2.1070462302301696E-2</v>
      </c>
      <c r="I131" s="58">
        <f>([1]Moedas!$D181)*$G131</f>
        <v>2.8836980099999998</v>
      </c>
      <c r="J131" s="169">
        <f>VLOOKUP($A131,[1]Juros!A$3:H$426,COLUMN([1]Juros!$B$3),0)/100</f>
        <v>0.19750000000000001</v>
      </c>
      <c r="K131" s="169">
        <f>VLOOKUP($A131,[1]Juros!A$3:H$426,COLUMN([1]Juros!$E$3),0)/100</f>
        <v>0.19699999999999998</v>
      </c>
      <c r="L131" s="222">
        <v>1.5100000000000001E-2</v>
      </c>
      <c r="M131" s="189"/>
    </row>
    <row r="132" spans="1:13">
      <c r="A132" s="179">
        <f t="shared" si="8"/>
        <v>38565</v>
      </c>
      <c r="B132" s="69">
        <f>[1]Inflação!$C182</f>
        <v>1.7010161757771147E-3</v>
      </c>
      <c r="C132" s="70">
        <f>[1]Inflação!$B182/[1]Inflação!$B170-1</f>
        <v>6.0155796730487099E-2</v>
      </c>
      <c r="D132" s="54">
        <f>[1]Inflação!$U182</f>
        <v>-6.5214217831576216E-3</v>
      </c>
      <c r="E132" s="70">
        <f>[1]Inflação!$T182/[1]Inflação!$T170-1</f>
        <v>3.4310137339801372E-2</v>
      </c>
      <c r="F132" s="60">
        <f t="shared" si="13"/>
        <v>-9.122630007987409E-3</v>
      </c>
      <c r="G132" s="58">
        <f>'[1]Setor Externo'!$E182</f>
        <v>2.3570000000000002</v>
      </c>
      <c r="H132" s="148">
        <f t="shared" si="9"/>
        <v>9.1043479271952776E-3</v>
      </c>
      <c r="I132" s="58">
        <f>([1]Moedas!$D182)*$G132</f>
        <v>2.9099522000000002</v>
      </c>
      <c r="J132" s="169">
        <f>VLOOKUP($A132,[1]Juros!A$3:H$426,COLUMN([1]Juros!$B$3),0)/100</f>
        <v>0.19750000000000001</v>
      </c>
      <c r="K132" s="169">
        <f>VLOOKUP($A132,[1]Juros!A$3:H$426,COLUMN([1]Juros!$E$3),0)/100</f>
        <v>0.1968</v>
      </c>
      <c r="L132" s="222">
        <v>1.6500000000000001E-2</v>
      </c>
      <c r="M132" s="189"/>
    </row>
    <row r="133" spans="1:13">
      <c r="A133" s="179">
        <f t="shared" si="8"/>
        <v>38596</v>
      </c>
      <c r="B133" s="69">
        <f>[1]Inflação!$C183</f>
        <v>3.50087924381004E-3</v>
      </c>
      <c r="C133" s="70">
        <f>[1]Inflação!$B183/[1]Inflação!$B171-1</f>
        <v>6.0366014405864199E-2</v>
      </c>
      <c r="D133" s="54">
        <f>[1]Inflação!$U183</f>
        <v>-5.3497424087034506E-3</v>
      </c>
      <c r="E133" s="70">
        <f>[1]Inflação!$T183/[1]Inflação!$T171-1</f>
        <v>2.1681744396290226E-2</v>
      </c>
      <c r="F133" s="60">
        <f t="shared" si="13"/>
        <v>-5.4942723801442606E-2</v>
      </c>
      <c r="G133" s="58">
        <f>'[1]Setor Externo'!$E183</f>
        <v>2.2275</v>
      </c>
      <c r="H133" s="148">
        <f t="shared" si="9"/>
        <v>-7.9437971524068396E-2</v>
      </c>
      <c r="I133" s="58">
        <f>([1]Moedas!$D183)*$G133</f>
        <v>2.6787915</v>
      </c>
      <c r="J133" s="169">
        <f>VLOOKUP($A133,[1]Juros!A$3:H$426,COLUMN([1]Juros!$B$3),0)/100</f>
        <v>0.19500000000000001</v>
      </c>
      <c r="K133" s="169">
        <f>VLOOKUP($A133,[1]Juros!A$3:H$426,COLUMN([1]Juros!$E$3),0)/100</f>
        <v>0.1956</v>
      </c>
      <c r="L133" s="222">
        <v>1.4999999999999999E-2</v>
      </c>
      <c r="M133" s="189"/>
    </row>
    <row r="134" spans="1:13">
      <c r="A134" s="179">
        <f t="shared" si="8"/>
        <v>38626</v>
      </c>
      <c r="B134" s="69">
        <f>[1]Inflação!$C184</f>
        <v>7.4986265884455783E-3</v>
      </c>
      <c r="C134" s="70">
        <f>[1]Inflação!$B184/[1]Inflação!$B172-1</f>
        <v>6.363640212177768E-2</v>
      </c>
      <c r="D134" s="54">
        <f>[1]Inflação!$U184</f>
        <v>6.0417860050048233E-3</v>
      </c>
      <c r="E134" s="70">
        <f>[1]Inflação!$T184/[1]Inflação!$T172-1</f>
        <v>2.3836772263557515E-2</v>
      </c>
      <c r="F134" s="60">
        <f t="shared" si="13"/>
        <v>1.0909090909090979E-2</v>
      </c>
      <c r="G134" s="58">
        <f>'[1]Setor Externo'!$E184</f>
        <v>2.2518000000000002</v>
      </c>
      <c r="H134" s="148">
        <f t="shared" si="9"/>
        <v>8.0510409264775706E-3</v>
      </c>
      <c r="I134" s="58">
        <f>([1]Moedas!$D184)*$G134</f>
        <v>2.7003585600000002</v>
      </c>
      <c r="J134" s="169">
        <f>VLOOKUP($A134,[1]Juros!A$3:H$426,COLUMN([1]Juros!$B$3),0)/100</f>
        <v>0.19</v>
      </c>
      <c r="K134" s="169">
        <f>VLOOKUP($A134,[1]Juros!A$3:H$426,COLUMN([1]Juros!$E$3),0)/100</f>
        <v>0.19190000000000002</v>
      </c>
      <c r="L134" s="222">
        <v>1.3999999999999999E-2</v>
      </c>
      <c r="M134" s="189"/>
    </row>
    <row r="135" spans="1:13">
      <c r="A135" s="179">
        <f t="shared" si="8"/>
        <v>38657</v>
      </c>
      <c r="B135" s="69">
        <f>[1]Inflação!$C185</f>
        <v>5.500519405052362E-3</v>
      </c>
      <c r="C135" s="70">
        <f>[1]Inflação!$B185/[1]Inflação!$B173-1</f>
        <v>6.2157605519514769E-2</v>
      </c>
      <c r="D135" s="54">
        <f>[1]Inflação!$U185</f>
        <v>4.012658303715444E-3</v>
      </c>
      <c r="E135" s="70">
        <f>[1]Inflação!$T185/[1]Inflação!$T173-1</f>
        <v>1.9614228151971336E-2</v>
      </c>
      <c r="F135" s="60">
        <f t="shared" si="13"/>
        <v>-2.1449507061018003E-2</v>
      </c>
      <c r="G135" s="58">
        <f>'[1]Setor Externo'!$E185</f>
        <v>2.2035</v>
      </c>
      <c r="H135" s="148">
        <f t="shared" si="9"/>
        <v>-3.8095963078325412E-2</v>
      </c>
      <c r="I135" s="58">
        <f>([1]Moedas!$D185)*$G135</f>
        <v>2.5974858000000003</v>
      </c>
      <c r="J135" s="169">
        <f>VLOOKUP($A135,[1]Juros!A$3:H$426,COLUMN([1]Juros!$B$3),0)/100</f>
        <v>0.185</v>
      </c>
      <c r="K135" s="169">
        <f>VLOOKUP($A135,[1]Juros!A$3:H$426,COLUMN([1]Juros!$E$3),0)/100</f>
        <v>0.188</v>
      </c>
      <c r="L135" s="222">
        <v>1.38E-2</v>
      </c>
      <c r="M135" s="189"/>
    </row>
    <row r="136" spans="1:13" ht="13.5" thickBot="1">
      <c r="A136" s="239">
        <f t="shared" si="8"/>
        <v>38687</v>
      </c>
      <c r="B136" s="240">
        <f>[1]Inflação!$C186</f>
        <v>3.5981332457220017E-3</v>
      </c>
      <c r="C136" s="241">
        <f>[1]Inflação!$B186/[1]Inflação!$B174-1</f>
        <v>5.6892268187350936E-2</v>
      </c>
      <c r="D136" s="242">
        <f>[1]Inflação!$U186</f>
        <v>-8.058907630004164E-5</v>
      </c>
      <c r="E136" s="243">
        <f>[1]Inflação!$T186/[1]Inflação!$T174-1</f>
        <v>1.208743070346352E-2</v>
      </c>
      <c r="F136" s="243">
        <f t="shared" si="13"/>
        <v>5.9904697072838742E-2</v>
      </c>
      <c r="G136" s="244">
        <f>'[1]Setor Externo'!$E186</f>
        <v>2.3355000000000001</v>
      </c>
      <c r="H136" s="245">
        <f t="shared" si="9"/>
        <v>6.5389443129968194E-2</v>
      </c>
      <c r="I136" s="244">
        <f>([1]Moedas!$D186)*$G136</f>
        <v>2.7673339500000003</v>
      </c>
      <c r="J136" s="246">
        <f>VLOOKUP($A136,[1]Juros!A$3:H$426,COLUMN([1]Juros!$B$3),0)/100</f>
        <v>0.18</v>
      </c>
      <c r="K136" s="246">
        <f>VLOOKUP($A136,[1]Juros!A$3:H$426,COLUMN([1]Juros!$E$3),0)/100</f>
        <v>0.18149999999999999</v>
      </c>
      <c r="L136" s="247">
        <v>1.47E-2</v>
      </c>
      <c r="M136" s="189"/>
    </row>
    <row r="137" spans="1:13" ht="13.5" thickTop="1">
      <c r="A137" s="180">
        <f t="shared" si="8"/>
        <v>38718</v>
      </c>
      <c r="B137" s="73">
        <f>[1]Inflação!$C187</f>
        <v>5.900449633194027E-3</v>
      </c>
      <c r="C137" s="74">
        <f>[1]Inflação!$B187/[1]Inflação!$B175-1</f>
        <v>5.6999457069084825E-2</v>
      </c>
      <c r="D137" s="52">
        <f>[1]Inflação!$U187</f>
        <v>9.184910121012857E-3</v>
      </c>
      <c r="E137" s="74">
        <f>[1]Inflação!$T187/[1]Inflação!$T175-1</f>
        <v>1.7409072579431806E-2</v>
      </c>
      <c r="F137" s="75">
        <f>G137/G136-1</f>
        <v>-5.2879469064440188E-2</v>
      </c>
      <c r="G137" s="53">
        <f>'[1]Setor Externo'!$E187</f>
        <v>2.2120000000000002</v>
      </c>
      <c r="H137" s="149">
        <f t="shared" si="9"/>
        <v>-2.8340182795791646E-2</v>
      </c>
      <c r="I137" s="53">
        <f>([1]Moedas!$D187)*$G137</f>
        <v>2.6889072000000001</v>
      </c>
      <c r="J137" s="170">
        <f>VLOOKUP($A137,[1]Juros!A$3:H$426,COLUMN([1]Juros!$B$3),0)/100</f>
        <v>0.17249999999999999</v>
      </c>
      <c r="K137" s="170">
        <f>VLOOKUP($A137,[1]Juros!A$3:H$426,COLUMN([1]Juros!$E$3),0)/100</f>
        <v>0.17552600642820951</v>
      </c>
      <c r="L137" s="223">
        <v>1.43E-2</v>
      </c>
      <c r="M137" s="189"/>
    </row>
    <row r="138" spans="1:13">
      <c r="A138" s="179">
        <f t="shared" si="8"/>
        <v>38749</v>
      </c>
      <c r="B138" s="69">
        <f>[1]Inflação!$C188</f>
        <v>4.1013817657116203E-3</v>
      </c>
      <c r="C138" s="70">
        <f>[1]Inflação!$B188/[1]Inflação!$B176-1</f>
        <v>5.5107598874363006E-2</v>
      </c>
      <c r="D138" s="54">
        <f>[1]Inflação!$U188</f>
        <v>1.3310340951755428E-4</v>
      </c>
      <c r="E138" s="70">
        <f>[1]Inflação!$T188/[1]Inflação!$T176-1</f>
        <v>1.4521974988598307E-2</v>
      </c>
      <c r="F138" s="60">
        <f>G138/G137-1</f>
        <v>-4.0009041591320127E-2</v>
      </c>
      <c r="G138" s="58">
        <f>'[1]Setor Externo'!$E188</f>
        <v>2.1234999999999999</v>
      </c>
      <c r="H138" s="148">
        <f t="shared" si="9"/>
        <v>-5.856760322557808E-2</v>
      </c>
      <c r="I138" s="58">
        <f>([1]Moedas!$D188)*$G138</f>
        <v>2.53142435</v>
      </c>
      <c r="J138" s="169">
        <f>VLOOKUP($A138,[1]Juros!A$3:H$426,COLUMN([1]Juros!$B$3),0)/100</f>
        <v>0.17249999999999999</v>
      </c>
      <c r="K138" s="169">
        <f>VLOOKUP($A138,[1]Juros!A$3:H$426,COLUMN([1]Juros!$E$3),0)/100</f>
        <v>0.17109963631700001</v>
      </c>
      <c r="L138" s="222">
        <v>1.1399999999999999E-2</v>
      </c>
      <c r="M138" s="189"/>
    </row>
    <row r="139" spans="1:13">
      <c r="A139" s="179">
        <f t="shared" si="8"/>
        <v>38777</v>
      </c>
      <c r="B139" s="69">
        <f>[1]Inflação!$C189</f>
        <v>4.2994040971251479E-3</v>
      </c>
      <c r="C139" s="70">
        <f>[1]Inflação!$B189/[1]Inflação!$B177-1</f>
        <v>5.3221506468403401E-2</v>
      </c>
      <c r="D139" s="54">
        <f>[1]Inflação!$U189</f>
        <v>-2.3334358586096782E-3</v>
      </c>
      <c r="E139" s="70">
        <f>[1]Inflação!$T189/[1]Inflação!$T177-1</f>
        <v>3.6177232739205145E-3</v>
      </c>
      <c r="F139" s="60">
        <f t="shared" ref="F139:F148" si="14">G139/G138-1</f>
        <v>1.9072286319755216E-2</v>
      </c>
      <c r="G139" s="58">
        <f>'[1]Setor Externo'!$E189</f>
        <v>2.1640000000000001</v>
      </c>
      <c r="H139" s="148">
        <f t="shared" si="9"/>
        <v>3.5912923884136694E-2</v>
      </c>
      <c r="I139" s="58">
        <f>([1]Moedas!$D189)*$G139</f>
        <v>2.6223352000000002</v>
      </c>
      <c r="J139" s="169">
        <f>VLOOKUP($A139,[1]Juros!A$3:H$426,COLUMN([1]Juros!$B$3),0)/100</f>
        <v>0.16500000000000001</v>
      </c>
      <c r="K139" s="169">
        <f>VLOOKUP($A139,[1]Juros!A$3:H$426,COLUMN([1]Juros!$E$3),0)/100</f>
        <v>0.16555154879085868</v>
      </c>
      <c r="L139" s="222">
        <v>1.4199999999999999E-2</v>
      </c>
      <c r="M139" s="189"/>
    </row>
    <row r="140" spans="1:13">
      <c r="A140" s="179">
        <f t="shared" si="8"/>
        <v>38808</v>
      </c>
      <c r="B140" s="69">
        <f>[1]Inflação!$C190</f>
        <v>2.0996722178372451E-3</v>
      </c>
      <c r="C140" s="70">
        <f>[1]Inflação!$B190/[1]Inflação!$B178-1</f>
        <v>4.6331670124355018E-2</v>
      </c>
      <c r="D140" s="54">
        <f>[1]Inflação!$U190</f>
        <v>-4.2034867003222232E-3</v>
      </c>
      <c r="E140" s="70">
        <f>[1]Inflação!$T190/[1]Inflação!$T178-1</f>
        <v>-9.1702799162315385E-3</v>
      </c>
      <c r="F140" s="60">
        <f t="shared" si="14"/>
        <v>-3.5582255083179248E-2</v>
      </c>
      <c r="G140" s="58">
        <f>'[1]Setor Externo'!$E190</f>
        <v>2.0870000000000002</v>
      </c>
      <c r="H140" s="148">
        <f t="shared" si="9"/>
        <v>5.5634764007288506E-3</v>
      </c>
      <c r="I140" s="58">
        <f>([1]Moedas!$D190)*$G140</f>
        <v>2.6369245000000006</v>
      </c>
      <c r="J140" s="169">
        <f>VLOOKUP($A140,[1]Juros!A$3:H$426,COLUMN([1]Juros!$B$3),0)/100</f>
        <v>0.1575</v>
      </c>
      <c r="K140" s="169">
        <f>VLOOKUP($A140,[1]Juros!A$3:H$426,COLUMN([1]Juros!$E$3),0)/100</f>
        <v>0.16109471177327767</v>
      </c>
      <c r="L140" s="222">
        <v>1.0800000000000001E-2</v>
      </c>
      <c r="M140" s="189"/>
    </row>
    <row r="141" spans="1:13">
      <c r="A141" s="179">
        <f t="shared" si="8"/>
        <v>38838</v>
      </c>
      <c r="B141" s="69">
        <f>[1]Inflação!$C191</f>
        <v>1.001074797359891E-3</v>
      </c>
      <c r="C141" s="70">
        <f>[1]Inflação!$B191/[1]Inflação!$B179-1</f>
        <v>4.2271673171244251E-2</v>
      </c>
      <c r="D141" s="54">
        <f>[1]Inflação!$U191</f>
        <v>3.762789465380223E-3</v>
      </c>
      <c r="E141" s="70">
        <f>[1]Inflação!$T191/[1]Inflação!$T179-1</f>
        <v>-3.292944998359415E-3</v>
      </c>
      <c r="F141" s="60">
        <f t="shared" si="14"/>
        <v>0.10541447053186381</v>
      </c>
      <c r="G141" s="58">
        <f>'[1]Setor Externo'!$E191</f>
        <v>2.3069999999999999</v>
      </c>
      <c r="H141" s="148">
        <f t="shared" si="9"/>
        <v>0.12072492026222204</v>
      </c>
      <c r="I141" s="58">
        <f>([1]Moedas!$D191)*$G141</f>
        <v>2.9552670000000001</v>
      </c>
      <c r="J141" s="169">
        <f>VLOOKUP($A141,[1]Juros!A$3:H$426,COLUMN([1]Juros!$B$3),0)/100</f>
        <v>0.1525</v>
      </c>
      <c r="K141" s="169">
        <f>VLOOKUP($A141,[1]Juros!A$3:H$426,COLUMN([1]Juros!$E$3),0)/100</f>
        <v>0.15610093580120638</v>
      </c>
      <c r="L141" s="222">
        <v>1.2800000000000001E-2</v>
      </c>
      <c r="M141" s="189"/>
    </row>
    <row r="142" spans="1:13">
      <c r="A142" s="179">
        <f t="shared" si="8"/>
        <v>38869</v>
      </c>
      <c r="B142" s="69">
        <f>[1]Inflação!$C192</f>
        <v>-2.1009299134432391E-3</v>
      </c>
      <c r="C142" s="70">
        <f>[1]Inflação!$B192/[1]Inflação!$B180-1</f>
        <v>4.0292078167682321E-2</v>
      </c>
      <c r="D142" s="54">
        <f>[1]Inflação!$U192</f>
        <v>7.4944021827778595E-3</v>
      </c>
      <c r="E142" s="70">
        <f>[1]Inflação!$T192/[1]Inflação!$T180-1</f>
        <v>8.643085976585585E-3</v>
      </c>
      <c r="F142" s="60">
        <f t="shared" si="14"/>
        <v>-6.1551798872995223E-2</v>
      </c>
      <c r="G142" s="58">
        <f>'[1]Setor Externo'!$E192</f>
        <v>2.165</v>
      </c>
      <c r="H142" s="148">
        <f t="shared" si="9"/>
        <v>-6.2943720482785404E-2</v>
      </c>
      <c r="I142" s="58">
        <f>([1]Moedas!$D192)*$G142</f>
        <v>2.7692515000000002</v>
      </c>
      <c r="J142" s="169">
        <f>VLOOKUP($A142,[1]Juros!A$3:H$426,COLUMN([1]Juros!$B$3),0)/100</f>
        <v>0.1525</v>
      </c>
      <c r="K142" s="169">
        <f>VLOOKUP($A142,[1]Juros!A$3:H$426,COLUMN([1]Juros!$E$3),0)/100</f>
        <v>0.15109855115948395</v>
      </c>
      <c r="L142" s="222">
        <v>1.18E-2</v>
      </c>
      <c r="M142" s="189"/>
    </row>
    <row r="143" spans="1:13">
      <c r="A143" s="179">
        <f t="shared" si="8"/>
        <v>38899</v>
      </c>
      <c r="B143" s="69">
        <f>[1]Inflação!$C193</f>
        <v>1.8994790999034006E-3</v>
      </c>
      <c r="C143" s="70">
        <f>[1]Inflação!$B193/[1]Inflação!$B181-1</f>
        <v>3.9667535985359992E-2</v>
      </c>
      <c r="D143" s="54">
        <f>[1]Inflação!$U193</f>
        <v>1.7662019593067679E-3</v>
      </c>
      <c r="E143" s="70">
        <f>[1]Inflação!$T193/[1]Inflação!$T181-1</f>
        <v>1.3850200945591196E-2</v>
      </c>
      <c r="F143" s="60">
        <f t="shared" si="14"/>
        <v>5.5427251732100835E-3</v>
      </c>
      <c r="G143" s="58">
        <f>'[1]Setor Externo'!$E193</f>
        <v>2.177</v>
      </c>
      <c r="H143" s="148">
        <f t="shared" si="9"/>
        <v>3.6560059640662335E-3</v>
      </c>
      <c r="I143" s="58">
        <f>([1]Moedas!$D193)*$G143</f>
        <v>2.7793758999999998</v>
      </c>
      <c r="J143" s="169">
        <f>VLOOKUP($A143,[1]Juros!A$3:H$426,COLUMN([1]Juros!$B$3),0)/100</f>
        <v>0.14749999999999999</v>
      </c>
      <c r="K143" s="169">
        <f>VLOOKUP($A143,[1]Juros!A$3:H$426,COLUMN([1]Juros!$E$3),0)/100</f>
        <v>0.14919192562272671</v>
      </c>
      <c r="L143" s="222">
        <v>1.1699999999999999E-2</v>
      </c>
      <c r="M143" s="189"/>
    </row>
    <row r="144" spans="1:13">
      <c r="A144" s="179">
        <f t="shared" si="8"/>
        <v>38930</v>
      </c>
      <c r="B144" s="69">
        <f>[1]Inflação!$C194</f>
        <v>5.0013957383443497E-4</v>
      </c>
      <c r="C144" s="70">
        <f>[1]Inflação!$B194/[1]Inflação!$B182-1</f>
        <v>3.8421143701032889E-2</v>
      </c>
      <c r="D144" s="54">
        <f>[1]Inflação!$U194</f>
        <v>3.7083617386397538E-3</v>
      </c>
      <c r="E144" s="70">
        <f>[1]Inflação!$T194/[1]Inflação!$T182-1</f>
        <v>2.4289749725615817E-2</v>
      </c>
      <c r="F144" s="60">
        <f t="shared" si="14"/>
        <v>-1.4699127239320209E-2</v>
      </c>
      <c r="G144" s="58">
        <f>'[1]Setor Externo'!$E194</f>
        <v>2.145</v>
      </c>
      <c r="H144" s="148">
        <f t="shared" si="9"/>
        <v>-1.1149049684139434E-2</v>
      </c>
      <c r="I144" s="58">
        <f>([1]Moedas!$D194)*$G144</f>
        <v>2.7483884999999999</v>
      </c>
      <c r="J144" s="169">
        <f>VLOOKUP($A144,[1]Juros!A$3:H$426,COLUMN([1]Juros!$B$3),0)/100</f>
        <v>0.14249999999999999</v>
      </c>
      <c r="K144" s="169">
        <f>VLOOKUP($A144,[1]Juros!A$3:H$426,COLUMN([1]Juros!$E$3),0)/100</f>
        <v>0.1458825627443831</v>
      </c>
      <c r="L144" s="222">
        <v>1.2500000000000001E-2</v>
      </c>
      <c r="M144" s="189"/>
    </row>
    <row r="145" spans="1:13">
      <c r="A145" s="179">
        <f t="shared" si="8"/>
        <v>38961</v>
      </c>
      <c r="B145" s="69">
        <f>[1]Inflação!$C195</f>
        <v>2.1003111715627298E-3</v>
      </c>
      <c r="C145" s="70">
        <f>[1]Inflação!$B195/[1]Inflação!$B183-1</f>
        <v>3.6971838045705363E-2</v>
      </c>
      <c r="D145" s="54">
        <f>[1]Inflação!$U195</f>
        <v>2.889564193995886E-3</v>
      </c>
      <c r="E145" s="70">
        <f>[1]Inflação!$T195/[1]Inflação!$T183-1</f>
        <v>3.2774578672857047E-2</v>
      </c>
      <c r="F145" s="60">
        <f t="shared" si="14"/>
        <v>1.118881118881121E-2</v>
      </c>
      <c r="G145" s="58">
        <f>'[1]Setor Externo'!$E195</f>
        <v>2.169</v>
      </c>
      <c r="H145" s="148">
        <f t="shared" si="9"/>
        <v>2.1907383181107853E-4</v>
      </c>
      <c r="I145" s="58">
        <f>([1]Moedas!$D195)*$G145</f>
        <v>2.7489906000000004</v>
      </c>
      <c r="J145" s="169">
        <f>VLOOKUP($A145,[1]Juros!A$3:H$426,COLUMN([1]Juros!$B$3),0)/100</f>
        <v>0.14249999999999999</v>
      </c>
      <c r="K145" s="169">
        <f>VLOOKUP($A145,[1]Juros!A$3:H$426,COLUMN([1]Juros!$E$3),0)/100</f>
        <v>0.1411008321043285</v>
      </c>
      <c r="L145" s="222">
        <v>1.0500000000000001E-2</v>
      </c>
      <c r="M145" s="189"/>
    </row>
    <row r="146" spans="1:13">
      <c r="A146" s="179">
        <f t="shared" si="8"/>
        <v>38991</v>
      </c>
      <c r="B146" s="69">
        <f>[1]Inflação!$C196</f>
        <v>3.2985433044985246E-3</v>
      </c>
      <c r="C146" s="70">
        <f>[1]Inflação!$B196/[1]Inflação!$B184-1</f>
        <v>3.2648886164721169E-2</v>
      </c>
      <c r="D146" s="54">
        <f>[1]Inflação!$U196</f>
        <v>4.6531858559497596E-3</v>
      </c>
      <c r="E146" s="70">
        <f>[1]Inflação!$T196/[1]Inflação!$T184-1</f>
        <v>3.1349080295120624E-2</v>
      </c>
      <c r="F146" s="60">
        <f t="shared" si="14"/>
        <v>-1.2540341171046632E-2</v>
      </c>
      <c r="G146" s="58">
        <f>'[1]Setor Externo'!$E196</f>
        <v>2.1417999999999999</v>
      </c>
      <c r="H146" s="148">
        <f t="shared" si="9"/>
        <v>-5.6840645435457526E-3</v>
      </c>
      <c r="I146" s="58">
        <f>([1]Moedas!$D196)*$G146</f>
        <v>2.73336516</v>
      </c>
      <c r="J146" s="169">
        <f>VLOOKUP($A146,[1]Juros!A$3:H$426,COLUMN([1]Juros!$B$3),0)/100</f>
        <v>0.13750000000000001</v>
      </c>
      <c r="K146" s="169">
        <f>VLOOKUP($A146,[1]Juros!A$3:H$426,COLUMN([1]Juros!$E$3),0)/100</f>
        <v>0.13895496669307111</v>
      </c>
      <c r="L146" s="222">
        <v>1.09E-2</v>
      </c>
      <c r="M146" s="189"/>
    </row>
    <row r="147" spans="1:13">
      <c r="A147" s="179">
        <f t="shared" ref="A147:A210" si="15">EDATE(A146,1)</f>
        <v>39022</v>
      </c>
      <c r="B147" s="69">
        <f>[1]Inflação!$C197</f>
        <v>3.098839091623784E-3</v>
      </c>
      <c r="C147" s="70">
        <f>[1]Inflação!$B197/[1]Inflação!$B185-1</f>
        <v>3.0182360834576816E-2</v>
      </c>
      <c r="D147" s="54">
        <f>[1]Inflação!$U197</f>
        <v>7.5285845040751198E-3</v>
      </c>
      <c r="E147" s="70">
        <f>[1]Inflação!$T197/[1]Inflação!$T185-1</f>
        <v>3.4960735211158278E-2</v>
      </c>
      <c r="F147" s="60">
        <f t="shared" si="14"/>
        <v>1.078532075824068E-2</v>
      </c>
      <c r="G147" s="58">
        <f>'[1]Setor Externo'!$E197</f>
        <v>2.1648999999999998</v>
      </c>
      <c r="H147" s="148">
        <f t="shared" ref="H147:H210" si="16">I147/I146-1</f>
        <v>4.880263418591313E-2</v>
      </c>
      <c r="I147" s="58">
        <f>([1]Moedas!$D197)*$G147</f>
        <v>2.8667605799999998</v>
      </c>
      <c r="J147" s="169">
        <f>VLOOKUP($A147,[1]Juros!A$3:H$426,COLUMN([1]Juros!$B$3),0)/100</f>
        <v>0.13250000000000001</v>
      </c>
      <c r="K147" s="169">
        <f>VLOOKUP($A147,[1]Juros!A$3:H$426,COLUMN([1]Juros!$E$3),0)/100</f>
        <v>0.13584961835807877</v>
      </c>
      <c r="L147" s="222">
        <v>1.0200000000000001E-2</v>
      </c>
      <c r="M147" s="189"/>
    </row>
    <row r="148" spans="1:13" ht="13.5" thickBot="1">
      <c r="A148" s="239">
        <f t="shared" si="15"/>
        <v>39052</v>
      </c>
      <c r="B148" s="240">
        <f>[1]Inflação!$C198</f>
        <v>4.7991208656092965E-3</v>
      </c>
      <c r="C148" s="241">
        <f>[1]Inflação!$B198/[1]Inflação!$B186-1</f>
        <v>3.1415161315768714E-2</v>
      </c>
      <c r="D148" s="242">
        <f>[1]Inflação!$U198</f>
        <v>3.1608151211550695E-3</v>
      </c>
      <c r="E148" s="243">
        <f>[1]Inflação!$T198/[1]Inflação!$T186-1</f>
        <v>3.8315731658537411E-2</v>
      </c>
      <c r="F148" s="243">
        <f t="shared" si="14"/>
        <v>-1.3164580350131572E-2</v>
      </c>
      <c r="G148" s="244">
        <f>'[1]Setor Externo'!$E198</f>
        <v>2.1364000000000001</v>
      </c>
      <c r="H148" s="245">
        <f t="shared" si="16"/>
        <v>-1.6518121649349404E-2</v>
      </c>
      <c r="I148" s="244">
        <f>([1]Moedas!$D198)*$G148</f>
        <v>2.8194070800000004</v>
      </c>
      <c r="J148" s="246">
        <f>VLOOKUP($A148,[1]Juros!A$3:H$426,COLUMN([1]Juros!$B$3),0)/100</f>
        <v>0.13250000000000001</v>
      </c>
      <c r="K148" s="246">
        <f>VLOOKUP($A148,[1]Juros!A$3:H$426,COLUMN([1]Juros!$E$3),0)/100</f>
        <v>0.13110120704476697</v>
      </c>
      <c r="L148" s="247">
        <v>9.7999999999999997E-3</v>
      </c>
      <c r="M148" s="189"/>
    </row>
    <row r="149" spans="1:13" ht="13.5" thickTop="1">
      <c r="A149" s="180">
        <f t="shared" si="15"/>
        <v>39083</v>
      </c>
      <c r="B149" s="73">
        <f>[1]Inflação!$C199</f>
        <v>4.4014454790537449E-3</v>
      </c>
      <c r="C149" s="74">
        <f>[1]Inflação!$B199/[1]Inflação!$B187-1</f>
        <v>2.987813485155022E-2</v>
      </c>
      <c r="D149" s="52">
        <f>[1]Inflação!$U199</f>
        <v>5.033894699317587E-3</v>
      </c>
      <c r="E149" s="74">
        <f>[1]Inflação!$T199/[1]Inflação!$T187-1</f>
        <v>3.4044894301103579E-2</v>
      </c>
      <c r="F149" s="75">
        <f>G149/G148-1</f>
        <v>-6.3190413780190857E-3</v>
      </c>
      <c r="G149" s="53">
        <f>'[1]Setor Externo'!$E199</f>
        <v>2.1229</v>
      </c>
      <c r="H149" s="149">
        <f t="shared" si="16"/>
        <v>-1.8742876959789934E-2</v>
      </c>
      <c r="I149" s="53">
        <f>([1]Moedas!$D199)*$G149</f>
        <v>2.7665632799999997</v>
      </c>
      <c r="J149" s="170">
        <f>VLOOKUP($A149,[1]Juros!A$3:H$426,COLUMN([1]Juros!$B$3),0)/100</f>
        <v>0.13</v>
      </c>
      <c r="K149" s="170">
        <f>VLOOKUP($A149,[1]Juros!A$3:H$426,COLUMN([1]Juros!$E$3),0)/100</f>
        <v>0.13053194828794584</v>
      </c>
      <c r="L149" s="223">
        <v>1.0800000000000001E-2</v>
      </c>
      <c r="M149" s="189"/>
    </row>
    <row r="150" spans="1:13">
      <c r="A150" s="179">
        <f t="shared" si="15"/>
        <v>39114</v>
      </c>
      <c r="B150" s="69">
        <f>[1]Inflação!$C200</f>
        <v>4.4011939571149128E-3</v>
      </c>
      <c r="C150" s="70">
        <f>[1]Inflação!$B200/[1]Inflação!$B188-1</f>
        <v>3.0185643661014616E-2</v>
      </c>
      <c r="D150" s="54">
        <f>[1]Inflação!$U200</f>
        <v>2.6630968011371881E-3</v>
      </c>
      <c r="E150" s="70">
        <f>[1]Inflação!$T200/[1]Inflação!$T188-1</f>
        <v>3.6660672881275724E-2</v>
      </c>
      <c r="F150" s="60">
        <f>G150/G149-1</f>
        <v>-1.130528993358193E-3</v>
      </c>
      <c r="G150" s="58">
        <f>'[1]Setor Externo'!$E200</f>
        <v>2.1204999999999998</v>
      </c>
      <c r="H150" s="148">
        <f t="shared" si="16"/>
        <v>1.3969017184381816E-2</v>
      </c>
      <c r="I150" s="58">
        <f>([1]Moedas!$D200)*$G150</f>
        <v>2.8052094499999995</v>
      </c>
      <c r="J150" s="169">
        <f>VLOOKUP($A150,[1]Juros!A$3:H$426,COLUMN([1]Juros!$B$3),0)/100</f>
        <v>0.13</v>
      </c>
      <c r="K150" s="169">
        <f>VLOOKUP($A150,[1]Juros!A$3:H$426,COLUMN([1]Juros!$E$3),0)/100</f>
        <v>0.12859860969313947</v>
      </c>
      <c r="L150" s="222">
        <v>8.6999999999999994E-3</v>
      </c>
      <c r="M150" s="189"/>
    </row>
    <row r="151" spans="1:13">
      <c r="A151" s="179">
        <f t="shared" si="15"/>
        <v>39142</v>
      </c>
      <c r="B151" s="69">
        <f>[1]Inflação!$C201</f>
        <v>3.6996042636423532E-3</v>
      </c>
      <c r="C151" s="70">
        <f>[1]Inflação!$B201/[1]Inflação!$B189-1</f>
        <v>2.9570383734539352E-2</v>
      </c>
      <c r="D151" s="54">
        <f>[1]Inflação!$U201</f>
        <v>3.4034759388801294E-3</v>
      </c>
      <c r="E151" s="70">
        <f>[1]Inflação!$T201/[1]Inflação!$T189-1</f>
        <v>4.2621813665185471E-2</v>
      </c>
      <c r="F151" s="60">
        <f t="shared" ref="F151:F160" si="17">G151/G150-1</f>
        <v>-2.8813958971940501E-2</v>
      </c>
      <c r="G151" s="58">
        <f>'[1]Setor Externo'!$E201</f>
        <v>2.0594000000000001</v>
      </c>
      <c r="H151" s="148">
        <f t="shared" si="16"/>
        <v>-1.9637282342678364E-2</v>
      </c>
      <c r="I151" s="58">
        <f>([1]Moedas!$D201)*$G151</f>
        <v>2.75012276</v>
      </c>
      <c r="J151" s="169">
        <f>VLOOKUP($A151,[1]Juros!A$3:H$426,COLUMN([1]Juros!$B$3),0)/100</f>
        <v>0.1275</v>
      </c>
      <c r="K151" s="169">
        <f>VLOOKUP($A151,[1]Juros!A$3:H$426,COLUMN([1]Juros!$E$3),0)/100</f>
        <v>0.12666636505945966</v>
      </c>
      <c r="L151" s="222">
        <v>1.0500000000000001E-2</v>
      </c>
      <c r="M151" s="189"/>
    </row>
    <row r="152" spans="1:13">
      <c r="A152" s="179">
        <f t="shared" si="15"/>
        <v>39173</v>
      </c>
      <c r="B152" s="69">
        <f>[1]Inflação!$C202</f>
        <v>2.5001132981856689E-3</v>
      </c>
      <c r="C152" s="70">
        <f>[1]Inflação!$B202/[1]Inflação!$B190-1</f>
        <v>2.9981802167443394E-2</v>
      </c>
      <c r="D152" s="54">
        <f>[1]Inflação!$U202</f>
        <v>4.3216563316539336E-4</v>
      </c>
      <c r="E152" s="70">
        <f>[1]Inflação!$T202/[1]Inflação!$T190-1</f>
        <v>4.7475448096427453E-2</v>
      </c>
      <c r="F152" s="60">
        <f t="shared" si="17"/>
        <v>-1.2090900262212378E-2</v>
      </c>
      <c r="G152" s="58">
        <f>'[1]Setor Externo'!$E202</f>
        <v>2.0345</v>
      </c>
      <c r="H152" s="148">
        <f t="shared" si="16"/>
        <v>9.6587833773644771E-3</v>
      </c>
      <c r="I152" s="58">
        <f>([1]Moedas!$D202)*$G152</f>
        <v>2.7766856</v>
      </c>
      <c r="J152" s="169">
        <f>VLOOKUP($A152,[1]Juros!A$3:H$426,COLUMN([1]Juros!$B$3),0)/100</f>
        <v>0.125</v>
      </c>
      <c r="K152" s="169">
        <f>VLOOKUP($A152,[1]Juros!A$3:H$426,COLUMN([1]Juros!$E$3),0)/100</f>
        <v>0.12509799200338828</v>
      </c>
      <c r="L152" s="222">
        <v>9.3999999999999986E-3</v>
      </c>
      <c r="M152" s="189"/>
    </row>
    <row r="153" spans="1:13">
      <c r="A153" s="179">
        <f t="shared" si="15"/>
        <v>39203</v>
      </c>
      <c r="B153" s="69">
        <f>[1]Inflação!$C203</f>
        <v>2.799020531173424E-3</v>
      </c>
      <c r="C153" s="70">
        <f>[1]Inflação!$B203/[1]Inflação!$B191-1</f>
        <v>3.1831801566782003E-2</v>
      </c>
      <c r="D153" s="54">
        <f>[1]Inflação!$U203</f>
        <v>4.2913697995539124E-4</v>
      </c>
      <c r="E153" s="70">
        <f>[1]Inflação!$T203/[1]Inflação!$T191-1</f>
        <v>4.3996619066684506E-2</v>
      </c>
      <c r="F153" s="60">
        <f t="shared" si="17"/>
        <v>-5.4018186286556968E-2</v>
      </c>
      <c r="G153" s="58">
        <f>'[1]Setor Externo'!$E203</f>
        <v>1.9245999999999999</v>
      </c>
      <c r="H153" s="148">
        <f t="shared" si="16"/>
        <v>-6.7534192563969198E-2</v>
      </c>
      <c r="I153" s="58">
        <f>([1]Moedas!$D203)*$G153</f>
        <v>2.5891643799999997</v>
      </c>
      <c r="J153" s="169">
        <f>VLOOKUP($A153,[1]Juros!A$3:H$426,COLUMN([1]Juros!$B$3),0)/100</f>
        <v>0.125</v>
      </c>
      <c r="K153" s="169">
        <f>VLOOKUP($A153,[1]Juros!A$3:H$426,COLUMN([1]Juros!$E$3),0)/100</f>
        <v>0.12359861532814004</v>
      </c>
      <c r="L153" s="222">
        <v>1.0200000000000001E-2</v>
      </c>
      <c r="M153" s="189"/>
    </row>
    <row r="154" spans="1:13">
      <c r="A154" s="179">
        <f t="shared" si="15"/>
        <v>39234</v>
      </c>
      <c r="B154" s="69">
        <f>[1]Inflação!$C204</f>
        <v>2.7987212285822682E-3</v>
      </c>
      <c r="C154" s="70">
        <f>[1]Inflação!$B204/[1]Inflação!$B192-1</f>
        <v>3.6898061288305195E-2</v>
      </c>
      <c r="D154" s="54">
        <f>[1]Inflação!$U204</f>
        <v>2.6021248792682528E-3</v>
      </c>
      <c r="E154" s="70">
        <f>[1]Inflação!$T204/[1]Inflação!$T192-1</f>
        <v>3.8927091183119877E-2</v>
      </c>
      <c r="F154" s="60">
        <f t="shared" si="17"/>
        <v>2.2861893380443643E-3</v>
      </c>
      <c r="G154" s="58">
        <f>'[1]Setor Externo'!$E204</f>
        <v>1.929</v>
      </c>
      <c r="H154" s="148">
        <f t="shared" si="16"/>
        <v>8.842435875006327E-3</v>
      </c>
      <c r="I154" s="58">
        <f>([1]Moedas!$D204)*$G154</f>
        <v>2.6120589000000001</v>
      </c>
      <c r="J154" s="169">
        <f>VLOOKUP($A154,[1]Juros!A$3:H$426,COLUMN([1]Juros!$B$3),0)/100</f>
        <v>0.12</v>
      </c>
      <c r="K154" s="169">
        <f>VLOOKUP($A154,[1]Juros!A$3:H$426,COLUMN([1]Juros!$E$3),0)/100</f>
        <v>0.11959869650352201</v>
      </c>
      <c r="L154" s="222">
        <v>9.0000000000000011E-3</v>
      </c>
      <c r="M154" s="189"/>
    </row>
    <row r="155" spans="1:13">
      <c r="A155" s="179">
        <f t="shared" si="15"/>
        <v>39264</v>
      </c>
      <c r="B155" s="69">
        <f>[1]Inflação!$C205</f>
        <v>2.4013066704626773E-3</v>
      </c>
      <c r="C155" s="70">
        <f>[1]Inflação!$B205/[1]Inflação!$B193-1</f>
        <v>3.741741881455285E-2</v>
      </c>
      <c r="D155" s="54">
        <f>[1]Inflação!$U205</f>
        <v>2.7880408912666077E-3</v>
      </c>
      <c r="E155" s="70">
        <f>[1]Inflação!$T205/[1]Inflação!$T193-1</f>
        <v>3.9986835609675753E-2</v>
      </c>
      <c r="F155" s="60">
        <f t="shared" si="17"/>
        <v>-2.4105754276827485E-2</v>
      </c>
      <c r="G155" s="58">
        <f>'[1]Setor Externo'!$E205</f>
        <v>1.8824999999999998</v>
      </c>
      <c r="H155" s="148">
        <f t="shared" si="16"/>
        <v>-1.3799803672114752E-2</v>
      </c>
      <c r="I155" s="58">
        <f>([1]Moedas!$D205)*$G155</f>
        <v>2.5760130000000001</v>
      </c>
      <c r="J155" s="169">
        <f>VLOOKUP($A155,[1]Juros!A$3:H$426,COLUMN([1]Juros!$B$3),0)/100</f>
        <v>0.115</v>
      </c>
      <c r="K155" s="169">
        <f>VLOOKUP($A155,[1]Juros!A$3:H$426,COLUMN([1]Juros!$E$3),0)/100</f>
        <v>0.11645500068408249</v>
      </c>
      <c r="L155" s="222">
        <v>9.7000000000000003E-3</v>
      </c>
      <c r="M155" s="189"/>
    </row>
    <row r="156" spans="1:13">
      <c r="A156" s="179">
        <f t="shared" si="15"/>
        <v>39295</v>
      </c>
      <c r="B156" s="69">
        <f>[1]Inflação!$C206</f>
        <v>4.701415282963195E-3</v>
      </c>
      <c r="C156" s="70">
        <f>[1]Inflação!$B206/[1]Inflação!$B194-1</f>
        <v>4.1773716659497584E-2</v>
      </c>
      <c r="D156" s="54">
        <f>[1]Inflação!$U206</f>
        <v>9.844032549728654E-3</v>
      </c>
      <c r="E156" s="70">
        <f>[1]Inflação!$T206/[1]Inflação!$T194-1</f>
        <v>4.6344276789216821E-2</v>
      </c>
      <c r="F156" s="60">
        <f t="shared" si="17"/>
        <v>4.2177954847277599E-2</v>
      </c>
      <c r="G156" s="58">
        <f>'[1]Setor Externo'!$E206</f>
        <v>1.9619</v>
      </c>
      <c r="H156" s="148">
        <f t="shared" si="16"/>
        <v>3.8065297030721368E-2</v>
      </c>
      <c r="I156" s="58">
        <f>([1]Moedas!$D206)*$G156</f>
        <v>2.6740697</v>
      </c>
      <c r="J156" s="169">
        <f>VLOOKUP($A156,[1]Juros!A$3:H$426,COLUMN([1]Juros!$B$3),0)/100</f>
        <v>0.115</v>
      </c>
      <c r="K156" s="169">
        <f>VLOOKUP($A156,[1]Juros!A$3:H$426,COLUMN([1]Juros!$E$3),0)/100</f>
        <v>0.11360014437318305</v>
      </c>
      <c r="L156" s="222">
        <v>9.8999999999999991E-3</v>
      </c>
      <c r="M156" s="189"/>
    </row>
    <row r="157" spans="1:13">
      <c r="A157" s="179">
        <f t="shared" si="15"/>
        <v>39326</v>
      </c>
      <c r="B157" s="69">
        <f>[1]Inflação!$C207</f>
        <v>1.800347422415971E-3</v>
      </c>
      <c r="C157" s="70">
        <f>[1]Inflação!$B207/[1]Inflação!$B195-1</f>
        <v>4.1461877269440395E-2</v>
      </c>
      <c r="D157" s="54">
        <f>[1]Inflação!$U207</f>
        <v>1.285100334635314E-2</v>
      </c>
      <c r="E157" s="70">
        <f>[1]Inflação!$T207/[1]Inflação!$T195-1</f>
        <v>5.6737340210940568E-2</v>
      </c>
      <c r="F157" s="60">
        <f t="shared" si="17"/>
        <v>-6.539578979560623E-2</v>
      </c>
      <c r="G157" s="58">
        <f>'[1]Setor Externo'!$E207</f>
        <v>1.8336000000000001</v>
      </c>
      <c r="H157" s="148">
        <f t="shared" si="16"/>
        <v>-2.1716928320903439E-2</v>
      </c>
      <c r="I157" s="58">
        <f>([1]Moedas!$D207)*$G157</f>
        <v>2.6159971200000003</v>
      </c>
      <c r="J157" s="169">
        <f>VLOOKUP($A157,[1]Juros!A$3:H$426,COLUMN([1]Juros!$B$3),0)/100</f>
        <v>0.1125</v>
      </c>
      <c r="K157" s="169">
        <f>VLOOKUP($A157,[1]Juros!A$3:H$426,COLUMN([1]Juros!$E$3),0)/100</f>
        <v>0.11149413192688024</v>
      </c>
      <c r="L157" s="222">
        <v>8.0000000000000002E-3</v>
      </c>
      <c r="M157" s="189"/>
    </row>
    <row r="158" spans="1:13">
      <c r="A158" s="179">
        <f t="shared" si="15"/>
        <v>39356</v>
      </c>
      <c r="B158" s="69">
        <f>[1]Inflação!$C208</f>
        <v>3.0001373825285782E-3</v>
      </c>
      <c r="C158" s="70">
        <f>[1]Inflação!$B208/[1]Inflação!$B196-1</f>
        <v>4.1152120623467958E-2</v>
      </c>
      <c r="D158" s="54">
        <f>[1]Inflação!$U208</f>
        <v>1.0489037201965701E-2</v>
      </c>
      <c r="E158" s="70">
        <f>[1]Inflação!$T208/[1]Inflação!$T196-1</f>
        <v>6.2875739129171437E-2</v>
      </c>
      <c r="F158" s="60">
        <f t="shared" si="17"/>
        <v>-5.3228621291448563E-2</v>
      </c>
      <c r="G158" s="58">
        <f>'[1]Setor Externo'!$E208</f>
        <v>1.736</v>
      </c>
      <c r="H158" s="148">
        <f t="shared" si="16"/>
        <v>-3.8629216839504599E-2</v>
      </c>
      <c r="I158" s="58">
        <f>([1]Moedas!$D208)*$G158</f>
        <v>2.5149432000000007</v>
      </c>
      <c r="J158" s="169">
        <f>VLOOKUP($A158,[1]Juros!A$3:H$426,COLUMN([1]Juros!$B$3),0)/100</f>
        <v>0.1125</v>
      </c>
      <c r="K158" s="169">
        <f>VLOOKUP($A158,[1]Juros!A$3:H$426,COLUMN([1]Juros!$E$3),0)/100</f>
        <v>0.1110996980231284</v>
      </c>
      <c r="L158" s="222">
        <v>9.1999999999999998E-3</v>
      </c>
      <c r="M158" s="189"/>
    </row>
    <row r="159" spans="1:13">
      <c r="A159" s="179">
        <f t="shared" si="15"/>
        <v>39387</v>
      </c>
      <c r="B159" s="69">
        <f>[1]Inflação!$C209</f>
        <v>3.7981853114623654E-3</v>
      </c>
      <c r="C159" s="70">
        <f>[1]Inflação!$B209/[1]Inflação!$B197-1</f>
        <v>4.1877997049059479E-2</v>
      </c>
      <c r="D159" s="54">
        <f>[1]Inflação!$U209</f>
        <v>6.9437989688185819E-3</v>
      </c>
      <c r="E159" s="70">
        <f>[1]Inflação!$T209/[1]Inflação!$T197-1</f>
        <v>6.2258829229464796E-2</v>
      </c>
      <c r="F159" s="60">
        <f t="shared" si="17"/>
        <v>3.2488479262672731E-2</v>
      </c>
      <c r="G159" s="58">
        <f>'[1]Setor Externo'!$E209</f>
        <v>1.7924</v>
      </c>
      <c r="H159" s="148">
        <f t="shared" si="16"/>
        <v>4.2893899154461845E-2</v>
      </c>
      <c r="I159" s="58">
        <f>([1]Moedas!$D209)*$G159</f>
        <v>2.6228189200000003</v>
      </c>
      <c r="J159" s="169">
        <f>VLOOKUP($A159,[1]Juros!A$3:H$426,COLUMN([1]Juros!$B$3),0)/100</f>
        <v>0.1125</v>
      </c>
      <c r="K159" s="169">
        <f>VLOOKUP($A159,[1]Juros!A$3:H$426,COLUMN([1]Juros!$E$3),0)/100</f>
        <v>0.11109969802313063</v>
      </c>
      <c r="L159" s="222">
        <v>8.3999999999999995E-3</v>
      </c>
      <c r="M159" s="189"/>
    </row>
    <row r="160" spans="1:13" ht="13.5" thickBot="1">
      <c r="A160" s="239">
        <f t="shared" si="15"/>
        <v>39417</v>
      </c>
      <c r="B160" s="240">
        <f>[1]Inflação!$C210</f>
        <v>7.4016706311887948E-3</v>
      </c>
      <c r="C160" s="241">
        <f>[1]Inflação!$B210/[1]Inflação!$B198-1</f>
        <v>4.4576585533737223E-2</v>
      </c>
      <c r="D160" s="242">
        <f>[1]Inflação!$U210</f>
        <v>1.7595443266166022E-2</v>
      </c>
      <c r="E160" s="243">
        <f>[1]Inflação!$T210/[1]Inflação!$T198-1</f>
        <v>7.7543827369897844E-2</v>
      </c>
      <c r="F160" s="243">
        <f t="shared" si="17"/>
        <v>-6.9180986386967458E-3</v>
      </c>
      <c r="G160" s="244">
        <f>'[1]Setor Externo'!$E210</f>
        <v>1.78</v>
      </c>
      <c r="H160" s="245">
        <f t="shared" si="16"/>
        <v>-9.9041987999690662E-3</v>
      </c>
      <c r="I160" s="244">
        <f>([1]Moedas!$D210)*$G160</f>
        <v>2.5968420000000001</v>
      </c>
      <c r="J160" s="246">
        <f>VLOOKUP($A160,[1]Juros!A$3:H$426,COLUMN([1]Juros!$B$3),0)/100</f>
        <v>0.1125</v>
      </c>
      <c r="K160" s="246">
        <f>VLOOKUP($A160,[1]Juros!A$3:H$426,COLUMN([1]Juros!$E$3),0)/100</f>
        <v>0.11109969802313063</v>
      </c>
      <c r="L160" s="247">
        <v>8.3999999999999995E-3</v>
      </c>
      <c r="M160" s="189"/>
    </row>
    <row r="161" spans="1:13" ht="13.5" thickTop="1">
      <c r="A161" s="180">
        <f t="shared" si="15"/>
        <v>39448</v>
      </c>
      <c r="B161" s="73">
        <f>[1]Inflação!$C211</f>
        <v>5.3997261698186527E-3</v>
      </c>
      <c r="C161" s="74">
        <f>[1]Inflação!$B211/[1]Inflação!$B199-1</f>
        <v>4.5614796539960922E-2</v>
      </c>
      <c r="D161" s="52">
        <f>[1]Inflação!$U211</f>
        <v>1.0898710030281533E-2</v>
      </c>
      <c r="E161" s="74">
        <f>[1]Inflação!$T211/[1]Inflação!$T199-1</f>
        <v>8.3831770086929547E-2</v>
      </c>
      <c r="F161" s="75">
        <f>G161/G160-1</f>
        <v>-1.1685393258427101E-2</v>
      </c>
      <c r="G161" s="53">
        <f>'[1]Setor Externo'!$E211</f>
        <v>1.7591999999999999</v>
      </c>
      <c r="H161" s="149">
        <f t="shared" si="16"/>
        <v>6.7409260940787252E-3</v>
      </c>
      <c r="I161" s="53">
        <f>([1]Moedas!$D211)*$G161</f>
        <v>2.6143471199999997</v>
      </c>
      <c r="J161" s="170">
        <f>VLOOKUP($A161,[1]Juros!A$3:H$426,COLUMN([1]Juros!$B$3),0)/100</f>
        <v>0.1125</v>
      </c>
      <c r="K161" s="170">
        <f>VLOOKUP($A161,[1]Juros!A$3:H$426,COLUMN([1]Juros!$E$3),0)/100</f>
        <v>0.1110996980231284</v>
      </c>
      <c r="L161" s="223">
        <v>9.1999999999999998E-3</v>
      </c>
      <c r="M161" s="189"/>
    </row>
    <row r="162" spans="1:13">
      <c r="A162" s="179">
        <f t="shared" si="15"/>
        <v>39479</v>
      </c>
      <c r="B162" s="69">
        <f>[1]Inflação!$C212</f>
        <v>4.901014794073566E-3</v>
      </c>
      <c r="C162" s="70">
        <f>[1]Inflação!$B212/[1]Inflação!$B200-1</f>
        <v>4.6135126529498249E-2</v>
      </c>
      <c r="D162" s="54">
        <f>[1]Inflação!$U212</f>
        <v>5.2942728952229956E-3</v>
      </c>
      <c r="E162" s="70">
        <f>[1]Inflação!$T212/[1]Inflação!$T200-1</f>
        <v>8.6675948009266035E-2</v>
      </c>
      <c r="F162" s="60">
        <f>G162/G161-1</f>
        <v>-3.8938153706229994E-2</v>
      </c>
      <c r="G162" s="58">
        <f>'[1]Setor Externo'!$E212</f>
        <v>1.6907000000000001</v>
      </c>
      <c r="H162" s="148">
        <f t="shared" si="16"/>
        <v>-1.8373072815211833E-2</v>
      </c>
      <c r="I162" s="58">
        <f>([1]Moedas!$D212)*$G162</f>
        <v>2.5663135300000004</v>
      </c>
      <c r="J162" s="169">
        <f>VLOOKUP($A162,[1]Juros!A$3:H$426,COLUMN([1]Juros!$B$3),0)/100</f>
        <v>0.1125</v>
      </c>
      <c r="K162" s="169">
        <f>VLOOKUP($A162,[1]Juros!A$3:H$426,COLUMN([1]Juros!$E$3),0)/100</f>
        <v>0.11109969802313106</v>
      </c>
      <c r="L162" s="222">
        <v>8.0000000000000002E-3</v>
      </c>
      <c r="M162" s="189"/>
    </row>
    <row r="163" spans="1:13">
      <c r="A163" s="179">
        <f t="shared" si="15"/>
        <v>39508</v>
      </c>
      <c r="B163" s="69">
        <f>[1]Inflação!$C213</f>
        <v>4.8010203527029116E-3</v>
      </c>
      <c r="C163" s="70">
        <f>[1]Inflação!$B213/[1]Inflação!$B201-1</f>
        <v>4.7283109506472965E-2</v>
      </c>
      <c r="D163" s="54">
        <f>[1]Inflação!$U213</f>
        <v>7.4165279622793179E-3</v>
      </c>
      <c r="E163" s="70">
        <f>[1]Inflação!$T213/[1]Inflação!$T201-1</f>
        <v>9.1022043290486465E-2</v>
      </c>
      <c r="F163" s="60">
        <f t="shared" ref="F163:F172" si="18">G163/G162-1</f>
        <v>3.6198024486898905E-2</v>
      </c>
      <c r="G163" s="58">
        <f>'[1]Setor Externo'!$E213</f>
        <v>1.7519</v>
      </c>
      <c r="H163" s="148">
        <f t="shared" si="16"/>
        <v>7.7771553501492674E-2</v>
      </c>
      <c r="I163" s="58">
        <f>([1]Moedas!$D213)*$G163</f>
        <v>2.7658997199999997</v>
      </c>
      <c r="J163" s="169">
        <f>VLOOKUP($A163,[1]Juros!A$3:H$426,COLUMN([1]Juros!$B$3),0)/100</f>
        <v>0.1125</v>
      </c>
      <c r="K163" s="169">
        <f>VLOOKUP($A163,[1]Juros!A$3:H$426,COLUMN([1]Juros!$E$3),0)/100</f>
        <v>0.11109969802313063</v>
      </c>
      <c r="L163" s="222">
        <v>8.3999999999999995E-3</v>
      </c>
      <c r="M163" s="189"/>
    </row>
    <row r="164" spans="1:13">
      <c r="A164" s="179">
        <f t="shared" si="15"/>
        <v>39539</v>
      </c>
      <c r="B164" s="69">
        <f>[1]Inflação!$C214</f>
        <v>5.4993004168650828E-3</v>
      </c>
      <c r="C164" s="70">
        <f>[1]Inflação!$B214/[1]Inflação!$B202-1</f>
        <v>5.0416274251271487E-2</v>
      </c>
      <c r="D164" s="54">
        <f>[1]Inflação!$U214</f>
        <v>6.9032733868257257E-3</v>
      </c>
      <c r="E164" s="70">
        <f>[1]Inflação!$T214/[1]Inflação!$T202-1</f>
        <v>9.8079114670516443E-2</v>
      </c>
      <c r="F164" s="60">
        <f t="shared" si="18"/>
        <v>-5.0801986414749645E-2</v>
      </c>
      <c r="G164" s="58">
        <f>'[1]Setor Externo'!$E214</f>
        <v>1.6629</v>
      </c>
      <c r="H164" s="148">
        <f t="shared" si="16"/>
        <v>-6.0782153013125062E-2</v>
      </c>
      <c r="I164" s="58">
        <f>([1]Moedas!$D214)*$G164</f>
        <v>2.5977823799999999</v>
      </c>
      <c r="J164" s="169">
        <f>VLOOKUP($A164,[1]Juros!A$3:H$426,COLUMN([1]Juros!$B$3),0)/100</f>
        <v>0.11749999999999999</v>
      </c>
      <c r="K164" s="169">
        <f>VLOOKUP($A164,[1]Juros!A$3:H$426,COLUMN([1]Juros!$E$3),0)/100</f>
        <v>0.11324017949603044</v>
      </c>
      <c r="L164" s="222">
        <v>9.0000000000000011E-3</v>
      </c>
      <c r="M164" s="189"/>
    </row>
    <row r="165" spans="1:13">
      <c r="A165" s="179">
        <f t="shared" si="15"/>
        <v>39569</v>
      </c>
      <c r="B165" s="69">
        <f>[1]Inflação!$C215</f>
        <v>7.9007864922733262E-3</v>
      </c>
      <c r="C165" s="70">
        <f>[1]Inflação!$B215/[1]Inflação!$B203-1</f>
        <v>5.5760294222612972E-2</v>
      </c>
      <c r="D165" s="54">
        <f>[1]Inflação!$U215</f>
        <v>1.6077436720327132E-2</v>
      </c>
      <c r="E165" s="70">
        <f>[1]Inflação!$T215/[1]Inflação!$T203-1</f>
        <v>0.11525481506732582</v>
      </c>
      <c r="F165" s="60">
        <f t="shared" si="18"/>
        <v>-2.158879066690722E-2</v>
      </c>
      <c r="G165" s="58">
        <f>'[1]Setor Externo'!$E215</f>
        <v>1.627</v>
      </c>
      <c r="H165" s="148">
        <f t="shared" si="16"/>
        <v>-2.5847653951675431E-2</v>
      </c>
      <c r="I165" s="58">
        <f>([1]Moedas!$D215)*$G165</f>
        <v>2.5306358000000002</v>
      </c>
      <c r="J165" s="169">
        <f>VLOOKUP($A165,[1]Juros!A$3:H$426,COLUMN([1]Juros!$B$3),0)/100</f>
        <v>0.11749999999999999</v>
      </c>
      <c r="K165" s="169">
        <f>VLOOKUP($A165,[1]Juros!A$3:H$426,COLUMN([1]Juros!$E$3),0)/100</f>
        <v>0.11610056767055393</v>
      </c>
      <c r="L165" s="222">
        <v>8.6999999999999994E-3</v>
      </c>
      <c r="M165" s="189"/>
    </row>
    <row r="166" spans="1:13">
      <c r="A166" s="179">
        <f t="shared" si="15"/>
        <v>39600</v>
      </c>
      <c r="B166" s="69">
        <f>[1]Inflação!$C216</f>
        <v>7.4011870365362498E-3</v>
      </c>
      <c r="C166" s="70">
        <f>[1]Inflação!$B216/[1]Inflação!$B204-1</f>
        <v>6.0605833564348233E-2</v>
      </c>
      <c r="D166" s="54">
        <f>[1]Inflação!$U216</f>
        <v>1.9842482781106119E-2</v>
      </c>
      <c r="E166" s="70">
        <f>[1]Inflação!$T216/[1]Inflação!$T204-1</f>
        <v>0.1344323050071401</v>
      </c>
      <c r="F166" s="60">
        <f t="shared" si="18"/>
        <v>-1.4320835894284012E-2</v>
      </c>
      <c r="G166" s="58">
        <f>'[1]Setor Externo'!$E216</f>
        <v>1.6036999999999999</v>
      </c>
      <c r="H166" s="148">
        <f t="shared" si="16"/>
        <v>-1.5831792152787294E-3</v>
      </c>
      <c r="I166" s="58">
        <f>([1]Moedas!$D216)*$G166</f>
        <v>2.5266293499999999</v>
      </c>
      <c r="J166" s="169">
        <f>VLOOKUP($A166,[1]Juros!A$3:H$426,COLUMN([1]Juros!$B$3),0)/100</f>
        <v>0.1225</v>
      </c>
      <c r="K166" s="169">
        <f>VLOOKUP($A166,[1]Juros!A$3:H$426,COLUMN([1]Juros!$E$3),0)/100</f>
        <v>0.12038549299006379</v>
      </c>
      <c r="L166" s="222">
        <v>9.4999999999999998E-3</v>
      </c>
      <c r="M166" s="189"/>
    </row>
    <row r="167" spans="1:13">
      <c r="A167" s="179">
        <f t="shared" si="15"/>
        <v>39630</v>
      </c>
      <c r="B167" s="69">
        <f>[1]Inflação!$C217</f>
        <v>5.2981816640529367E-3</v>
      </c>
      <c r="C167" s="70">
        <f>[1]Inflação!$B217/[1]Inflação!$B205-1</f>
        <v>6.3670915879048717E-2</v>
      </c>
      <c r="D167" s="54">
        <f>[1]Inflação!$U217</f>
        <v>1.7643150790994655E-2</v>
      </c>
      <c r="E167" s="70">
        <f>[1]Inflação!$T217/[1]Inflação!$T205-1</f>
        <v>0.15123756781193487</v>
      </c>
      <c r="F167" s="60">
        <f t="shared" si="18"/>
        <v>-2.388227224543249E-2</v>
      </c>
      <c r="G167" s="58">
        <f>'[1]Setor Externo'!$E217</f>
        <v>1.5653999999999999</v>
      </c>
      <c r="H167" s="148">
        <f t="shared" si="16"/>
        <v>-3.3299593389113369E-2</v>
      </c>
      <c r="I167" s="58">
        <f>([1]Moedas!$D217)*$G167</f>
        <v>2.44249362</v>
      </c>
      <c r="J167" s="169">
        <f>VLOOKUP($A167,[1]Juros!A$3:H$426,COLUMN([1]Juros!$B$3),0)/100</f>
        <v>0.13</v>
      </c>
      <c r="K167" s="169">
        <f>VLOOKUP($A167,[1]Juros!A$3:H$426,COLUMN([1]Juros!$E$3),0)/100</f>
        <v>0.12305226565906484</v>
      </c>
      <c r="L167" s="222">
        <v>1.06E-2</v>
      </c>
      <c r="M167" s="189"/>
    </row>
    <row r="168" spans="1:13">
      <c r="A168" s="179">
        <f t="shared" si="15"/>
        <v>39661</v>
      </c>
      <c r="B168" s="69">
        <f>[1]Inflação!$C218</f>
        <v>2.8002642156450541E-3</v>
      </c>
      <c r="C168" s="70">
        <f>[1]Inflação!$B218/[1]Inflação!$B206-1</f>
        <v>6.1658179491662413E-2</v>
      </c>
      <c r="D168" s="54">
        <f>[1]Inflação!$U218</f>
        <v>-3.2372387997428032E-3</v>
      </c>
      <c r="E168" s="70">
        <f>[1]Inflação!$T218/[1]Inflação!$T206-1</f>
        <v>0.13632471936520019</v>
      </c>
      <c r="F168" s="60">
        <f t="shared" si="18"/>
        <v>4.2225629232145234E-2</v>
      </c>
      <c r="G168" s="58">
        <f>'[1]Setor Externo'!$E218</f>
        <v>1.6315</v>
      </c>
      <c r="H168" s="148">
        <f t="shared" si="16"/>
        <v>-1.9895106215262026E-2</v>
      </c>
      <c r="I168" s="58">
        <f>([1]Moedas!$D218)*$G168</f>
        <v>2.3938999500000002</v>
      </c>
      <c r="J168" s="169">
        <f>VLOOKUP($A168,[1]Juros!A$3:H$426,COLUMN([1]Juros!$B$3),0)/100</f>
        <v>0.13</v>
      </c>
      <c r="K168" s="169">
        <f>VLOOKUP($A168,[1]Juros!A$3:H$426,COLUMN([1]Juros!$E$3),0)/100</f>
        <v>0.12859860969313747</v>
      </c>
      <c r="L168" s="222">
        <v>1.01E-2</v>
      </c>
      <c r="M168" s="189"/>
    </row>
    <row r="169" spans="1:13">
      <c r="A169" s="179">
        <f t="shared" si="15"/>
        <v>39692</v>
      </c>
      <c r="B169" s="69">
        <f>[1]Inflação!$C219</f>
        <v>2.5997414273351005E-3</v>
      </c>
      <c r="C169" s="70">
        <f>[1]Inflação!$B219/[1]Inflação!$B207-1</f>
        <v>6.2505337496890467E-2</v>
      </c>
      <c r="D169" s="54">
        <f>[1]Inflação!$U219</f>
        <v>1.0587821051051272E-3</v>
      </c>
      <c r="E169" s="70">
        <f>[1]Inflação!$T219/[1]Inflação!$T207-1</f>
        <v>0.12309494277576882</v>
      </c>
      <c r="F169" s="60">
        <f t="shared" si="18"/>
        <v>0.16739197057922151</v>
      </c>
      <c r="G169" s="58">
        <f>'[1]Setor Externo'!$E219</f>
        <v>1.9045999999999998</v>
      </c>
      <c r="H169" s="148">
        <f t="shared" si="16"/>
        <v>0.12116729022029493</v>
      </c>
      <c r="I169" s="58">
        <f>([1]Moedas!$D219)*$G169</f>
        <v>2.68396232</v>
      </c>
      <c r="J169" s="169">
        <f>VLOOKUP($A169,[1]Juros!A$3:H$426,COLUMN([1]Juros!$B$3),0)/100</f>
        <v>0.13750000000000001</v>
      </c>
      <c r="K169" s="169">
        <f>VLOOKUP($A169,[1]Juros!A$3:H$426,COLUMN([1]Juros!$E$3),0)/100</f>
        <v>0.13336652735981297</v>
      </c>
      <c r="L169" s="222">
        <v>1.1000000000000001E-2</v>
      </c>
      <c r="M169" s="189"/>
    </row>
    <row r="170" spans="1:13">
      <c r="A170" s="179">
        <f t="shared" si="15"/>
        <v>39722</v>
      </c>
      <c r="B170" s="69">
        <f>[1]Inflação!$C220</f>
        <v>4.5010571193933036E-3</v>
      </c>
      <c r="C170" s="70">
        <f>[1]Inflação!$B220/[1]Inflação!$B208-1</f>
        <v>6.4095302614676664E-2</v>
      </c>
      <c r="D170" s="54">
        <f>[1]Inflação!$U220</f>
        <v>9.7575493719208595E-3</v>
      </c>
      <c r="E170" s="70">
        <f>[1]Inflação!$T220/[1]Inflação!$T208-1</f>
        <v>0.12228194010836702</v>
      </c>
      <c r="F170" s="60">
        <f t="shared" si="18"/>
        <v>0.13357135356505312</v>
      </c>
      <c r="G170" s="58">
        <f>'[1]Setor Externo'!$E220</f>
        <v>2.1589999999999998</v>
      </c>
      <c r="H170" s="148">
        <f t="shared" si="16"/>
        <v>2.3689259542212904E-2</v>
      </c>
      <c r="I170" s="58">
        <f>([1]Moedas!$D220)*$G170</f>
        <v>2.7475433999999996</v>
      </c>
      <c r="J170" s="169">
        <f>VLOOKUP($A170,[1]Juros!A$3:H$426,COLUMN([1]Juros!$B$3),0)/100</f>
        <v>0.13750000000000001</v>
      </c>
      <c r="K170" s="169">
        <f>VLOOKUP($A170,[1]Juros!A$3:H$426,COLUMN([1]Juros!$E$3),0)/100</f>
        <v>0.13610008595841488</v>
      </c>
      <c r="L170" s="222">
        <v>1.1699999999999999E-2</v>
      </c>
      <c r="M170" s="189"/>
    </row>
    <row r="171" spans="1:13">
      <c r="A171" s="179">
        <f t="shared" si="15"/>
        <v>39753</v>
      </c>
      <c r="B171" s="69">
        <f>[1]Inflação!$C221</f>
        <v>3.600713880665074E-3</v>
      </c>
      <c r="C171" s="70">
        <f>[1]Inflação!$B221/[1]Inflação!$B209-1</f>
        <v>6.3885969279563248E-2</v>
      </c>
      <c r="D171" s="54">
        <f>[1]Inflação!$U221</f>
        <v>3.84873965955701E-3</v>
      </c>
      <c r="E171" s="70">
        <f>[1]Inflação!$T221/[1]Inflação!$T209-1</f>
        <v>0.1188323641043183</v>
      </c>
      <c r="F171" s="60">
        <f t="shared" si="18"/>
        <v>6.822603056970844E-2</v>
      </c>
      <c r="G171" s="58">
        <f>'[1]Setor Externo'!$E221</f>
        <v>2.3063000000000002</v>
      </c>
      <c r="H171" s="148">
        <f t="shared" si="16"/>
        <v>6.5288115194104046E-2</v>
      </c>
      <c r="I171" s="58">
        <f>([1]Moedas!$D221)*$G171</f>
        <v>2.92692533</v>
      </c>
      <c r="J171" s="169">
        <f>VLOOKUP($A171,[1]Juros!A$3:H$426,COLUMN([1]Juros!$B$3),0)/100</f>
        <v>0.13750000000000001</v>
      </c>
      <c r="K171" s="169">
        <f>VLOOKUP($A171,[1]Juros!A$3:H$426,COLUMN([1]Juros!$E$3),0)/100</f>
        <v>0.13610008595841511</v>
      </c>
      <c r="L171" s="222">
        <v>0.01</v>
      </c>
      <c r="M171" s="189"/>
    </row>
    <row r="172" spans="1:13" ht="13.5" thickBot="1">
      <c r="A172" s="239">
        <f t="shared" si="15"/>
        <v>39783</v>
      </c>
      <c r="B172" s="240">
        <f>[1]Inflação!$C222</f>
        <v>2.8009068282504046E-3</v>
      </c>
      <c r="C172" s="241">
        <f>[1]Inflação!$B222/[1]Inflação!$B210-1</f>
        <v>5.9027243906546456E-2</v>
      </c>
      <c r="D172" s="242">
        <f>[1]Inflação!$U222</f>
        <v>-1.2836565527147847E-3</v>
      </c>
      <c r="E172" s="243">
        <f>[1]Inflação!$T222/[1]Inflação!$T210-1</f>
        <v>9.8075050358176652E-2</v>
      </c>
      <c r="F172" s="243">
        <f t="shared" si="18"/>
        <v>3.5554784720113197E-3</v>
      </c>
      <c r="G172" s="244">
        <f>'[1]Setor Externo'!$E222</f>
        <v>2.3144999999999998</v>
      </c>
      <c r="H172" s="245">
        <f t="shared" si="16"/>
        <v>0.10477295640473328</v>
      </c>
      <c r="I172" s="244">
        <f>([1]Moedas!$D222)*$G172</f>
        <v>3.2335879499999995</v>
      </c>
      <c r="J172" s="246">
        <f>VLOOKUP($A172,[1]Juros!A$3:H$426,COLUMN([1]Juros!$B$3),0)/100</f>
        <v>0.13750000000000001</v>
      </c>
      <c r="K172" s="246">
        <f>VLOOKUP($A172,[1]Juros!A$3:H$426,COLUMN([1]Juros!$E$3),0)/100</f>
        <v>0.13610008595841577</v>
      </c>
      <c r="L172" s="247">
        <v>1.11E-2</v>
      </c>
      <c r="M172" s="189"/>
    </row>
    <row r="173" spans="1:13" ht="13.5" thickTop="1">
      <c r="A173" s="180">
        <f t="shared" si="15"/>
        <v>39814</v>
      </c>
      <c r="B173" s="73">
        <f>[1]Inflação!$C223</f>
        <v>4.7980199525727851E-3</v>
      </c>
      <c r="C173" s="74">
        <f>[1]Inflação!$B223/[1]Inflação!$B211-1</f>
        <v>5.8393442981098609E-2</v>
      </c>
      <c r="D173" s="52">
        <f>[1]Inflação!$U223</f>
        <v>-4.3564356435643603E-3</v>
      </c>
      <c r="E173" s="74">
        <f>[1]Inflação!$T223/[1]Inflação!$T211-1</f>
        <v>8.1504354711005478E-2</v>
      </c>
      <c r="F173" s="75">
        <f>G173/G172-1</f>
        <v>3.6724994599266481E-3</v>
      </c>
      <c r="G173" s="53">
        <f>'[1]Setor Externo'!$E223</f>
        <v>2.323</v>
      </c>
      <c r="H173" s="149">
        <f t="shared" si="16"/>
        <v>-7.95178773473596E-2</v>
      </c>
      <c r="I173" s="53">
        <f>([1]Moedas!$D223)*$G173</f>
        <v>2.9764598999999996</v>
      </c>
      <c r="J173" s="170">
        <f>VLOOKUP($A173,[1]Juros!A$3:H$426,COLUMN([1]Juros!$B$3),0)/100</f>
        <v>0.1275</v>
      </c>
      <c r="K173" s="170">
        <f>VLOOKUP($A173,[1]Juros!A$3:H$426,COLUMN([1]Juros!$E$3),0)/100</f>
        <v>0.13275645986474877</v>
      </c>
      <c r="L173" s="223">
        <v>1.04E-2</v>
      </c>
      <c r="M173" s="189"/>
    </row>
    <row r="174" spans="1:13">
      <c r="A174" s="179">
        <f t="shared" si="15"/>
        <v>39845</v>
      </c>
      <c r="B174" s="69">
        <f>[1]Inflação!$C224</f>
        <v>5.5010080020918561E-3</v>
      </c>
      <c r="C174" s="70">
        <f>[1]Inflação!$B224/[1]Inflação!$B212-1</f>
        <v>5.9025374751343396E-2</v>
      </c>
      <c r="D174" s="54">
        <f>[1]Inflação!$U224</f>
        <v>2.6038234963956519E-3</v>
      </c>
      <c r="E174" s="70">
        <f>[1]Inflação!$T224/[1]Inflação!$T212-1</f>
        <v>7.8609945760896416E-2</v>
      </c>
      <c r="F174" s="60">
        <f>G174/G173-1</f>
        <v>2.7378390012914311E-2</v>
      </c>
      <c r="G174" s="58">
        <f>'[1]Setor Externo'!$E224</f>
        <v>2.3866000000000001</v>
      </c>
      <c r="H174" s="148">
        <f t="shared" si="16"/>
        <v>1.5832109816094064E-2</v>
      </c>
      <c r="I174" s="58">
        <f>([1]Moedas!$D224)*$G174</f>
        <v>3.0235835400000002</v>
      </c>
      <c r="J174" s="169">
        <f>VLOOKUP($A174,[1]Juros!A$3:H$426,COLUMN([1]Juros!$B$3),0)/100</f>
        <v>0.1275</v>
      </c>
      <c r="K174" s="169">
        <f>VLOOKUP($A174,[1]Juros!A$3:H$426,COLUMN([1]Juros!$E$3),0)/100</f>
        <v>0.12609868736705279</v>
      </c>
      <c r="L174" s="222">
        <v>8.5000000000000006E-3</v>
      </c>
      <c r="M174" s="189"/>
    </row>
    <row r="175" spans="1:13">
      <c r="A175" s="179">
        <f t="shared" si="15"/>
        <v>39873</v>
      </c>
      <c r="B175" s="69">
        <f>[1]Inflação!$C225</f>
        <v>1.9981318835473605E-3</v>
      </c>
      <c r="C175" s="70">
        <f>[1]Inflação!$B225/[1]Inflação!$B213-1</f>
        <v>5.6071227660219103E-2</v>
      </c>
      <c r="D175" s="54">
        <f>[1]Inflação!$U225</f>
        <v>-7.4017461403094176E-3</v>
      </c>
      <c r="E175" s="70">
        <f>[1]Inflação!$T225/[1]Inflação!$T213-1</f>
        <v>6.2744474644998771E-2</v>
      </c>
      <c r="F175" s="60">
        <f t="shared" ref="F175:F184" si="19">G175/G174-1</f>
        <v>-2.6732590295818315E-2</v>
      </c>
      <c r="G175" s="58">
        <f>'[1]Setor Externo'!$E225</f>
        <v>2.3228</v>
      </c>
      <c r="H175" s="148">
        <f t="shared" si="16"/>
        <v>1.7901426993480518E-2</v>
      </c>
      <c r="I175" s="58">
        <f>([1]Moedas!$D225)*$G175</f>
        <v>3.0777099999999997</v>
      </c>
      <c r="J175" s="169">
        <f>VLOOKUP($A175,[1]Juros!A$3:H$426,COLUMN([1]Juros!$B$3),0)/100</f>
        <v>0.1125</v>
      </c>
      <c r="K175" s="169">
        <f>VLOOKUP($A175,[1]Juros!A$3:H$426,COLUMN([1]Juros!$E$3),0)/100</f>
        <v>0.1165306304921771</v>
      </c>
      <c r="L175" s="222">
        <v>9.7000000000000003E-3</v>
      </c>
      <c r="M175" s="189"/>
    </row>
    <row r="176" spans="1:13">
      <c r="A176" s="179">
        <f t="shared" si="15"/>
        <v>39904</v>
      </c>
      <c r="B176" s="69">
        <f>[1]Inflação!$C226</f>
        <v>4.80097795169665E-3</v>
      </c>
      <c r="C176" s="70">
        <f>[1]Inflação!$B226/[1]Inflação!$B214-1</f>
        <v>5.5337782830583215E-2</v>
      </c>
      <c r="D176" s="54">
        <f>[1]Inflação!$U226</f>
        <v>-1.5374882297551906E-3</v>
      </c>
      <c r="E176" s="70">
        <f>[1]Inflação!$T226/[1]Inflação!$T214-1</f>
        <v>5.3835602256845583E-2</v>
      </c>
      <c r="F176" s="60">
        <f t="shared" si="19"/>
        <v>-5.7000172205958322E-2</v>
      </c>
      <c r="G176" s="58">
        <f>'[1]Setor Externo'!$E226</f>
        <v>2.1903999999999999</v>
      </c>
      <c r="H176" s="148">
        <f t="shared" si="16"/>
        <v>-5.8423568172439877E-2</v>
      </c>
      <c r="I176" s="58">
        <f>([1]Moedas!$D226)*$G176</f>
        <v>2.8978991999999999</v>
      </c>
      <c r="J176" s="169">
        <f>VLOOKUP($A176,[1]Juros!A$3:H$426,COLUMN([1]Juros!$B$3),0)/100</f>
        <v>0.10249999999999999</v>
      </c>
      <c r="K176" s="169">
        <f>VLOOKUP($A176,[1]Juros!A$3:H$426,COLUMN([1]Juros!$E$3),0)/100</f>
        <v>0.11059761250655725</v>
      </c>
      <c r="L176" s="222">
        <v>8.3999999999999995E-3</v>
      </c>
      <c r="M176" s="189"/>
    </row>
    <row r="177" spans="1:13">
      <c r="A177" s="179">
        <f t="shared" si="15"/>
        <v>39934</v>
      </c>
      <c r="B177" s="69">
        <f>[1]Inflação!$C227</f>
        <v>4.6998773206281541E-3</v>
      </c>
      <c r="C177" s="70">
        <f>[1]Inflação!$B227/[1]Inflação!$B215-1</f>
        <v>5.1986222405670413E-2</v>
      </c>
      <c r="D177" s="54">
        <f>[1]Inflação!$U227</f>
        <v>-7.2694944017526186E-4</v>
      </c>
      <c r="E177" s="70">
        <f>[1]Inflação!$T227/[1]Inflação!$T215-1</f>
        <v>3.6406753066797082E-2</v>
      </c>
      <c r="F177" s="60">
        <f t="shared" si="19"/>
        <v>-0.10052958363769171</v>
      </c>
      <c r="G177" s="58">
        <f>'[1]Setor Externo'!$E227</f>
        <v>1.9702</v>
      </c>
      <c r="H177" s="148">
        <f t="shared" si="16"/>
        <v>-3.7437478846745198E-2</v>
      </c>
      <c r="I177" s="58">
        <f>([1]Moedas!$D227)*$G177</f>
        <v>2.7894091599999999</v>
      </c>
      <c r="J177" s="169">
        <f>VLOOKUP($A177,[1]Juros!A$3:H$426,COLUMN([1]Juros!$B$3),0)/100</f>
        <v>0.10249999999999999</v>
      </c>
      <c r="K177" s="169">
        <f>VLOOKUP($A177,[1]Juros!A$3:H$426,COLUMN([1]Juros!$E$3),0)/100</f>
        <v>0.10110095956271963</v>
      </c>
      <c r="L177" s="222">
        <v>7.7000000000000002E-3</v>
      </c>
      <c r="M177" s="189"/>
    </row>
    <row r="178" spans="1:13">
      <c r="A178" s="179">
        <f t="shared" si="15"/>
        <v>39965</v>
      </c>
      <c r="B178" s="69">
        <f>[1]Inflação!$C228</f>
        <v>3.5988986828843217E-3</v>
      </c>
      <c r="C178" s="70">
        <f>[1]Inflação!$B228/[1]Inflação!$B216-1</f>
        <v>4.8015654360756832E-2</v>
      </c>
      <c r="D178" s="54">
        <f>[1]Inflação!$U228</f>
        <v>-9.8062106000462723E-4</v>
      </c>
      <c r="E178" s="70">
        <f>[1]Inflação!$T228/[1]Inflação!$T216-1</f>
        <v>1.5245440604222837E-2</v>
      </c>
      <c r="F178" s="60">
        <f t="shared" si="19"/>
        <v>-9.3391533854431108E-3</v>
      </c>
      <c r="G178" s="58">
        <f>'[1]Setor Externo'!$E228</f>
        <v>1.9518</v>
      </c>
      <c r="H178" s="148">
        <f t="shared" si="16"/>
        <v>-1.8085629287888261E-2</v>
      </c>
      <c r="I178" s="58">
        <f>([1]Moedas!$D228)*$G178</f>
        <v>2.7389609400000001</v>
      </c>
      <c r="J178" s="169">
        <f>VLOOKUP($A178,[1]Juros!A$3:H$426,COLUMN([1]Juros!$B$3),0)/100</f>
        <v>9.2499999999999999E-2</v>
      </c>
      <c r="K178" s="169">
        <f>VLOOKUP($A178,[1]Juros!A$3:H$426,COLUMN([1]Juros!$E$3),0)/100</f>
        <v>9.4899794086551845E-2</v>
      </c>
      <c r="L178" s="222">
        <v>7.4999999999999997E-3</v>
      </c>
      <c r="M178" s="189"/>
    </row>
    <row r="179" spans="1:13">
      <c r="A179" s="179">
        <f t="shared" si="15"/>
        <v>39995</v>
      </c>
      <c r="B179" s="69">
        <f>[1]Inflação!$C229</f>
        <v>2.3996494894003018E-3</v>
      </c>
      <c r="C179" s="70">
        <f>[1]Inflação!$B229/[1]Inflação!$B217-1</f>
        <v>4.4993956769823207E-2</v>
      </c>
      <c r="D179" s="54">
        <f>[1]Inflação!$U229</f>
        <v>-4.3494732905929867E-3</v>
      </c>
      <c r="E179" s="70">
        <f>[1]Inflação!$T229/[1]Inflação!$T217-1</f>
        <v>-6.6953657662610633E-3</v>
      </c>
      <c r="F179" s="60">
        <f t="shared" si="19"/>
        <v>-4.4420534890869945E-2</v>
      </c>
      <c r="G179" s="58">
        <f>'[1]Setor Externo'!$E229</f>
        <v>1.8651</v>
      </c>
      <c r="H179" s="148">
        <f t="shared" si="16"/>
        <v>-2.9167217696795755E-2</v>
      </c>
      <c r="I179" s="58">
        <f>([1]Moedas!$D229)*$G179</f>
        <v>2.6590730699999998</v>
      </c>
      <c r="J179" s="169">
        <f>VLOOKUP($A179,[1]Juros!A$3:H$426,COLUMN([1]Juros!$B$3),0)/100</f>
        <v>8.7499999999999994E-2</v>
      </c>
      <c r="K179" s="169">
        <f>VLOOKUP($A179,[1]Juros!A$3:H$426,COLUMN([1]Juros!$E$3),0)/100</f>
        <v>8.9576403159883744E-2</v>
      </c>
      <c r="L179" s="222">
        <v>7.8000000000000005E-3</v>
      </c>
      <c r="M179" s="189"/>
    </row>
    <row r="180" spans="1:13">
      <c r="A180" s="179">
        <f t="shared" si="15"/>
        <v>40026</v>
      </c>
      <c r="B180" s="69">
        <f>[1]Inflação!$C230</f>
        <v>1.4995528239336586E-3</v>
      </c>
      <c r="C180" s="70">
        <f>[1]Inflação!$B230/[1]Inflação!$B218-1</f>
        <v>4.3638516815982298E-2</v>
      </c>
      <c r="D180" s="54">
        <f>[1]Inflação!$U230</f>
        <v>-3.6198044070192559E-3</v>
      </c>
      <c r="E180" s="70">
        <f>[1]Inflação!$T230/[1]Inflação!$T218-1</f>
        <v>-7.0766041164463944E-3</v>
      </c>
      <c r="F180" s="60">
        <f t="shared" si="19"/>
        <v>8.203313495254827E-3</v>
      </c>
      <c r="G180" s="58">
        <f>'[1]Setor Externo'!$E230</f>
        <v>1.8803999999999998</v>
      </c>
      <c r="H180" s="148">
        <f t="shared" si="16"/>
        <v>1.3648474127865962E-2</v>
      </c>
      <c r="I180" s="58">
        <f>([1]Moedas!$D230)*$G180</f>
        <v>2.6953653599999998</v>
      </c>
      <c r="J180" s="169">
        <f>VLOOKUP($A180,[1]Juros!A$3:H$426,COLUMN([1]Juros!$B$3),0)/100</f>
        <v>8.7499999999999994E-2</v>
      </c>
      <c r="K180" s="169">
        <f>VLOOKUP($A180,[1]Juros!A$3:H$426,COLUMN([1]Juros!$E$3),0)/100</f>
        <v>8.6099475416245352E-2</v>
      </c>
      <c r="L180" s="222">
        <v>6.8999999999999999E-3</v>
      </c>
      <c r="M180" s="189"/>
    </row>
    <row r="181" spans="1:13">
      <c r="A181" s="179">
        <f t="shared" si="15"/>
        <v>40057</v>
      </c>
      <c r="B181" s="69">
        <f>[1]Inflação!$C231</f>
        <v>2.4003921199995393E-3</v>
      </c>
      <c r="C181" s="70">
        <f>[1]Inflação!$B231/[1]Inflação!$B219-1</f>
        <v>4.3431007670667876E-2</v>
      </c>
      <c r="D181" s="54">
        <f>[1]Inflação!$U231</f>
        <v>4.1958770300531967E-3</v>
      </c>
      <c r="E181" s="70">
        <f>[1]Inflação!$T231/[1]Inflação!$T219-1</f>
        <v>-3.9650036772211905E-3</v>
      </c>
      <c r="F181" s="60">
        <f t="shared" si="19"/>
        <v>-6.0306317804722398E-2</v>
      </c>
      <c r="G181" s="58">
        <f>'[1]Setor Externo'!$E231</f>
        <v>1.7669999999999999</v>
      </c>
      <c r="H181" s="148">
        <f t="shared" si="16"/>
        <v>-4.0245883400386262E-2</v>
      </c>
      <c r="I181" s="58">
        <f>([1]Moedas!$D231)*$G181</f>
        <v>2.5868879999999996</v>
      </c>
      <c r="J181" s="169">
        <f>VLOOKUP($A181,[1]Juros!A$3:H$426,COLUMN([1]Juros!$B$3),0)/100</f>
        <v>8.7499999999999994E-2</v>
      </c>
      <c r="K181" s="169">
        <f>VLOOKUP($A181,[1]Juros!A$3:H$426,COLUMN([1]Juros!$E$3),0)/100</f>
        <v>8.6099475416245352E-2</v>
      </c>
      <c r="L181" s="222">
        <v>6.8999999999999999E-3</v>
      </c>
      <c r="M181" s="189"/>
    </row>
    <row r="182" spans="1:13">
      <c r="A182" s="179">
        <f t="shared" si="15"/>
        <v>40087</v>
      </c>
      <c r="B182" s="69">
        <f>[1]Inflação!$C232</f>
        <v>2.7998914874591829E-3</v>
      </c>
      <c r="C182" s="70">
        <f>[1]Inflação!$B232/[1]Inflação!$B220-1</f>
        <v>4.1663912497434286E-2</v>
      </c>
      <c r="D182" s="54">
        <f>[1]Inflação!$U232</f>
        <v>4.5438269394626474E-4</v>
      </c>
      <c r="E182" s="70">
        <f>[1]Inflação!$T232/[1]Inflação!$T220-1</f>
        <v>-1.3141740799563428E-2</v>
      </c>
      <c r="F182" s="60">
        <f t="shared" si="19"/>
        <v>-3.282399547255177E-3</v>
      </c>
      <c r="G182" s="58">
        <f>'[1]Setor Externo'!$E232</f>
        <v>1.7612000000000001</v>
      </c>
      <c r="H182" s="148">
        <f t="shared" si="16"/>
        <v>2.0960629142043885E-3</v>
      </c>
      <c r="I182" s="58">
        <f>([1]Moedas!$D232)*$G182</f>
        <v>2.59231028</v>
      </c>
      <c r="J182" s="169">
        <f>VLOOKUP($A182,[1]Juros!A$3:H$426,COLUMN([1]Juros!$B$3),0)/100</f>
        <v>8.7499999999999994E-2</v>
      </c>
      <c r="K182" s="169">
        <f>VLOOKUP($A182,[1]Juros!A$3:H$426,COLUMN([1]Juros!$E$3),0)/100</f>
        <v>8.6099475416245352E-2</v>
      </c>
      <c r="L182" s="222">
        <v>6.8999999999999999E-3</v>
      </c>
      <c r="M182" s="189"/>
    </row>
    <row r="183" spans="1:13">
      <c r="A183" s="181">
        <f t="shared" si="15"/>
        <v>40118</v>
      </c>
      <c r="B183" s="69">
        <f>[1]Inflação!$C233</f>
        <v>4.1012761381207241E-3</v>
      </c>
      <c r="C183" s="70">
        <f>[1]Inflação!$B233/[1]Inflação!$B221-1</f>
        <v>4.2183459397250322E-2</v>
      </c>
      <c r="D183" s="54">
        <f>[1]Inflação!$U233</f>
        <v>1.0342384771269142E-3</v>
      </c>
      <c r="E183" s="70">
        <f>[1]Inflação!$T233/[1]Inflação!$T221-1</f>
        <v>-1.5908605594704195E-2</v>
      </c>
      <c r="F183" s="60">
        <f t="shared" si="19"/>
        <v>-3.1228707699296754E-3</v>
      </c>
      <c r="G183" s="58">
        <f>'[1]Setor Externo'!$E233</f>
        <v>1.7557</v>
      </c>
      <c r="H183" s="148">
        <f t="shared" si="16"/>
        <v>1.62471176097021E-2</v>
      </c>
      <c r="I183" s="58">
        <f>([1]Moedas!$D233)*$G183</f>
        <v>2.6344278499999998</v>
      </c>
      <c r="J183" s="169">
        <f>VLOOKUP($A183,[1]Juros!A$3:H$426,COLUMN([1]Juros!$B$3),0)/100</f>
        <v>8.7499999999999994E-2</v>
      </c>
      <c r="K183" s="169">
        <f>VLOOKUP($A183,[1]Juros!A$3:H$426,COLUMN([1]Juros!$E$3),0)/100</f>
        <v>8.6099475416244006E-2</v>
      </c>
      <c r="L183" s="222">
        <v>6.6E-3</v>
      </c>
      <c r="M183" s="189"/>
    </row>
    <row r="184" spans="1:13" ht="13.5" thickBot="1">
      <c r="A184" s="239">
        <f t="shared" si="15"/>
        <v>40148</v>
      </c>
      <c r="B184" s="240">
        <f>[1]Inflação!$C234</f>
        <v>3.6986898256095024E-3</v>
      </c>
      <c r="C184" s="241">
        <f>[1]Inflação!$B234/[1]Inflação!$B222-1</f>
        <v>4.31165006256784E-2</v>
      </c>
      <c r="D184" s="242">
        <f>[1]Inflação!$U234</f>
        <v>-2.5866235316164277E-3</v>
      </c>
      <c r="E184" s="243">
        <f>[1]Inflação!$T234/[1]Inflação!$T222-1</f>
        <v>-1.7192492255360459E-2</v>
      </c>
      <c r="F184" s="243">
        <f t="shared" si="19"/>
        <v>-6.3792219627499813E-3</v>
      </c>
      <c r="G184" s="244">
        <f>'[1]Setor Externo'!$E234</f>
        <v>1.7444999999999999</v>
      </c>
      <c r="H184" s="245">
        <f t="shared" si="16"/>
        <v>-5.1673231438090106E-2</v>
      </c>
      <c r="I184" s="244">
        <f>([1]Moedas!$D234)*$G184</f>
        <v>2.4982984499999996</v>
      </c>
      <c r="J184" s="246">
        <f>VLOOKUP($A184,[1]Juros!A$3:H$426,COLUMN([1]Juros!$B$3),0)/100</f>
        <v>8.7499999999999994E-2</v>
      </c>
      <c r="K184" s="246">
        <f>VLOOKUP($A184,[1]Juros!A$3:H$426,COLUMN([1]Juros!$E$3),0)/100</f>
        <v>8.6099475416244242E-2</v>
      </c>
      <c r="L184" s="247">
        <v>7.1999999999999998E-3</v>
      </c>
      <c r="M184" s="189"/>
    </row>
    <row r="185" spans="1:13" ht="13.5" thickTop="1">
      <c r="A185" s="182">
        <f t="shared" si="15"/>
        <v>40179</v>
      </c>
      <c r="B185" s="69">
        <f>[1]Inflação!$C235</f>
        <v>7.499362073707605E-3</v>
      </c>
      <c r="C185" s="70">
        <f>[1]Inflação!$B235/[1]Inflação!$B223-1</f>
        <v>4.5920859794821745E-2</v>
      </c>
      <c r="D185" s="54">
        <f>[1]Inflação!$U235</f>
        <v>6.3040946949188825E-3</v>
      </c>
      <c r="E185" s="70">
        <f>[1]Inflação!$T235/[1]Inflação!$T223-1</f>
        <v>-6.669399827225253E-3</v>
      </c>
      <c r="F185" s="60">
        <f>G185/G184-1</f>
        <v>8.6271137861851477E-2</v>
      </c>
      <c r="G185" s="58">
        <f>'[1]Setor Externo'!$E235</f>
        <v>1.895</v>
      </c>
      <c r="H185" s="148">
        <f t="shared" si="16"/>
        <v>5.1531093092580749E-2</v>
      </c>
      <c r="I185" s="58">
        <f>([1]Moedas!$D235)*$G185</f>
        <v>2.6270384999999998</v>
      </c>
      <c r="J185" s="169">
        <f>VLOOKUP($A185,[1]Juros!A$3:H$426,COLUMN([1]Juros!$B$3),0)/100</f>
        <v>8.7499999999999994E-2</v>
      </c>
      <c r="K185" s="169">
        <f>VLOOKUP($A185,[1]Juros!A$3:H$426,COLUMN([1]Juros!$E$3),0)/100</f>
        <v>8.6099475416244006E-2</v>
      </c>
      <c r="L185" s="222">
        <v>6.6E-3</v>
      </c>
      <c r="M185" s="189"/>
    </row>
    <row r="186" spans="1:13">
      <c r="A186" s="181">
        <f t="shared" si="15"/>
        <v>40210</v>
      </c>
      <c r="B186" s="69">
        <f>[1]Inflação!$C236</f>
        <v>7.7987777200334563E-3</v>
      </c>
      <c r="C186" s="70">
        <f>[1]Inflação!$B236/[1]Inflação!$B224-1</f>
        <v>4.8310996910422732E-2</v>
      </c>
      <c r="D186" s="54">
        <f>[1]Inflação!$U236</f>
        <v>1.1777451854690701E-2</v>
      </c>
      <c r="E186" s="70">
        <f>[1]Inflação!$T236/[1]Inflação!$T224-1</f>
        <v>2.4193803562866378E-3</v>
      </c>
      <c r="F186" s="60">
        <f>G186/G185-1</f>
        <v>-4.6121372031662333E-2</v>
      </c>
      <c r="G186" s="58">
        <f>'[1]Setor Externo'!$E236</f>
        <v>1.8075999999999999</v>
      </c>
      <c r="H186" s="148">
        <f t="shared" si="16"/>
        <v>-6.2084716306974652E-2</v>
      </c>
      <c r="I186" s="58">
        <f>([1]Moedas!$D236)*$G186</f>
        <v>2.4639395599999996</v>
      </c>
      <c r="J186" s="169">
        <f>VLOOKUP($A186,[1]Juros!A$3:H$426,COLUMN([1]Juros!$B$3),0)/100</f>
        <v>8.7499999999999994E-2</v>
      </c>
      <c r="K186" s="169">
        <f>VLOOKUP($A186,[1]Juros!A$3:H$426,COLUMN([1]Juros!$E$3),0)/100</f>
        <v>8.6099475416244242E-2</v>
      </c>
      <c r="L186" s="222">
        <v>5.8999999999999999E-3</v>
      </c>
      <c r="M186" s="189"/>
    </row>
    <row r="187" spans="1:13">
      <c r="A187" s="179">
        <f t="shared" si="15"/>
        <v>40238</v>
      </c>
      <c r="B187" s="69">
        <f>[1]Inflação!$C237</f>
        <v>5.1992049426716758E-3</v>
      </c>
      <c r="C187" s="70">
        <f>[1]Inflação!$B237/[1]Inflação!$B225-1</f>
        <v>5.1660025200012338E-2</v>
      </c>
      <c r="D187" s="54">
        <f>[1]Inflação!$U237</f>
        <v>9.4477750016388473E-3</v>
      </c>
      <c r="E187" s="70">
        <f>[1]Inflação!$T237/[1]Inflação!$T225-1</f>
        <v>1.94356167608285E-2</v>
      </c>
      <c r="F187" s="60">
        <f t="shared" ref="F187:F196" si="20">G187/G186-1</f>
        <v>-1.4549679132551452E-2</v>
      </c>
      <c r="G187" s="58">
        <f>'[1]Setor Externo'!$E237</f>
        <v>1.7812999999999999</v>
      </c>
      <c r="H187" s="148">
        <f t="shared" si="16"/>
        <v>-2.3297349063221229E-2</v>
      </c>
      <c r="I187" s="58">
        <f>([1]Moedas!$D237)*$G187</f>
        <v>2.4065363</v>
      </c>
      <c r="J187" s="169">
        <f>VLOOKUP($A187,[1]Juros!A$3:H$426,COLUMN([1]Juros!$B$3),0)/100</f>
        <v>8.7499999999999994E-2</v>
      </c>
      <c r="K187" s="169">
        <f>VLOOKUP($A187,[1]Juros!A$3:H$426,COLUMN([1]Juros!$E$3),0)/100</f>
        <v>8.6099475416244242E-2</v>
      </c>
      <c r="L187" s="222">
        <v>7.6E-3</v>
      </c>
      <c r="M187" s="189"/>
    </row>
    <row r="188" spans="1:13">
      <c r="A188" s="179">
        <f t="shared" si="15"/>
        <v>40269</v>
      </c>
      <c r="B188" s="69">
        <f>[1]Inflação!$C238</f>
        <v>5.701557863019735E-3</v>
      </c>
      <c r="C188" s="70">
        <f>[1]Inflação!$B238/[1]Inflação!$B226-1</f>
        <v>5.2602603793205471E-2</v>
      </c>
      <c r="D188" s="54">
        <f>[1]Inflação!$U238</f>
        <v>7.6563379468601589E-3</v>
      </c>
      <c r="E188" s="70">
        <f>[1]Inflação!$T238/[1]Inflação!$T226-1</f>
        <v>2.8822562938840335E-2</v>
      </c>
      <c r="F188" s="60">
        <f>G188/G187-1</f>
        <v>-2.352214674675801E-2</v>
      </c>
      <c r="G188" s="58">
        <f>'[1]Setor Externo'!$E238</f>
        <v>1.7393999999999998</v>
      </c>
      <c r="H188" s="148">
        <f t="shared" si="16"/>
        <v>-3.9134227894256024E-2</v>
      </c>
      <c r="I188" s="58">
        <f>([1]Moedas!$D238)*$G188</f>
        <v>2.3123583600000002</v>
      </c>
      <c r="J188" s="169">
        <f>VLOOKUP($A188,[1]Juros!A$3:H$426,COLUMN([1]Juros!$B$3),0)/100</f>
        <v>9.5000000000000001E-2</v>
      </c>
      <c r="K188" s="169">
        <f>VLOOKUP($A188,[1]Juros!A$3:H$426,COLUMN([1]Juros!$E$3),0)/100</f>
        <v>8.6847286798914888E-2</v>
      </c>
      <c r="L188" s="222">
        <v>6.6E-3</v>
      </c>
      <c r="M188" s="189"/>
    </row>
    <row r="189" spans="1:13">
      <c r="A189" s="179">
        <f t="shared" si="15"/>
        <v>40299</v>
      </c>
      <c r="B189" s="69">
        <f>[1]Inflação!$C239</f>
        <v>4.3003531971768094E-3</v>
      </c>
      <c r="C189" s="70">
        <f>[1]Inflação!$B239/[1]Inflação!$B227-1</f>
        <v>5.2184030901821776E-2</v>
      </c>
      <c r="D189" s="54">
        <f>[1]Inflação!$U239</f>
        <v>1.1859151096756726E-2</v>
      </c>
      <c r="E189" s="70">
        <f>[1]Inflação!$T239/[1]Inflação!$T227-1</f>
        <v>4.1780847168118695E-2</v>
      </c>
      <c r="F189" s="60">
        <f t="shared" si="20"/>
        <v>4.6855237438197195E-2</v>
      </c>
      <c r="G189" s="58">
        <f>'[1]Setor Externo'!$E239</f>
        <v>1.8209</v>
      </c>
      <c r="H189" s="148">
        <f t="shared" si="16"/>
        <v>-3.3544882723108849E-2</v>
      </c>
      <c r="I189" s="58">
        <f>([1]Moedas!$D239)*$G189</f>
        <v>2.2347905699999999</v>
      </c>
      <c r="J189" s="169">
        <f>VLOOKUP($A189,[1]Juros!A$3:H$426,COLUMN([1]Juros!$B$3),0)/100</f>
        <v>9.5000000000000001E-2</v>
      </c>
      <c r="K189" s="169">
        <f>VLOOKUP($A189,[1]Juros!A$3:H$426,COLUMN([1]Juros!$E$3),0)/100</f>
        <v>9.360079118971959E-2</v>
      </c>
      <c r="L189" s="222">
        <v>7.4999999999999997E-3</v>
      </c>
      <c r="M189" s="189"/>
    </row>
    <row r="190" spans="1:13">
      <c r="A190" s="179">
        <f t="shared" si="15"/>
        <v>40330</v>
      </c>
      <c r="B190" s="69">
        <f>[1]Inflação!$C240</f>
        <v>0</v>
      </c>
      <c r="C190" s="70">
        <f>[1]Inflação!$B240/[1]Inflação!$B228-1</f>
        <v>4.8410906272117415E-2</v>
      </c>
      <c r="D190" s="54">
        <f>[1]Inflação!$U240</f>
        <v>8.5023060499900271E-3</v>
      </c>
      <c r="E190" s="70">
        <f>[1]Inflação!$T240/[1]Inflação!$T228-1</f>
        <v>5.1669676200410297E-2</v>
      </c>
      <c r="F190" s="60">
        <f t="shared" si="20"/>
        <v>-8.8966994343456784E-3</v>
      </c>
      <c r="G190" s="58">
        <f>'[1]Setor Externo'!$E240</f>
        <v>1.8047</v>
      </c>
      <c r="H190" s="148">
        <f t="shared" si="16"/>
        <v>-1.172311640817425E-2</v>
      </c>
      <c r="I190" s="58">
        <f>([1]Moedas!$D240)*$G190</f>
        <v>2.2085918599999999</v>
      </c>
      <c r="J190" s="169">
        <f>VLOOKUP($A190,[1]Juros!A$3:H$426,COLUMN([1]Juros!$B$3),0)/100</f>
        <v>0.10249999999999999</v>
      </c>
      <c r="K190" s="169">
        <f>VLOOKUP($A190,[1]Juros!A$3:H$426,COLUMN([1]Juros!$E$3),0)/100</f>
        <v>9.8952823300078208E-2</v>
      </c>
      <c r="L190" s="222">
        <v>7.9000000000000008E-3</v>
      </c>
      <c r="M190" s="189"/>
    </row>
    <row r="191" spans="1:13">
      <c r="A191" s="179">
        <f t="shared" si="15"/>
        <v>40360</v>
      </c>
      <c r="B191" s="69">
        <f>[1]Inflação!$C241</f>
        <v>9.9654744530441874E-5</v>
      </c>
      <c r="C191" s="70">
        <f>[1]Inflação!$B241/[1]Inflação!$B229-1</f>
        <v>4.6005339214987506E-2</v>
      </c>
      <c r="D191" s="54">
        <f>[1]Inflação!$U241</f>
        <v>1.5462386166662512E-3</v>
      </c>
      <c r="E191" s="70">
        <f>[1]Inflação!$T241/[1]Inflação!$T229-1</f>
        <v>5.7897103662303051E-2</v>
      </c>
      <c r="F191" s="60">
        <f t="shared" si="20"/>
        <v>-2.7594614063279121E-2</v>
      </c>
      <c r="G191" s="58">
        <f>'[1]Setor Externo'!$E241</f>
        <v>1.7549000000000001</v>
      </c>
      <c r="H191" s="148">
        <f t="shared" si="16"/>
        <v>3.7084090312639706E-2</v>
      </c>
      <c r="I191" s="58">
        <f>([1]Moedas!$D241)*$G191</f>
        <v>2.2904954800000006</v>
      </c>
      <c r="J191" s="169">
        <f>VLOOKUP($A191,[1]Juros!A$3:H$426,COLUMN([1]Juros!$B$3),0)/100</f>
        <v>0.1075</v>
      </c>
      <c r="K191" s="169">
        <f>VLOOKUP($A191,[1]Juros!A$3:H$426,COLUMN([1]Juros!$E$3),0)/100</f>
        <v>0.10268873987964805</v>
      </c>
      <c r="L191" s="222">
        <v>8.6E-3</v>
      </c>
      <c r="M191" s="189"/>
    </row>
    <row r="192" spans="1:13">
      <c r="A192" s="181">
        <f t="shared" si="15"/>
        <v>40391</v>
      </c>
      <c r="B192" s="69">
        <f>[1]Inflação!$C242</f>
        <v>3.9857925780673042E-4</v>
      </c>
      <c r="C192" s="70">
        <f>[1]Inflação!$B242/[1]Inflação!$B230-1</f>
        <v>4.4855439322115886E-2</v>
      </c>
      <c r="D192" s="54">
        <f>[1]Inflação!$U242</f>
        <v>7.6959009692865177E-3</v>
      </c>
      <c r="E192" s="70">
        <f>[1]Inflação!$T242/[1]Inflação!$T230-1</f>
        <v>6.9911445172137654E-2</v>
      </c>
      <c r="F192" s="60">
        <f t="shared" si="20"/>
        <v>5.6983303891944281E-4</v>
      </c>
      <c r="G192" s="58">
        <f>'[1]Setor Externo'!$E242</f>
        <v>1.7559</v>
      </c>
      <c r="H192" s="148">
        <f t="shared" si="16"/>
        <v>-2.7947787087534759E-2</v>
      </c>
      <c r="I192" s="58">
        <f>([1]Moedas!$D242)*$G192</f>
        <v>2.2264811999999998</v>
      </c>
      <c r="J192" s="169">
        <f>VLOOKUP($A192,[1]Juros!A$3:H$426,COLUMN([1]Juros!$B$3),0)/100</f>
        <v>0.1075</v>
      </c>
      <c r="K192" s="169">
        <f>VLOOKUP($A192,[1]Juros!A$3:H$426,COLUMN([1]Juros!$E$3),0)/100</f>
        <v>0.10609883677758275</v>
      </c>
      <c r="L192" s="222">
        <v>8.8999999999999999E-3</v>
      </c>
      <c r="M192" s="189"/>
    </row>
    <row r="193" spans="1:13">
      <c r="A193" s="179">
        <f t="shared" si="15"/>
        <v>40422</v>
      </c>
      <c r="B193" s="69">
        <f>[1]Inflação!$C243</f>
        <v>4.49829546732472E-3</v>
      </c>
      <c r="C193" s="70">
        <f>[1]Inflação!$B243/[1]Inflação!$B231-1</f>
        <v>4.7042195972309298E-2</v>
      </c>
      <c r="D193" s="54">
        <f>[1]Inflação!$U243</f>
        <v>1.1537971236194711E-2</v>
      </c>
      <c r="E193" s="70">
        <f>[1]Inflação!$T243/[1]Inflação!$T231-1</f>
        <v>7.773401326106022E-2</v>
      </c>
      <c r="F193" s="60">
        <f t="shared" si="20"/>
        <v>-3.9068284070846837E-2</v>
      </c>
      <c r="G193" s="58">
        <f>'[1]Setor Externo'!$E243</f>
        <v>1.6873</v>
      </c>
      <c r="H193" s="148">
        <f t="shared" si="16"/>
        <v>3.3228944398901783E-2</v>
      </c>
      <c r="I193" s="58">
        <f>([1]Moedas!$D243)*$G193</f>
        <v>2.3004648199999997</v>
      </c>
      <c r="J193" s="169">
        <f>VLOOKUP($A193,[1]Juros!A$3:H$426,COLUMN([1]Juros!$B$3),0)/100</f>
        <v>0.1075</v>
      </c>
      <c r="K193" s="169">
        <f>VLOOKUP($A193,[1]Juros!A$3:H$426,COLUMN([1]Juros!$E$3),0)/100</f>
        <v>0.10609883677758319</v>
      </c>
      <c r="L193" s="222">
        <v>8.3999999999999995E-3</v>
      </c>
      <c r="M193" s="189"/>
    </row>
    <row r="194" spans="1:13">
      <c r="A194" s="179">
        <f t="shared" si="15"/>
        <v>40452</v>
      </c>
      <c r="B194" s="69">
        <f>[1]Inflação!$C244</f>
        <v>7.5009036269826357E-3</v>
      </c>
      <c r="C194" s="70">
        <f>[1]Inflação!$B244/[1]Inflação!$B232-1</f>
        <v>5.1950611016668757E-2</v>
      </c>
      <c r="D194" s="54">
        <f>[1]Inflação!$U244</f>
        <v>1.0095709896132954E-2</v>
      </c>
      <c r="E194" s="70">
        <f>[1]Inflação!$T244/[1]Inflação!$T232-1</f>
        <v>8.8120080270728485E-2</v>
      </c>
      <c r="F194" s="60">
        <f t="shared" si="20"/>
        <v>6.9934214425413366E-3</v>
      </c>
      <c r="G194" s="58">
        <f>'[1]Setor Externo'!$E244</f>
        <v>1.6991000000000001</v>
      </c>
      <c r="H194" s="148">
        <f t="shared" si="16"/>
        <v>3.0111284205598166E-2</v>
      </c>
      <c r="I194" s="58">
        <f>([1]Moedas!$D244)*$G194</f>
        <v>2.36973477</v>
      </c>
      <c r="J194" s="169">
        <f>VLOOKUP($A194,[1]Juros!A$3:H$426,COLUMN([1]Juros!$B$3),0)/100</f>
        <v>0.1075</v>
      </c>
      <c r="K194" s="169">
        <f>VLOOKUP($A194,[1]Juros!A$3:H$426,COLUMN([1]Juros!$E$3),0)/100</f>
        <v>0.10609883677758231</v>
      </c>
      <c r="L194" s="222">
        <v>8.1000000000000013E-3</v>
      </c>
      <c r="M194" s="189"/>
    </row>
    <row r="195" spans="1:13">
      <c r="A195" s="181">
        <f t="shared" si="15"/>
        <v>40483</v>
      </c>
      <c r="B195" s="69">
        <f>[1]Inflação!$C245</f>
        <v>8.2990977033026159E-3</v>
      </c>
      <c r="C195" s="70">
        <f>[1]Inflação!$B245/[1]Inflação!$B233-1</f>
        <v>5.634847512198693E-2</v>
      </c>
      <c r="D195" s="54">
        <f>[1]Inflação!$U245</f>
        <v>1.4465926697200038E-2</v>
      </c>
      <c r="E195" s="70">
        <f>[1]Inflação!$T245/[1]Inflação!$T233-1</f>
        <v>0.10272026985708238</v>
      </c>
      <c r="F195" s="60">
        <f t="shared" si="20"/>
        <v>8.945912541933998E-3</v>
      </c>
      <c r="G195" s="58">
        <f>'[1]Setor Externo'!$E245</f>
        <v>1.7143000000000002</v>
      </c>
      <c r="H195" s="148">
        <f t="shared" si="16"/>
        <v>-6.0791225171583196E-2</v>
      </c>
      <c r="I195" s="58">
        <f>([1]Moedas!$D245)*$G195</f>
        <v>2.2256756900000001</v>
      </c>
      <c r="J195" s="169">
        <f>VLOOKUP($A195,[1]Juros!A$3:H$426,COLUMN([1]Juros!$B$3),0)/100</f>
        <v>0.1075</v>
      </c>
      <c r="K195" s="169">
        <f>VLOOKUP($A195,[1]Juros!A$3:H$426,COLUMN([1]Juros!$E$3),0)/100</f>
        <v>0.10609883677758231</v>
      </c>
      <c r="L195" s="222">
        <v>8.1000000000000013E-3</v>
      </c>
      <c r="M195" s="189"/>
    </row>
    <row r="196" spans="1:13" ht="13.5" thickBot="1">
      <c r="A196" s="239">
        <f t="shared" si="15"/>
        <v>40513</v>
      </c>
      <c r="B196" s="240">
        <f>[1]Inflação!$C246</f>
        <v>6.3006158922880307E-3</v>
      </c>
      <c r="C196" s="241">
        <f>[1]Inflação!$B246/[1]Inflação!$B234-1</f>
        <v>5.9086887217945305E-2</v>
      </c>
      <c r="D196" s="242">
        <f>[1]Inflação!$U246</f>
        <v>6.9207479327200172E-3</v>
      </c>
      <c r="E196" s="243">
        <f>[1]Inflação!$T246/[1]Inflação!$T234-1</f>
        <v>0.11323142949673537</v>
      </c>
      <c r="F196" s="243">
        <f t="shared" si="20"/>
        <v>-3.0916409029924874E-2</v>
      </c>
      <c r="G196" s="244">
        <f>'[1]Setor Externo'!$E246</f>
        <v>1.6613</v>
      </c>
      <c r="H196" s="245">
        <f t="shared" si="16"/>
        <v>-9.8476611388065294E-4</v>
      </c>
      <c r="I196" s="244">
        <f>([1]Moedas!$D246)*$G196</f>
        <v>2.2234839200000001</v>
      </c>
      <c r="J196" s="246">
        <f>VLOOKUP($A196,[1]Juros!A$3:H$426,COLUMN([1]Juros!$B$3),0)/100</f>
        <v>0.1075</v>
      </c>
      <c r="K196" s="246">
        <f>VLOOKUP($A196,[1]Juros!A$3:H$426,COLUMN([1]Juros!$E$3),0)/100</f>
        <v>0.10609883677758386</v>
      </c>
      <c r="L196" s="247">
        <v>9.300000000000001E-3</v>
      </c>
      <c r="M196" s="189"/>
    </row>
    <row r="197" spans="1:13" ht="13.5" thickTop="1">
      <c r="A197" s="182">
        <f t="shared" si="15"/>
        <v>40544</v>
      </c>
      <c r="B197" s="69">
        <f>[1]Inflação!$C247</f>
        <v>8.3012869654464083E-3</v>
      </c>
      <c r="C197" s="70">
        <f>[1]Inflação!$B247/[1]Inflação!$B235-1</f>
        <v>5.9929873495996988E-2</v>
      </c>
      <c r="D197" s="85">
        <f>[1]Inflação!$U247</f>
        <v>7.9369133090976263E-3</v>
      </c>
      <c r="E197" s="60">
        <f>[1]Inflação!$T247/[1]Inflação!$T235-1</f>
        <v>0.1150377472982369</v>
      </c>
      <c r="F197" s="60">
        <f>G197/G196-1</f>
        <v>3.4310479744779077E-3</v>
      </c>
      <c r="G197" s="58">
        <f>'[1]Setor Externo'!$E247</f>
        <v>1.667</v>
      </c>
      <c r="H197" s="148">
        <f t="shared" si="16"/>
        <v>2.6672502313396462E-2</v>
      </c>
      <c r="I197" s="58">
        <f>([1]Moedas!$D247)*$G197</f>
        <v>2.2827897999999998</v>
      </c>
      <c r="J197" s="169">
        <f>VLOOKUP($A197,[1]Juros!A$3:H$426,COLUMN([1]Juros!$B$3),0)/100</f>
        <v>0.1125</v>
      </c>
      <c r="K197" s="169">
        <f>VLOOKUP($A197,[1]Juros!A$3:H$426,COLUMN([1]Juros!$E$3),0)/100</f>
        <v>0.10800126845873209</v>
      </c>
      <c r="L197" s="222">
        <v>8.6E-3</v>
      </c>
      <c r="M197" s="189"/>
    </row>
    <row r="198" spans="1:13">
      <c r="A198" s="181">
        <f t="shared" si="15"/>
        <v>40575</v>
      </c>
      <c r="B198" s="69">
        <f>[1]Inflação!$C248</f>
        <v>8.0001986084992094E-3</v>
      </c>
      <c r="C198" s="70">
        <f>[1]Inflação!$B248/[1]Inflação!$B236-1</f>
        <v>6.0141713420345688E-2</v>
      </c>
      <c r="D198" s="85">
        <f>[1]Inflação!$U248</f>
        <v>9.9630955659597564E-3</v>
      </c>
      <c r="E198" s="60">
        <f>[1]Inflação!$T248/[1]Inflação!$T236-1</f>
        <v>0.11303822087543058</v>
      </c>
      <c r="F198" s="60">
        <f>G198/G197-1</f>
        <v>-1.6196760647870789E-3</v>
      </c>
      <c r="G198" s="58">
        <f>'[1]Setor Externo'!$E248</f>
        <v>1.6642999999999999</v>
      </c>
      <c r="H198" s="148">
        <f t="shared" si="16"/>
        <v>6.545841408613251E-3</v>
      </c>
      <c r="I198" s="58">
        <f>([1]Moedas!$D248)*$G198</f>
        <v>2.2977325799999999</v>
      </c>
      <c r="J198" s="169">
        <f>VLOOKUP($A198,[1]Juros!A$3:H$426,COLUMN([1]Juros!$B$3),0)/100</f>
        <v>0.1125</v>
      </c>
      <c r="K198" s="169">
        <f>VLOOKUP($A198,[1]Juros!A$3:H$426,COLUMN([1]Juros!$E$3),0)/100</f>
        <v>0.11109969802313063</v>
      </c>
      <c r="L198" s="222">
        <v>8.3999999999999995E-3</v>
      </c>
      <c r="M198" s="189"/>
    </row>
    <row r="199" spans="1:13">
      <c r="A199" s="179">
        <f t="shared" si="15"/>
        <v>40603</v>
      </c>
      <c r="B199" s="69">
        <f>[1]Inflação!$C249</f>
        <v>7.8997598670034197E-3</v>
      </c>
      <c r="C199" s="70">
        <f>[1]Inflação!$B249/[1]Inflação!$B237-1</f>
        <v>6.2989876163202174E-2</v>
      </c>
      <c r="D199" s="107">
        <f>[1]Inflação!$U249</f>
        <v>6.2216812064652682E-3</v>
      </c>
      <c r="E199" s="79">
        <f>[1]Inflação!$T249/[1]Inflação!$T237-1</f>
        <v>0.10948106241009881</v>
      </c>
      <c r="F199" s="79">
        <f t="shared" ref="F199:F208" si="21">G199/G198-1</f>
        <v>-1.9527729375713343E-2</v>
      </c>
      <c r="G199" s="58">
        <f>'[1]Setor Externo'!$E249</f>
        <v>1.6318000000000001</v>
      </c>
      <c r="H199" s="148">
        <f t="shared" si="16"/>
        <v>5.47054957979487E-3</v>
      </c>
      <c r="I199" s="58">
        <f>([1]Moedas!$D249)*$G199</f>
        <v>2.3103024400000001</v>
      </c>
      <c r="J199" s="169">
        <f>VLOOKUP($A199,[1]Juros!A$3:H$426,COLUMN([1]Juros!$B$3),0)/100</f>
        <v>0.11749999999999999</v>
      </c>
      <c r="K199" s="171">
        <f>VLOOKUP($A199,[1]Juros!A$3:H$426,COLUMN([1]Juros!$E$3),0)/100</f>
        <v>0.11562332666028324</v>
      </c>
      <c r="L199" s="224">
        <v>9.1999999999999998E-3</v>
      </c>
      <c r="M199" s="189"/>
    </row>
    <row r="200" spans="1:13">
      <c r="A200" s="179">
        <f t="shared" si="15"/>
        <v>40634</v>
      </c>
      <c r="B200" s="69">
        <f>[1]Inflação!$C250</f>
        <v>7.7003903648904526E-3</v>
      </c>
      <c r="C200" s="70">
        <f>[1]Inflação!$B250/[1]Inflação!$B238-1</f>
        <v>6.5102569235040875E-2</v>
      </c>
      <c r="D200" s="107">
        <f>[1]Inflação!$U250</f>
        <v>4.470470396683579E-3</v>
      </c>
      <c r="E200" s="79">
        <f>[1]Inflação!$T250/[1]Inflação!$T238-1</f>
        <v>0.10597325961944737</v>
      </c>
      <c r="F200" s="79">
        <f t="shared" si="21"/>
        <v>-3.4563059198431167E-2</v>
      </c>
      <c r="G200" s="58">
        <f>'[1]Setor Externo'!$E250</f>
        <v>1.5754000000000001</v>
      </c>
      <c r="H200" s="148">
        <f t="shared" si="16"/>
        <v>9.6923846905516697E-3</v>
      </c>
      <c r="I200" s="58">
        <f>([1]Moedas!$D250)*$G200</f>
        <v>2.3326947800000002</v>
      </c>
      <c r="J200" s="169">
        <f>VLOOKUP($A200,[1]Juros!A$3:H$426,COLUMN([1]Juros!$B$3),0)/100</f>
        <v>0.12</v>
      </c>
      <c r="K200" s="171">
        <f>VLOOKUP($A200,[1]Juros!A$3:H$426,COLUMN([1]Juros!$E$3),0)/100</f>
        <v>0.11675801895828791</v>
      </c>
      <c r="L200" s="224">
        <v>8.3999999999999995E-3</v>
      </c>
      <c r="M200" s="189"/>
    </row>
    <row r="201" spans="1:13">
      <c r="A201" s="181">
        <f t="shared" si="15"/>
        <v>40664</v>
      </c>
      <c r="B201" s="69">
        <f>[1]Inflação!$C251</f>
        <v>4.701324918840788E-3</v>
      </c>
      <c r="C201" s="70">
        <f>[1]Inflação!$B251/[1]Inflação!$B239-1</f>
        <v>6.5527816532400696E-2</v>
      </c>
      <c r="D201" s="107">
        <f>[1]Inflação!$U251</f>
        <v>4.3167548363842734E-3</v>
      </c>
      <c r="E201" s="79">
        <f>[1]Inflação!$T251/[1]Inflação!$T239-1</f>
        <v>9.7729336966394076E-2</v>
      </c>
      <c r="F201" s="79">
        <f t="shared" si="21"/>
        <v>2.9833693030338893E-3</v>
      </c>
      <c r="G201" s="58">
        <f>'[1]Setor Externo'!$E251</f>
        <v>1.5800999999999998</v>
      </c>
      <c r="H201" s="148">
        <f t="shared" si="16"/>
        <v>-2.4856582394375826E-2</v>
      </c>
      <c r="I201" s="58">
        <f>([1]Moedas!$D251)*$G201</f>
        <v>2.2747119599999999</v>
      </c>
      <c r="J201" s="169">
        <f>VLOOKUP($A201,[1]Juros!A$3:H$426,COLUMN([1]Juros!$B$3),0)/100</f>
        <v>0.12</v>
      </c>
      <c r="K201" s="171">
        <f>VLOOKUP($A201,[1]Juros!A$3:H$426,COLUMN([1]Juros!$E$3),0)/100</f>
        <v>0.11860094269271208</v>
      </c>
      <c r="L201" s="224">
        <v>9.8999999999999991E-3</v>
      </c>
      <c r="M201" s="189"/>
    </row>
    <row r="202" spans="1:13">
      <c r="A202" s="179">
        <f t="shared" si="15"/>
        <v>40695</v>
      </c>
      <c r="B202" s="69">
        <f>[1]Inflação!$C252</f>
        <v>1.4994358259570184E-3</v>
      </c>
      <c r="C202" s="70">
        <f>[1]Inflação!$B252/[1]Inflação!$B240-1</f>
        <v>6.7125507114063065E-2</v>
      </c>
      <c r="D202" s="107">
        <f>[1]Inflação!$U252</f>
        <v>-1.8224370367344589E-3</v>
      </c>
      <c r="E202" s="79">
        <f>[1]Inflação!$T252/[1]Inflação!$T240-1</f>
        <v>8.6491114391247681E-2</v>
      </c>
      <c r="F202" s="79">
        <f t="shared" si="21"/>
        <v>-1.0632238465919874E-2</v>
      </c>
      <c r="G202" s="58">
        <f>'[1]Setor Externo'!$E252</f>
        <v>1.5632999999999999</v>
      </c>
      <c r="H202" s="148">
        <f t="shared" si="16"/>
        <v>-3.3473688686281866E-3</v>
      </c>
      <c r="I202" s="58">
        <f>([1]Moedas!$D252)*$G202</f>
        <v>2.2670976599999997</v>
      </c>
      <c r="J202" s="169">
        <f>VLOOKUP($A202,[1]Juros!A$3:H$426,COLUMN([1]Juros!$B$3),0)/100</f>
        <v>0.1225</v>
      </c>
      <c r="K202" s="171">
        <f>VLOOKUP($A202,[1]Juros!A$3:H$426,COLUMN([1]Juros!$E$3),0)/100</f>
        <v>0.12038630283955058</v>
      </c>
      <c r="L202" s="224">
        <v>9.4999999999999998E-3</v>
      </c>
      <c r="M202" s="189"/>
    </row>
    <row r="203" spans="1:13">
      <c r="A203" s="179">
        <f t="shared" si="15"/>
        <v>40725</v>
      </c>
      <c r="B203" s="69">
        <f>[1]Inflação!$C253</f>
        <v>1.5996144055669959E-3</v>
      </c>
      <c r="C203" s="70">
        <f>[1]Inflação!$B253/[1]Inflação!$B241-1</f>
        <v>6.8725992832002092E-2</v>
      </c>
      <c r="D203" s="107">
        <f>[1]Inflação!$U253</f>
        <v>-1.1540208800270291E-3</v>
      </c>
      <c r="E203" s="79">
        <f>[1]Inflação!$T253/[1]Inflação!$T241-1</f>
        <v>8.3561835805208595E-2</v>
      </c>
      <c r="F203" s="79">
        <f t="shared" si="21"/>
        <v>-8.955414827608088E-3</v>
      </c>
      <c r="G203" s="58">
        <f>'[1]Setor Externo'!$E253</f>
        <v>1.5493000000000001</v>
      </c>
      <c r="H203" s="148">
        <f t="shared" si="16"/>
        <v>-1.6062616376217087E-2</v>
      </c>
      <c r="I203" s="58">
        <f>([1]Moedas!$D253)*$G203</f>
        <v>2.2306821400000003</v>
      </c>
      <c r="J203" s="169">
        <f>VLOOKUP($A203,[1]Juros!A$3:H$426,COLUMN([1]Juros!$B$3),0)/100</f>
        <v>0.125</v>
      </c>
      <c r="K203" s="171">
        <f>VLOOKUP($A203,[1]Juros!A$3:H$426,COLUMN([1]Juros!$E$3),0)/100</f>
        <v>0.12193308412741527</v>
      </c>
      <c r="L203" s="224">
        <v>9.7000000000000003E-3</v>
      </c>
      <c r="M203" s="189"/>
    </row>
    <row r="204" spans="1:13">
      <c r="A204" s="181">
        <f t="shared" si="15"/>
        <v>40756</v>
      </c>
      <c r="B204" s="69">
        <f>[1]Inflação!$C254</f>
        <v>3.6994038846747124E-3</v>
      </c>
      <c r="C204" s="70">
        <f>[1]Inflação!$B254/[1]Inflação!$B242-1</f>
        <v>7.2252264409807587E-2</v>
      </c>
      <c r="D204" s="107">
        <f>[1]Inflação!$U254</f>
        <v>4.3993990433839336E-3</v>
      </c>
      <c r="E204" s="79">
        <f>[1]Inflação!$T254/[1]Inflação!$T242-1</f>
        <v>8.0017151664754538E-2</v>
      </c>
      <c r="F204" s="79">
        <f t="shared" si="21"/>
        <v>2.6011747240689109E-2</v>
      </c>
      <c r="G204" s="58">
        <f>'[1]Setor Externo'!$E254</f>
        <v>1.5895999999999999</v>
      </c>
      <c r="H204" s="148">
        <f t="shared" si="16"/>
        <v>2.3945186560734966E-2</v>
      </c>
      <c r="I204" s="58">
        <f>([1]Moedas!$D254)*$G204</f>
        <v>2.2840962399999998</v>
      </c>
      <c r="J204" s="169">
        <f>VLOOKUP($A204,[1]Juros!A$3:H$426,COLUMN([1]Juros!$B$3),0)/100</f>
        <v>0.12</v>
      </c>
      <c r="K204" s="171">
        <f>VLOOKUP($A204,[1]Juros!A$3:H$426,COLUMN([1]Juros!$E$3),0)/100</f>
        <v>0.1235986153281398</v>
      </c>
      <c r="L204" s="224">
        <v>1.0700000000000001E-2</v>
      </c>
      <c r="M204" s="189"/>
    </row>
    <row r="205" spans="1:13">
      <c r="A205" s="179">
        <f t="shared" si="15"/>
        <v>40787</v>
      </c>
      <c r="B205" s="69">
        <f>[1]Inflação!$C255</f>
        <v>5.3009145500964028E-3</v>
      </c>
      <c r="C205" s="70">
        <f>[1]Inflação!$B255/[1]Inflação!$B243-1</f>
        <v>7.3109020596297869E-2</v>
      </c>
      <c r="D205" s="107">
        <f>[1]Inflação!$U255</f>
        <v>6.4532328400233041E-3</v>
      </c>
      <c r="E205" s="79">
        <f>[1]Inflação!$T255/[1]Inflação!$T243-1</f>
        <v>7.4588186232164677E-2</v>
      </c>
      <c r="F205" s="79">
        <f t="shared" si="21"/>
        <v>0.18224710619023665</v>
      </c>
      <c r="G205" s="58">
        <f>'[1]Setor Externo'!$E255</f>
        <v>1.8793</v>
      </c>
      <c r="H205" s="148">
        <f t="shared" si="16"/>
        <v>0.10145048441566562</v>
      </c>
      <c r="I205" s="58">
        <f>([1]Moedas!$D255)*$G205</f>
        <v>2.5158189100000001</v>
      </c>
      <c r="J205" s="169">
        <f>VLOOKUP($A205,[1]Juros!A$3:H$426,COLUMN([1]Juros!$B$3),0)/100</f>
        <v>0.12</v>
      </c>
      <c r="K205" s="171">
        <f>VLOOKUP($A205,[1]Juros!A$3:H$426,COLUMN([1]Juros!$E$3),0)/100</f>
        <v>0.11860094269271187</v>
      </c>
      <c r="L205" s="224">
        <v>9.3999999999999986E-3</v>
      </c>
      <c r="M205" s="189"/>
    </row>
    <row r="206" spans="1:13">
      <c r="A206" s="181">
        <f t="shared" si="15"/>
        <v>40817</v>
      </c>
      <c r="B206" s="69">
        <f>[1]Inflação!$C256</f>
        <v>4.3012355246883072E-3</v>
      </c>
      <c r="C206" s="70">
        <f>[1]Inflação!$B256/[1]Inflação!$B244-1</f>
        <v>6.9700991192924056E-2</v>
      </c>
      <c r="D206" s="107">
        <f>[1]Inflação!$U256</f>
        <v>5.3115837731221305E-3</v>
      </c>
      <c r="E206" s="79">
        <f>[1]Inflação!$T256/[1]Inflação!$T244-1</f>
        <v>6.9498603766993572E-2</v>
      </c>
      <c r="F206" s="79">
        <f t="shared" si="21"/>
        <v>-8.7053690203799272E-2</v>
      </c>
      <c r="G206" s="58">
        <f>'[1]Setor Externo'!$E256</f>
        <v>1.7157</v>
      </c>
      <c r="H206" s="148">
        <f t="shared" si="16"/>
        <v>-5.49331469966573E-2</v>
      </c>
      <c r="I206" s="58">
        <f>([1]Moedas!$D256)*$G206</f>
        <v>2.3776170599999999</v>
      </c>
      <c r="J206" s="169">
        <f>VLOOKUP($A206,[1]Juros!A$3:H$426,COLUMN([1]Juros!$B$3),0)/100</f>
        <v>0.115</v>
      </c>
      <c r="K206" s="171">
        <f>VLOOKUP($A206,[1]Juros!A$3:H$426,COLUMN([1]Juros!$E$3),0)/100</f>
        <v>0.11659793537598911</v>
      </c>
      <c r="L206" s="224">
        <v>8.8000000000000005E-3</v>
      </c>
      <c r="M206" s="189"/>
    </row>
    <row r="207" spans="1:13">
      <c r="A207" s="181">
        <f t="shared" si="15"/>
        <v>40848</v>
      </c>
      <c r="B207" s="69">
        <f>[1]Inflação!$C257</f>
        <v>5.1999240193749685E-3</v>
      </c>
      <c r="C207" s="70">
        <f>[1]Inflação!$B257/[1]Inflação!$B245-1</f>
        <v>6.641308865574258E-2</v>
      </c>
      <c r="D207" s="107">
        <f>[1]Inflação!$U257</f>
        <v>4.9674843997233875E-3</v>
      </c>
      <c r="E207" s="79">
        <f>[1]Inflação!$T257/[1]Inflação!$T245-1</f>
        <v>5.9484890632057752E-2</v>
      </c>
      <c r="F207" s="79">
        <f t="shared" si="21"/>
        <v>5.4088710147461638E-2</v>
      </c>
      <c r="G207" s="58">
        <f>'[1]Setor Externo'!$E257</f>
        <v>1.8085</v>
      </c>
      <c r="H207" s="148">
        <f t="shared" si="16"/>
        <v>2.2750526529280446E-2</v>
      </c>
      <c r="I207" s="58">
        <f>([1]Moedas!$D257)*$G207</f>
        <v>2.4317091</v>
      </c>
      <c r="J207" s="169">
        <f>VLOOKUP($A207,[1]Juros!A$3:H$426,COLUMN([1]Juros!$B$3),0)/100</f>
        <v>0.11</v>
      </c>
      <c r="K207" s="171">
        <f>VLOOKUP($A207,[1]Juros!A$3:H$426,COLUMN([1]Juros!$E$3),0)/100</f>
        <v>0.11360014437318239</v>
      </c>
      <c r="L207" s="224">
        <v>8.6E-3</v>
      </c>
      <c r="M207" s="189"/>
    </row>
    <row r="208" spans="1:13" ht="13.5" thickBot="1">
      <c r="A208" s="239">
        <f t="shared" si="15"/>
        <v>40878</v>
      </c>
      <c r="B208" s="240">
        <f>[1]Inflação!$C258</f>
        <v>4.9988189441361186E-3</v>
      </c>
      <c r="C208" s="241">
        <f>[1]Inflação!$B258/[1]Inflação!$B246-1</f>
        <v>6.5033527436801686E-2</v>
      </c>
      <c r="D208" s="242">
        <f>[1]Inflação!$U258</f>
        <v>-1.1734711106607953E-3</v>
      </c>
      <c r="E208" s="243">
        <f>[1]Inflação!$T258/[1]Inflação!$T246-1</f>
        <v>5.0968130206239914E-2</v>
      </c>
      <c r="F208" s="243">
        <f t="shared" si="21"/>
        <v>3.2236660215648305E-2</v>
      </c>
      <c r="G208" s="244">
        <f>'[1]Setor Externo'!$E258</f>
        <v>1.8668</v>
      </c>
      <c r="H208" s="245">
        <f t="shared" si="16"/>
        <v>-4.9963295362919213E-3</v>
      </c>
      <c r="I208" s="244">
        <f>([1]Moedas!$D258)*$G208</f>
        <v>2.4195594800000002</v>
      </c>
      <c r="J208" s="246">
        <f>VLOOKUP($A208,[1]Juros!A$3:H$426,COLUMN([1]Juros!$B$3),0)/100</f>
        <v>0.11</v>
      </c>
      <c r="K208" s="246">
        <f>VLOOKUP($A208,[1]Juros!A$3:H$426,COLUMN([1]Juros!$E$3),0)/100</f>
        <v>0.10859925378752461</v>
      </c>
      <c r="L208" s="247">
        <v>9.0000000000000011E-3</v>
      </c>
      <c r="M208" s="189"/>
    </row>
    <row r="209" spans="1:13" ht="13.5" thickTop="1">
      <c r="A209" s="181">
        <f t="shared" si="15"/>
        <v>40909</v>
      </c>
      <c r="B209" s="69">
        <f>[1]Inflação!$C259</f>
        <v>5.5997391097413196E-3</v>
      </c>
      <c r="C209" s="70">
        <f>[1]Inflação!$B259/[1]Inflação!$B247-1</f>
        <v>6.2179976539370907E-2</v>
      </c>
      <c r="D209" s="107">
        <f>[1]Inflação!$U259</f>
        <v>2.4870470700597558E-3</v>
      </c>
      <c r="E209" s="79">
        <f>[1]Inflação!$T259/[1]Inflação!$T247-1</f>
        <v>4.5285596254475369E-2</v>
      </c>
      <c r="F209" s="79">
        <f>G209/G208-1</f>
        <v>-6.4281122776944533E-2</v>
      </c>
      <c r="G209" s="58">
        <f>'[1]Setor Externo'!$E259</f>
        <v>1.7467999999999999</v>
      </c>
      <c r="H209" s="148">
        <f t="shared" si="16"/>
        <v>-5.5401142690652105E-2</v>
      </c>
      <c r="I209" s="58">
        <f>([1]Moedas!$D259)*$G209</f>
        <v>2.2855131200000001</v>
      </c>
      <c r="J209" s="169">
        <f>VLOOKUP($A209,[1]Juros!A$3:H$426,COLUMN([1]Juros!$B$3),0)/100</f>
        <v>0.105</v>
      </c>
      <c r="K209" s="171">
        <f>VLOOKUP($A209,[1]Juros!A$3:H$426,COLUMN([1]Juros!$E$3),0)/100</f>
        <v>0.10655188841508129</v>
      </c>
      <c r="L209" s="224">
        <v>8.8999999999999999E-3</v>
      </c>
      <c r="M209" s="189"/>
    </row>
    <row r="210" spans="1:13">
      <c r="A210" s="181">
        <f t="shared" si="15"/>
        <v>40940</v>
      </c>
      <c r="B210" s="69">
        <f>[1]Inflação!$C260</f>
        <v>4.4992535329366756E-3</v>
      </c>
      <c r="C210" s="70">
        <f>[1]Inflação!$B260/[1]Inflação!$B248-1</f>
        <v>5.8490856474355146E-2</v>
      </c>
      <c r="D210" s="107">
        <f>[1]Inflação!$U260</f>
        <v>-6.1336891294583307E-4</v>
      </c>
      <c r="E210" s="79">
        <f>[1]Inflação!$T260/[1]Inflação!$T248-1</f>
        <v>3.4339229968782581E-2</v>
      </c>
      <c r="F210" s="79">
        <f>G210/G209-1</f>
        <v>-1.6830776276619996E-2</v>
      </c>
      <c r="G210" s="58">
        <f>'[1]Setor Externo'!$E260</f>
        <v>1.7174</v>
      </c>
      <c r="H210" s="148">
        <f t="shared" si="16"/>
        <v>1.2786537843196832E-3</v>
      </c>
      <c r="I210" s="58">
        <f>([1]Moedas!$D260)*$G210</f>
        <v>2.2884355000000003</v>
      </c>
      <c r="J210" s="169">
        <f>VLOOKUP($A210,[1]Juros!A$3:H$426,COLUMN([1]Juros!$B$3),0)/100</f>
        <v>0.105</v>
      </c>
      <c r="K210" s="171">
        <f>VLOOKUP($A210,[1]Juros!A$3:H$426,COLUMN([1]Juros!$E$3),0)/100</f>
        <v>0.10360125328661191</v>
      </c>
      <c r="L210" s="224">
        <v>7.4000000000000003E-3</v>
      </c>
      <c r="M210" s="189"/>
    </row>
    <row r="211" spans="1:13">
      <c r="A211" s="179">
        <f t="shared" ref="A211:A274" si="22">EDATE(A210,1)</f>
        <v>40969</v>
      </c>
      <c r="B211" s="69">
        <f>[1]Inflação!$C261</f>
        <v>2.0999421207088531E-3</v>
      </c>
      <c r="C211" s="70">
        <f>[1]Inflação!$B261/[1]Inflação!$B249-1</f>
        <v>5.2399919361243219E-2</v>
      </c>
      <c r="D211" s="107">
        <f>[1]Inflação!$U261</f>
        <v>4.2772357414930795E-3</v>
      </c>
      <c r="E211" s="79">
        <f>[1]Inflação!$T261/[1]Inflação!$T249-1</f>
        <v>3.234044951858972E-2</v>
      </c>
      <c r="F211" s="79">
        <f t="shared" ref="F211:F220" si="23">G211/G210-1</f>
        <v>6.370094328636311E-2</v>
      </c>
      <c r="G211" s="58">
        <f>'[1]Setor Externo'!$E261</f>
        <v>1.8268</v>
      </c>
      <c r="H211" s="148">
        <f t="shared" ref="H211:H274" si="24">I211/I210-1</f>
        <v>6.5137837618757466E-2</v>
      </c>
      <c r="I211" s="58">
        <f>([1]Moedas!$D261)*$G211</f>
        <v>2.4374992400000002</v>
      </c>
      <c r="J211" s="169">
        <f>VLOOKUP($A211,[1]Juros!A$3:H$426,COLUMN([1]Juros!$B$3),0)/100</f>
        <v>9.7500000000000003E-2</v>
      </c>
      <c r="K211" s="171">
        <f>VLOOKUP($A211,[1]Juros!A$3:H$426,COLUMN([1]Juros!$E$3),0)/100</f>
        <v>9.7800887291357094E-2</v>
      </c>
      <c r="L211" s="224">
        <v>8.1000000000000013E-3</v>
      </c>
      <c r="M211" s="189"/>
    </row>
    <row r="212" spans="1:13">
      <c r="A212" s="179">
        <f t="shared" si="22"/>
        <v>41000</v>
      </c>
      <c r="B212" s="69">
        <f>[1]Inflação!$C262</f>
        <v>6.3998188894791586E-3</v>
      </c>
      <c r="C212" s="70">
        <f>[1]Inflação!$B262/[1]Inflação!$B250-1</f>
        <v>5.1041657194300205E-2</v>
      </c>
      <c r="D212" s="107">
        <f>[1]Inflação!$U262</f>
        <v>8.5327385827631552E-3</v>
      </c>
      <c r="E212" s="79">
        <f>[1]Inflação!$T262/[1]Inflação!$T250-1</f>
        <v>3.6515429160973945E-2</v>
      </c>
      <c r="F212" s="79">
        <f t="shared" si="23"/>
        <v>4.461353185898842E-2</v>
      </c>
      <c r="G212" s="58">
        <f>'[1]Setor Externo'!$E262</f>
        <v>1.9083000000000001</v>
      </c>
      <c r="H212" s="148">
        <f t="shared" si="24"/>
        <v>3.6471449320328864E-2</v>
      </c>
      <c r="I212" s="58">
        <f>([1]Moedas!$D262)*$G212</f>
        <v>2.5263983700000003</v>
      </c>
      <c r="J212" s="169">
        <f>VLOOKUP($A212,[1]Juros!A$3:H$426,COLUMN([1]Juros!$B$3),0)/100</f>
        <v>0.09</v>
      </c>
      <c r="K212" s="171">
        <f>VLOOKUP($A212,[1]Juros!A$3:H$426,COLUMN([1]Juros!$E$3),0)/100</f>
        <v>9.3093752058139134E-2</v>
      </c>
      <c r="L212" s="224">
        <v>6.9999999999999993E-3</v>
      </c>
      <c r="M212" s="189"/>
    </row>
    <row r="213" spans="1:13">
      <c r="A213" s="181">
        <f t="shared" si="22"/>
        <v>41030</v>
      </c>
      <c r="B213" s="69">
        <f>[1]Inflação!$C263</f>
        <v>3.5991763423370848E-3</v>
      </c>
      <c r="C213" s="70">
        <f>[1]Inflação!$B263/[1]Inflação!$B251-1</f>
        <v>4.9888673678113005E-2</v>
      </c>
      <c r="D213" s="107">
        <f>[1]Inflação!$U263</f>
        <v>1.0226371168754911E-2</v>
      </c>
      <c r="E213" s="79">
        <f>[1]Inflação!$T263/[1]Inflação!$T251-1</f>
        <v>4.2614509435624726E-2</v>
      </c>
      <c r="F213" s="79">
        <f t="shared" si="23"/>
        <v>5.9948645391185718E-2</v>
      </c>
      <c r="G213" s="58">
        <f>'[1]Setor Externo'!$E263</f>
        <v>2.0226999999999999</v>
      </c>
      <c r="H213" s="148">
        <f t="shared" si="24"/>
        <v>-1.0026059350252248E-2</v>
      </c>
      <c r="I213" s="58">
        <f>([1]Moedas!$D263)*$G213</f>
        <v>2.5010685499999998</v>
      </c>
      <c r="J213" s="169">
        <f>VLOOKUP($A213,[1]Juros!A$3:H$426,COLUMN([1]Juros!$B$3),0)/100</f>
        <v>8.5000000000000006E-2</v>
      </c>
      <c r="K213" s="171">
        <f>VLOOKUP($A213,[1]Juros!A$3:H$426,COLUMN([1]Juros!$E$3),0)/100</f>
        <v>8.8371080417741499E-2</v>
      </c>
      <c r="L213" s="224">
        <v>7.3000000000000001E-3</v>
      </c>
      <c r="M213" s="189"/>
    </row>
    <row r="214" spans="1:13">
      <c r="A214" s="181">
        <f t="shared" si="22"/>
        <v>41061</v>
      </c>
      <c r="B214" s="69">
        <f>[1]Inflação!$C264</f>
        <v>7.9886434823572827E-4</v>
      </c>
      <c r="C214" s="70">
        <f>[1]Inflação!$B264/[1]Inflação!$B252-1</f>
        <v>4.9154252835474477E-2</v>
      </c>
      <c r="D214" s="107">
        <f>[1]Inflação!$U264</f>
        <v>6.6001566558107072E-3</v>
      </c>
      <c r="E214" s="79">
        <f>[1]Inflação!$T264/[1]Inflação!$T252-1</f>
        <v>5.1412060810010596E-2</v>
      </c>
      <c r="F214" s="79">
        <f t="shared" si="23"/>
        <v>-6.5753695555446079E-3</v>
      </c>
      <c r="G214" s="58">
        <f>'[1]Setor Externo'!$E264</f>
        <v>2.0093999999999999</v>
      </c>
      <c r="H214" s="148">
        <f t="shared" si="24"/>
        <v>1.7687811875448212E-2</v>
      </c>
      <c r="I214" s="58">
        <f>([1]Moedas!$D264)*$G214</f>
        <v>2.5453069799999999</v>
      </c>
      <c r="J214" s="169">
        <f>VLOOKUP($A214,[1]Juros!A$3:H$426,COLUMN([1]Juros!$B$3),0)/100</f>
        <v>8.5000000000000006E-2</v>
      </c>
      <c r="K214" s="171">
        <f>VLOOKUP($A214,[1]Juros!A$3:H$426,COLUMN([1]Juros!$E$3),0)/100</f>
        <v>8.360042403013751E-2</v>
      </c>
      <c r="L214" s="224">
        <v>6.4000000000000003E-3</v>
      </c>
      <c r="M214" s="189"/>
    </row>
    <row r="215" spans="1:13">
      <c r="A215" s="181">
        <f t="shared" si="22"/>
        <v>41091</v>
      </c>
      <c r="B215" s="69">
        <f>[1]Inflação!$C265</f>
        <v>4.3012358156842012E-3</v>
      </c>
      <c r="C215" s="70">
        <f>[1]Inflação!$B265/[1]Inflação!$B253-1</f>
        <v>5.1984143693268203E-2</v>
      </c>
      <c r="D215" s="107">
        <f>[1]Inflação!$U265</f>
        <v>1.3410683496402287E-2</v>
      </c>
      <c r="E215" s="79">
        <f>[1]Inflação!$T265/[1]Inflação!$T253-1</f>
        <v>6.674325917655155E-2</v>
      </c>
      <c r="F215" s="79">
        <f t="shared" si="23"/>
        <v>2.3638897183238861E-2</v>
      </c>
      <c r="G215" s="58">
        <f>'[1]Setor Externo'!$E265</f>
        <v>2.0569000000000002</v>
      </c>
      <c r="H215" s="148">
        <f t="shared" si="24"/>
        <v>-5.6956666185703497E-3</v>
      </c>
      <c r="I215" s="58">
        <f>([1]Moedas!$D265)*$G215</f>
        <v>2.5308097599999999</v>
      </c>
      <c r="J215" s="169">
        <f>VLOOKUP($A215,[1]Juros!A$3:H$426,COLUMN([1]Juros!$B$3),0)/100</f>
        <v>0.08</v>
      </c>
      <c r="K215" s="171">
        <f>VLOOKUP($A215,[1]Juros!A$3:H$426,COLUMN([1]Juros!$E$3),0)/100</f>
        <v>8.0415950382157708E-2</v>
      </c>
      <c r="L215" s="224">
        <v>6.8000000000000005E-3</v>
      </c>
      <c r="M215" s="189"/>
    </row>
    <row r="216" spans="1:13">
      <c r="A216" s="181">
        <f t="shared" si="22"/>
        <v>41122</v>
      </c>
      <c r="B216" s="69">
        <f>[1]Inflação!$C266</f>
        <v>4.0998370357663294E-3</v>
      </c>
      <c r="C216" s="70">
        <f>[1]Inflação!$B266/[1]Inflação!$B254-1</f>
        <v>5.2403840391230805E-2</v>
      </c>
      <c r="D216" s="107">
        <f>[1]Inflação!$U266</f>
        <v>1.4277891495299011E-2</v>
      </c>
      <c r="E216" s="79">
        <f>[1]Inflação!$T266/[1]Inflação!$T254-1</f>
        <v>7.7234917419221949E-2</v>
      </c>
      <c r="F216" s="79">
        <f t="shared" si="23"/>
        <v>-1.2688998006709085E-2</v>
      </c>
      <c r="G216" s="58">
        <f>'[1]Setor Externo'!$E266</f>
        <v>2.0308000000000002</v>
      </c>
      <c r="H216" s="148">
        <f t="shared" si="24"/>
        <v>9.3778522491552163E-3</v>
      </c>
      <c r="I216" s="58">
        <f>([1]Moedas!$D266)*$G216</f>
        <v>2.5545433200000001</v>
      </c>
      <c r="J216" s="169">
        <f>VLOOKUP($A216,[1]Juros!A$3:H$426,COLUMN([1]Juros!$B$3),0)/100</f>
        <v>7.4999999999999997E-2</v>
      </c>
      <c r="K216" s="171">
        <f>VLOOKUP($A216,[1]Juros!A$3:H$426,COLUMN([1]Juros!$E$3),0)/100</f>
        <v>7.816462931846696E-2</v>
      </c>
      <c r="L216" s="224">
        <v>6.8999999999999999E-3</v>
      </c>
      <c r="M216" s="189"/>
    </row>
    <row r="217" spans="1:13">
      <c r="A217" s="181">
        <f t="shared" si="22"/>
        <v>41153</v>
      </c>
      <c r="B217" s="69">
        <f>[1]Inflação!$C267</f>
        <v>5.7003906561428064E-3</v>
      </c>
      <c r="C217" s="70">
        <f>[1]Inflação!$B267/[1]Inflação!$B255-1</f>
        <v>5.2822033772001786E-2</v>
      </c>
      <c r="D217" s="107">
        <f>[1]Inflação!$U267</f>
        <v>9.6562056112374783E-3</v>
      </c>
      <c r="E217" s="79">
        <f>[1]Inflação!$T267/[1]Inflação!$T255-1</f>
        <v>8.0663148355455849E-2</v>
      </c>
      <c r="F217" s="79">
        <f t="shared" si="23"/>
        <v>-2.1666338388811601E-3</v>
      </c>
      <c r="G217" s="58">
        <f>'[1]Setor Externo'!$E267</f>
        <v>2.0264000000000002</v>
      </c>
      <c r="H217" s="148">
        <f t="shared" si="24"/>
        <v>2.0123784786707066E-2</v>
      </c>
      <c r="I217" s="58">
        <f>([1]Moedas!$D267)*$G217</f>
        <v>2.6059504000000002</v>
      </c>
      <c r="J217" s="169">
        <f>VLOOKUP($A217,[1]Juros!A$3:H$426,COLUMN([1]Juros!$B$3),0)/100</f>
        <v>7.4999999999999997E-2</v>
      </c>
      <c r="K217" s="171">
        <f>VLOOKUP($A217,[1]Juros!A$3:H$426,COLUMN([1]Juros!$E$3),0)/100</f>
        <v>7.3599096788422524E-2</v>
      </c>
      <c r="L217" s="224">
        <v>5.4000000000000003E-3</v>
      </c>
      <c r="M217" s="189"/>
    </row>
    <row r="218" spans="1:13">
      <c r="A218" s="181">
        <f t="shared" si="22"/>
        <v>41183</v>
      </c>
      <c r="B218" s="69">
        <f>[1]Inflação!$C268</f>
        <v>5.9002395202800706E-3</v>
      </c>
      <c r="C218" s="70">
        <f>[1]Inflação!$B268/[1]Inflação!$B256-1</f>
        <v>5.449829043593879E-2</v>
      </c>
      <c r="D218" s="107">
        <f>[1]Inflação!$U268</f>
        <v>2.4072422474974431E-4</v>
      </c>
      <c r="E218" s="79">
        <f>[1]Inflação!$T268/[1]Inflação!$T256-1</f>
        <v>7.5212210424505654E-2</v>
      </c>
      <c r="F218" s="79">
        <f t="shared" si="23"/>
        <v>2.1713383339911907E-3</v>
      </c>
      <c r="G218" s="58">
        <f>'[1]Setor Externo'!$E268</f>
        <v>2.0308000000000002</v>
      </c>
      <c r="H218" s="148">
        <f t="shared" si="24"/>
        <v>9.9642725356554607E-3</v>
      </c>
      <c r="I218" s="58">
        <f>([1]Moedas!$D268)*$G218</f>
        <v>2.6319168000000004</v>
      </c>
      <c r="J218" s="169">
        <f>VLOOKUP($A218,[1]Juros!A$3:H$426,COLUMN([1]Juros!$B$3),0)/100</f>
        <v>7.2499999999999995E-2</v>
      </c>
      <c r="K218" s="171">
        <f>VLOOKUP($A218,[1]Juros!A$3:H$426,COLUMN([1]Juros!$E$3),0)/100</f>
        <v>7.2007442230407281E-2</v>
      </c>
      <c r="L218" s="224">
        <v>6.0999999999999995E-3</v>
      </c>
      <c r="M218" s="189"/>
    </row>
    <row r="219" spans="1:13">
      <c r="A219" s="181">
        <f t="shared" si="22"/>
        <v>41214</v>
      </c>
      <c r="B219" s="69">
        <f>[1]Inflação!$C269</f>
        <v>6.0007317965604656E-3</v>
      </c>
      <c r="C219" s="70">
        <f>[1]Inflação!$B269/[1]Inflação!$B257-1</f>
        <v>5.5338372505019384E-2</v>
      </c>
      <c r="D219" s="107">
        <f>[1]Inflação!$U269</f>
        <v>-2.5842036115719669E-4</v>
      </c>
      <c r="E219" s="79">
        <f>[1]Inflação!$T269/[1]Inflação!$T257-1</f>
        <v>6.962102792692404E-2</v>
      </c>
      <c r="F219" s="79">
        <f>G219/G218-1</f>
        <v>5.1802245420523807E-2</v>
      </c>
      <c r="G219" s="58">
        <f>'[1]Setor Externo'!$E269</f>
        <v>2.1360000000000001</v>
      </c>
      <c r="H219" s="148">
        <f t="shared" si="24"/>
        <v>5.3912342517818068E-2</v>
      </c>
      <c r="I219" s="58">
        <f>([1]Moedas!$D269)*$G219</f>
        <v>2.7738096000000003</v>
      </c>
      <c r="J219" s="169">
        <f>VLOOKUP($A219,[1]Juros!A$3:H$426,COLUMN([1]Juros!$B$3),0)/100</f>
        <v>7.2499999999999995E-2</v>
      </c>
      <c r="K219" s="171">
        <f>VLOOKUP($A219,[1]Juros!A$3:H$426,COLUMN([1]Juros!$E$3),0)/100</f>
        <v>7.1098984525206077E-2</v>
      </c>
      <c r="L219" s="224">
        <v>5.4000000000000003E-3</v>
      </c>
      <c r="M219" s="189"/>
    </row>
    <row r="220" spans="1:13" ht="13.5" thickBot="1">
      <c r="A220" s="239">
        <f t="shared" si="22"/>
        <v>41244</v>
      </c>
      <c r="B220" s="240">
        <f>[1]Inflação!$C270</f>
        <v>7.9010245592046058E-3</v>
      </c>
      <c r="C220" s="241">
        <f>[1]Inflação!$B270/[1]Inflação!$B258-1</f>
        <v>5.8385947181474496E-2</v>
      </c>
      <c r="D220" s="242">
        <f>[1]Inflação!$U270</f>
        <v>6.8212985526692194E-3</v>
      </c>
      <c r="E220" s="243">
        <f>[1]Inflação!$T270/[1]Inflação!$T258-1</f>
        <v>7.818244825167131E-2</v>
      </c>
      <c r="F220" s="243">
        <f t="shared" si="23"/>
        <v>-3.9513108614232184E-2</v>
      </c>
      <c r="G220" s="244">
        <f>'[1]Setor Externo'!$E270</f>
        <v>2.0516000000000001</v>
      </c>
      <c r="H220" s="245">
        <f t="shared" si="24"/>
        <v>-2.4202713841642298E-2</v>
      </c>
      <c r="I220" s="244">
        <f>([1]Moedas!$D270)*$G220</f>
        <v>2.7066758800000001</v>
      </c>
      <c r="J220" s="246">
        <f>VLOOKUP($A220,[1]Juros!A$3:H$426,COLUMN([1]Juros!$B$3),0)/100</f>
        <v>7.2499999999999995E-2</v>
      </c>
      <c r="K220" s="246">
        <f>VLOOKUP($A220,[1]Juros!A$3:H$426,COLUMN([1]Juros!$E$3),0)/100</f>
        <v>7.1098984525206077E-2</v>
      </c>
      <c r="L220" s="247">
        <v>5.3E-3</v>
      </c>
      <c r="M220" s="189"/>
    </row>
    <row r="221" spans="1:13" ht="13.5" thickTop="1">
      <c r="A221" s="181">
        <f t="shared" si="22"/>
        <v>41275</v>
      </c>
      <c r="B221" s="69">
        <f>[1]Inflação!$C271</f>
        <v>8.5996791081650592E-3</v>
      </c>
      <c r="C221" s="70">
        <f>[1]Inflação!$B271/[1]Inflação!$B259-1</f>
        <v>6.1543360825525362E-2</v>
      </c>
      <c r="D221" s="107">
        <f>[1]Inflação!$U271</f>
        <v>3.3806824863007456E-3</v>
      </c>
      <c r="E221" s="79">
        <f>[1]Inflação!$T271/[1]Inflação!$T259-1</f>
        <v>7.9143559942583597E-2</v>
      </c>
      <c r="F221" s="79">
        <f>G221/G220-1</f>
        <v>-2.9294209397543347E-2</v>
      </c>
      <c r="G221" s="58">
        <f>'[1]Setor Externo'!$E271</f>
        <v>1.9915</v>
      </c>
      <c r="H221" s="148">
        <f t="shared" si="24"/>
        <v>-8.9335779650134839E-4</v>
      </c>
      <c r="I221" s="58">
        <f>([1]Moedas!$D271)*$G221</f>
        <v>2.7042578499999999</v>
      </c>
      <c r="J221" s="169">
        <f>VLOOKUP($A221,[1]Juros!A$3:H$426,COLUMN([1]Juros!$B$3),0)/100</f>
        <v>7.2499999999999995E-2</v>
      </c>
      <c r="K221" s="171">
        <f>VLOOKUP($A221,[1]Juros!A$3:H$426,COLUMN([1]Juros!$E$3),0)/100</f>
        <v>6.93E-2</v>
      </c>
      <c r="L221" s="224">
        <v>5.8999999999999999E-3</v>
      </c>
      <c r="M221" s="189"/>
    </row>
    <row r="222" spans="1:13">
      <c r="A222" s="183">
        <f t="shared" si="22"/>
        <v>41306</v>
      </c>
      <c r="B222" s="126">
        <f>[1]Inflação!$C272</f>
        <v>5.9998238583820473E-3</v>
      </c>
      <c r="C222" s="122">
        <f>[1]Inflação!$B272/[1]Inflação!$B260-1</f>
        <v>6.3129146440423556E-2</v>
      </c>
      <c r="D222" s="123">
        <f>[1]Inflação!$U272</f>
        <v>2.9102869855481828E-3</v>
      </c>
      <c r="E222" s="124">
        <f>[1]Inflação!$T272/[1]Inflação!$T260-1</f>
        <v>8.2948424298411094E-2</v>
      </c>
      <c r="F222" s="124">
        <f>G222/G221-1</f>
        <v>-6.5277429073563598E-3</v>
      </c>
      <c r="G222" s="125">
        <f>'[1]Setor Externo'!$E272</f>
        <v>1.9784999999999999</v>
      </c>
      <c r="H222" s="163">
        <f t="shared" si="24"/>
        <v>-4.4718516764220451E-2</v>
      </c>
      <c r="I222" s="125">
        <f>([1]Moedas!$D272)*$G222</f>
        <v>2.5833274500000001</v>
      </c>
      <c r="J222" s="171">
        <f>VLOOKUP($A222,[1]Juros!A$3:H$426,COLUMN([1]Juros!$B$3),0)/100</f>
        <v>7.2499999999999995E-2</v>
      </c>
      <c r="K222" s="171">
        <f>VLOOKUP($A222,[1]Juros!A$3:H$426,COLUMN([1]Juros!$E$3),0)/100</f>
        <v>6.9599999999999995E-2</v>
      </c>
      <c r="L222" s="225">
        <v>4.7999999999999996E-3</v>
      </c>
      <c r="M222" s="189"/>
    </row>
    <row r="223" spans="1:13" ht="12.75" customHeight="1">
      <c r="A223" s="184">
        <f t="shared" si="22"/>
        <v>41334</v>
      </c>
      <c r="B223" s="126">
        <f>[1]Inflação!$C273</f>
        <v>4.7001017717032134E-3</v>
      </c>
      <c r="C223" s="122">
        <f>[1]Inflação!$B273/[1]Inflação!$B261-1</f>
        <v>6.588765923358908E-2</v>
      </c>
      <c r="D223" s="123">
        <f>[1]Inflação!$U273</f>
        <v>2.0624499724422041E-3</v>
      </c>
      <c r="E223" s="124">
        <f>[1]Inflação!$T273/[1]Inflação!$T261-1</f>
        <v>8.0560140791236634E-2</v>
      </c>
      <c r="F223" s="124">
        <f t="shared" ref="F223:F286" si="25">G223/G222-1</f>
        <v>2.1834723275208523E-2</v>
      </c>
      <c r="G223" s="125">
        <f>'[1]Setor Externo'!$E273</f>
        <v>2.0217000000000001</v>
      </c>
      <c r="H223" s="163">
        <f t="shared" si="24"/>
        <v>2.9741758057038048E-3</v>
      </c>
      <c r="I223" s="125">
        <f>([1]Moedas!$D273)*$G223</f>
        <v>2.5910107200000003</v>
      </c>
      <c r="J223" s="171">
        <f>VLOOKUP($A223,[1]Juros!A$3:H$426,COLUMN([1]Juros!$B$3),0)/100</f>
        <v>7.2499999999999995E-2</v>
      </c>
      <c r="K223" s="171">
        <f>VLOOKUP($A223,[1]Juros!A$3:H$426,COLUMN([1]Juros!$E$3),0)/100</f>
        <v>6.9900000000000004E-2</v>
      </c>
      <c r="L223" s="225">
        <v>5.4000000000000003E-3</v>
      </c>
      <c r="M223" s="189"/>
    </row>
    <row r="224" spans="1:13" ht="12.75" customHeight="1">
      <c r="A224" s="184">
        <f t="shared" si="22"/>
        <v>41365</v>
      </c>
      <c r="B224" s="126">
        <f>[1]Inflação!$C274</f>
        <v>5.5004601870156655E-3</v>
      </c>
      <c r="C224" s="122">
        <f>[1]Inflação!$B274/[1]Inflação!$B262-1</f>
        <v>6.4935139842997369E-2</v>
      </c>
      <c r="D224" s="123">
        <f>[1]Inflação!$U274</f>
        <v>1.4576522857931984E-3</v>
      </c>
      <c r="E224" s="124">
        <f>[1]Inflação!$T274/[1]Inflação!$T262-1</f>
        <v>7.2979765903350202E-2</v>
      </c>
      <c r="F224" s="124">
        <f t="shared" si="25"/>
        <v>-1.0090517880991245E-2</v>
      </c>
      <c r="G224" s="125">
        <f>'[1]Setor Externo'!$E274</f>
        <v>2.0013000000000001</v>
      </c>
      <c r="H224" s="163">
        <f t="shared" si="24"/>
        <v>1.7098007220903932E-2</v>
      </c>
      <c r="I224" s="125">
        <f>([1]Moedas!$D274)*$G224</f>
        <v>2.63531184</v>
      </c>
      <c r="J224" s="171">
        <f>VLOOKUP($A224,[1]Juros!A$3:H$426,COLUMN([1]Juros!$B$3),0)/100</f>
        <v>7.4999999999999997E-2</v>
      </c>
      <c r="K224" s="171">
        <f>VLOOKUP($A224,[1]Juros!A$3:H$426,COLUMN([1]Juros!$E$3),0)/100</f>
        <v>7.0999999999999994E-2</v>
      </c>
      <c r="L224" s="225">
        <v>6.0000000000000001E-3</v>
      </c>
      <c r="M224" s="189"/>
    </row>
    <row r="225" spans="1:13" ht="12.75" customHeight="1">
      <c r="A225" s="184">
        <f t="shared" si="22"/>
        <v>41395</v>
      </c>
      <c r="B225" s="126">
        <f>[1]Inflação!$C275</f>
        <v>3.6992704367089235E-3</v>
      </c>
      <c r="C225" s="122">
        <f>[1]Inflação!$B275/[1]Inflação!$B263-1</f>
        <v>6.5041351287665972E-2</v>
      </c>
      <c r="D225" s="123">
        <f>[1]Inflação!$U275</f>
        <v>4.4636272599651861E-5</v>
      </c>
      <c r="E225" s="124">
        <f>[1]Inflação!$T275/[1]Inflação!$T263-1</f>
        <v>6.2165560456775459E-2</v>
      </c>
      <c r="F225" s="124">
        <f t="shared" si="25"/>
        <v>6.9854594513566015E-2</v>
      </c>
      <c r="G225" s="125">
        <f>'[1]Setor Externo'!$E275</f>
        <v>2.1410999999999998</v>
      </c>
      <c r="H225" s="163">
        <f t="shared" si="24"/>
        <v>5.6123927254089212E-2</v>
      </c>
      <c r="I225" s="125">
        <f>([1]Moedas!$D275)*$G225</f>
        <v>2.7832158899999997</v>
      </c>
      <c r="J225" s="171">
        <f>VLOOKUP($A225,[1]Juros!A$3:H$426,COLUMN([1]Juros!$B$3),0)/100</f>
        <v>0.08</v>
      </c>
      <c r="K225" s="171">
        <f>VLOOKUP($A225,[1]Juros!A$3:H$426,COLUMN([1]Juros!$E$3),0)/100</f>
        <v>7.2499999999999995E-2</v>
      </c>
      <c r="L225" s="225">
        <v>5.7999999999999996E-3</v>
      </c>
      <c r="M225" s="189"/>
    </row>
    <row r="226" spans="1:13" ht="12.75" customHeight="1">
      <c r="A226" s="185">
        <f t="shared" si="22"/>
        <v>41426</v>
      </c>
      <c r="B226" s="131">
        <f>[1]Inflação!$C276</f>
        <v>2.6009907508337538E-3</v>
      </c>
      <c r="C226" s="55">
        <f>[1]Inflação!$B276/[1]Inflação!$B264-1</f>
        <v>6.6959158358983917E-2</v>
      </c>
      <c r="D226" s="132">
        <f>[1]Inflação!$U276</f>
        <v>7.4791528801725349E-3</v>
      </c>
      <c r="E226" s="133">
        <f>[1]Inflação!$T276/[1]Inflação!$T264-1</f>
        <v>6.3093078211581277E-2</v>
      </c>
      <c r="F226" s="133">
        <f t="shared" si="25"/>
        <v>4.2314698052403177E-2</v>
      </c>
      <c r="G226" s="134">
        <f>'[1]Setor Externo'!$E276</f>
        <v>2.2317</v>
      </c>
      <c r="H226" s="150">
        <f t="shared" si="24"/>
        <v>4.3196724491250338E-2</v>
      </c>
      <c r="I226" s="134">
        <f>([1]Moedas!$D276)*$G226</f>
        <v>2.9034416999999997</v>
      </c>
      <c r="J226" s="172">
        <f>VLOOKUP($A226,[1]Juros!A$3:H$426,COLUMN([1]Juros!$B$3),0)/100</f>
        <v>0.08</v>
      </c>
      <c r="K226" s="226">
        <f>VLOOKUP($A226,[1]Juros!A$3:H$426,COLUMN([1]Juros!$E$3),0)/100</f>
        <v>7.7199999999999991E-2</v>
      </c>
      <c r="L226" s="227">
        <v>5.8999999999999999E-3</v>
      </c>
      <c r="M226" s="189"/>
    </row>
    <row r="227" spans="1:13" ht="12.75" customHeight="1">
      <c r="A227" s="185">
        <f t="shared" si="22"/>
        <v>41456</v>
      </c>
      <c r="B227" s="131">
        <f>[1]Inflação!$C277</f>
        <v>2.9871471936959715E-4</v>
      </c>
      <c r="C227" s="55">
        <f>[1]Inflação!$B277/[1]Inflação!$B265-1</f>
        <v>6.2706921691397355E-2</v>
      </c>
      <c r="D227" s="132">
        <f>[1]Inflação!$U277</f>
        <v>2.6100205527079812E-3</v>
      </c>
      <c r="E227" s="133">
        <f>[1]Inflação!$T277/[1]Inflação!$T265-1</f>
        <v>5.1762913449628245E-2</v>
      </c>
      <c r="F227" s="133">
        <f t="shared" si="25"/>
        <v>2.011919164762288E-2</v>
      </c>
      <c r="G227" s="134">
        <f>'[1]Setor Externo'!$E277</f>
        <v>2.2766000000000002</v>
      </c>
      <c r="H227" s="150">
        <f t="shared" si="24"/>
        <v>4.301502592595563E-2</v>
      </c>
      <c r="I227" s="134">
        <f>([1]Moedas!$D277)*$G227</f>
        <v>3.0283333200000002</v>
      </c>
      <c r="J227" s="172">
        <f>VLOOKUP($A227,[1]Juros!A$3:H$426,COLUMN([1]Juros!$B$3),0)/100</f>
        <v>8.5000000000000006E-2</v>
      </c>
      <c r="K227" s="226">
        <f>VLOOKUP($A227,[1]Juros!A$3:H$426,COLUMN([1]Juros!$E$3),0)/100</f>
        <v>8.0500000000000002E-2</v>
      </c>
      <c r="L227" s="227">
        <v>7.0999999999999995E-3</v>
      </c>
      <c r="M227" s="189"/>
    </row>
    <row r="228" spans="1:13" ht="12.75" customHeight="1">
      <c r="A228" s="185">
        <f t="shared" si="22"/>
        <v>41487</v>
      </c>
      <c r="B228" s="131">
        <f>[1]Inflação!$C278</f>
        <v>2.3997654040994743E-3</v>
      </c>
      <c r="C228" s="55">
        <f>[1]Inflação!$B278/[1]Inflação!$B266-1</f>
        <v>6.0907620642133953E-2</v>
      </c>
      <c r="D228" s="132">
        <f>[1]Inflação!$U278</f>
        <v>1.4639544445040897E-3</v>
      </c>
      <c r="E228" s="133">
        <f>[1]Inflação!$T278/[1]Inflação!$T266-1</f>
        <v>3.8475407256000071E-2</v>
      </c>
      <c r="F228" s="133">
        <f t="shared" si="25"/>
        <v>4.7834490028990428E-2</v>
      </c>
      <c r="G228" s="134">
        <f>'[1]Setor Externo'!$E278</f>
        <v>2.3855</v>
      </c>
      <c r="H228" s="150">
        <f t="shared" si="24"/>
        <v>4.1532673820727117E-2</v>
      </c>
      <c r="I228" s="134">
        <f>([1]Moedas!$D278)*$G228</f>
        <v>3.1541081000000002</v>
      </c>
      <c r="J228" s="172">
        <f>VLOOKUP($A228,[1]Juros!A$3:H$426,COLUMN([1]Juros!$B$3),0)/100</f>
        <v>0.09</v>
      </c>
      <c r="K228" s="226">
        <f>VLOOKUP($A228,[1]Juros!A$3:H$426,COLUMN([1]Juros!$E$3),0)/100</f>
        <v>8.2699999999999996E-2</v>
      </c>
      <c r="L228" s="227">
        <v>6.9999999999999993E-3</v>
      </c>
      <c r="M228" s="189"/>
    </row>
    <row r="229" spans="1:13" ht="12.75" customHeight="1">
      <c r="A229" s="183">
        <f t="shared" si="22"/>
        <v>41518</v>
      </c>
      <c r="B229" s="126">
        <f>[1]Inflação!$C279</f>
        <v>3.4997785799595338E-3</v>
      </c>
      <c r="C229" s="122">
        <f>[1]Inflação!$B279/[1]Inflação!$B267-1</f>
        <v>5.858620748231913E-2</v>
      </c>
      <c r="D229" s="132">
        <f>[1]Inflação!$U279</f>
        <v>1.4992230513937166E-2</v>
      </c>
      <c r="E229" s="133">
        <f>[1]Inflação!$T279/[1]Inflação!$T267-1</f>
        <v>4.3963741406934487E-2</v>
      </c>
      <c r="F229" s="133">
        <f t="shared" si="25"/>
        <v>-7.0635086983860784E-2</v>
      </c>
      <c r="G229" s="134">
        <f>'[1]Setor Externo'!$E279</f>
        <v>2.2170000000000001</v>
      </c>
      <c r="H229" s="150">
        <f t="shared" si="24"/>
        <v>-4.9196855364595726E-2</v>
      </c>
      <c r="I229" s="134">
        <f>([1]Moedas!$D279)*$G229</f>
        <v>2.9989359000000002</v>
      </c>
      <c r="J229" s="172">
        <f>VLOOKUP($A229,[1]Juros!A$3:H$426,COLUMN([1]Juros!$B$3),0)/100</f>
        <v>0.09</v>
      </c>
      <c r="K229" s="226">
        <f>VLOOKUP($A229,[1]Juros!A$3:H$426,COLUMN([1]Juros!$E$3),0)/100</f>
        <v>8.72E-2</v>
      </c>
      <c r="L229" s="227">
        <v>6.9999999999999993E-3</v>
      </c>
      <c r="M229" s="189"/>
    </row>
    <row r="230" spans="1:13" ht="12.75" customHeight="1">
      <c r="A230" s="183">
        <f t="shared" si="22"/>
        <v>41548</v>
      </c>
      <c r="B230" s="126">
        <f>[1]Inflação!$C280</f>
        <v>5.6994001053760623E-3</v>
      </c>
      <c r="C230" s="122">
        <f>[1]Inflação!$B280/[1]Inflação!$B268-1</f>
        <v>5.8374848715134098E-2</v>
      </c>
      <c r="D230" s="132">
        <f>[1]Inflação!$U280</f>
        <v>8.5732916261092029E-3</v>
      </c>
      <c r="E230" s="133">
        <f>[1]Inflação!$T280/[1]Inflação!$T268-1</f>
        <v>5.2660546115212092E-2</v>
      </c>
      <c r="F230" s="133">
        <f t="shared" si="25"/>
        <v>1.0284167794316623E-2</v>
      </c>
      <c r="G230" s="134">
        <f>'[1]Setor Externo'!$E280</f>
        <v>2.2397999999999998</v>
      </c>
      <c r="H230" s="150">
        <f t="shared" si="24"/>
        <v>1.4541297798329023E-2</v>
      </c>
      <c r="I230" s="134">
        <f>([1]Moedas!$D280)*$G230</f>
        <v>3.0425443199999997</v>
      </c>
      <c r="J230" s="172">
        <f>VLOOKUP($A230,[1]Juros!A$3:H$426,COLUMN([1]Juros!$B$3),0)/100</f>
        <v>9.5000000000000001E-2</v>
      </c>
      <c r="K230" s="226">
        <f>VLOOKUP($A230,[1]Juros!A$3:H$426,COLUMN([1]Juros!$E$3),0)/100</f>
        <v>9.1600000000000001E-2</v>
      </c>
      <c r="L230" s="227">
        <v>8.0000000000000002E-3</v>
      </c>
      <c r="M230" s="189"/>
    </row>
    <row r="231" spans="1:13" ht="12.75" customHeight="1">
      <c r="A231" s="183">
        <f t="shared" si="22"/>
        <v>41579</v>
      </c>
      <c r="B231" s="126">
        <f>[1]Inflação!$C281</f>
        <v>5.4011648006808688E-3</v>
      </c>
      <c r="C231" s="122">
        <f>[1]Inflação!$B281/[1]Inflação!$B269-1</f>
        <v>5.7744067237047725E-2</v>
      </c>
      <c r="D231" s="132">
        <f>[1]Inflação!$U281</f>
        <v>2.8990613188011327E-3</v>
      </c>
      <c r="E231" s="133">
        <f>[1]Inflação!$T281/[1]Inflação!$T269-1</f>
        <v>5.5985161653133941E-2</v>
      </c>
      <c r="F231" s="133">
        <f t="shared" si="25"/>
        <v>4.2950263416376533E-2</v>
      </c>
      <c r="G231" s="134">
        <f>'[1]Setor Externo'!$E281</f>
        <v>2.3359999999999999</v>
      </c>
      <c r="H231" s="150">
        <f t="shared" si="24"/>
        <v>4.3487708340103959E-2</v>
      </c>
      <c r="I231" s="134">
        <f>([1]Moedas!$D281)*$G231</f>
        <v>3.1748575999999997</v>
      </c>
      <c r="J231" s="172">
        <f>VLOOKUP($A231,[1]Juros!A$3:H$426,COLUMN([1]Juros!$B$3),0)/100</f>
        <v>0.1</v>
      </c>
      <c r="K231" s="226">
        <f>VLOOKUP($A231,[1]Juros!A$3:H$426,COLUMN([1]Juros!$E$3),0)/100</f>
        <v>9.3299999999999994E-2</v>
      </c>
      <c r="L231" s="227">
        <v>7.0999999999999995E-3</v>
      </c>
      <c r="M231" s="189"/>
    </row>
    <row r="232" spans="1:13" ht="12.75" customHeight="1" thickBot="1">
      <c r="A232" s="239">
        <f t="shared" si="22"/>
        <v>41609</v>
      </c>
      <c r="B232" s="240">
        <f>[1]Inflação!$C282</f>
        <v>9.1995736137817641E-3</v>
      </c>
      <c r="C232" s="241">
        <f>[1]Inflação!$B282/[1]Inflação!$B270-1</f>
        <v>5.910683255331084E-2</v>
      </c>
      <c r="D232" s="242">
        <f>[1]Inflação!$U282</f>
        <v>5.9831679024155981E-3</v>
      </c>
      <c r="E232" s="243">
        <f>[1]Inflação!$T282/[1]Inflação!$T270-1</f>
        <v>5.5106104434671455E-2</v>
      </c>
      <c r="F232" s="243">
        <f t="shared" si="25"/>
        <v>1.1172945205479401E-2</v>
      </c>
      <c r="G232" s="244">
        <f>'[1]Setor Externo'!$E282</f>
        <v>2.3620999999999999</v>
      </c>
      <c r="H232" s="245">
        <f t="shared" si="24"/>
        <v>2.2481773670731009E-2</v>
      </c>
      <c r="I232" s="244">
        <f>([1]Moedas!$D282)*$G232</f>
        <v>3.2462340300000001</v>
      </c>
      <c r="J232" s="246">
        <f>VLOOKUP($A232,[1]Juros!A$3:H$426,COLUMN([1]Juros!$B$3),0)/100</f>
        <v>0.1</v>
      </c>
      <c r="K232" s="246">
        <f>VLOOKUP($A232,[1]Juros!A$3:H$426,COLUMN([1]Juros!$E$3),0)/100</f>
        <v>9.7799999999999998E-2</v>
      </c>
      <c r="L232" s="247">
        <v>7.8000000000000005E-3</v>
      </c>
      <c r="M232" s="189"/>
    </row>
    <row r="233" spans="1:13" ht="13.5" thickTop="1">
      <c r="A233" s="181">
        <f t="shared" si="22"/>
        <v>41640</v>
      </c>
      <c r="B233" s="69">
        <f>[1]Inflação!$C283</f>
        <v>5.4987825622019315E-3</v>
      </c>
      <c r="C233" s="70">
        <f>[1]Inflação!$B283/[1]Inflação!$B271-1</f>
        <v>5.5850653925756166E-2</v>
      </c>
      <c r="D233" s="107">
        <f>[1]Inflação!$U283</f>
        <v>4.8089603804073455E-3</v>
      </c>
      <c r="E233" s="79">
        <f>[1]Inflação!$T283/[1]Inflação!$T271-1</f>
        <v>5.6608011688024984E-2</v>
      </c>
      <c r="F233" s="79">
        <f t="shared" si="25"/>
        <v>2.1463951568519546E-2</v>
      </c>
      <c r="G233" s="58">
        <f>'[1]Setor Externo'!$E283</f>
        <v>2.4127999999999998</v>
      </c>
      <c r="H233" s="148">
        <f t="shared" si="24"/>
        <v>2.3621371500439636E-3</v>
      </c>
      <c r="I233" s="58">
        <f>([1]Moedas!$D283)*$G233</f>
        <v>3.25390208</v>
      </c>
      <c r="J233" s="169">
        <f>VLOOKUP($A233,[1]Juros!A$3:H$426,COLUMN([1]Juros!$B$3),0)/100</f>
        <v>0.105</v>
      </c>
      <c r="K233" s="171">
        <f>VLOOKUP($A233,[1]Juros!A$3:H$426,COLUMN([1]Juros!$E$3),0)/100</f>
        <v>0.10050000000000001</v>
      </c>
      <c r="L233" s="224">
        <v>8.3999999999999995E-3</v>
      </c>
      <c r="M233" s="189"/>
    </row>
    <row r="234" spans="1:13">
      <c r="A234" s="183">
        <f t="shared" si="22"/>
        <v>41671</v>
      </c>
      <c r="B234" s="126">
        <f>[1]Inflação!$C284</f>
        <v>6.8997515880897531E-3</v>
      </c>
      <c r="C234" s="122">
        <f>[1]Inflação!$B284/[1]Inflação!$B272-1</f>
        <v>5.6795176240137524E-2</v>
      </c>
      <c r="D234" s="123">
        <f>[1]Inflação!$U284</f>
        <v>3.8431748062239812E-3</v>
      </c>
      <c r="E234" s="124">
        <f>[1]Inflação!$T284/[1]Inflação!$T272-1</f>
        <v>5.7590848097346159E-2</v>
      </c>
      <c r="F234" s="124">
        <f t="shared" si="25"/>
        <v>-2.8390251989389825E-2</v>
      </c>
      <c r="G234" s="125">
        <f>'[1]Setor Externo'!$E284</f>
        <v>2.3443000000000001</v>
      </c>
      <c r="H234" s="163">
        <f t="shared" si="24"/>
        <v>-5.623777099033167E-3</v>
      </c>
      <c r="I234" s="125">
        <f>([1]Moedas!$D284)*$G234</f>
        <v>3.2356028599999997</v>
      </c>
      <c r="J234" s="171">
        <f>VLOOKUP($A234,[1]Juros!A$3:H$426,COLUMN([1]Juros!$B$3),0)/100</f>
        <v>0.1075</v>
      </c>
      <c r="K234" s="171">
        <f>VLOOKUP($A234,[1]Juros!A$3:H$426,COLUMN([1]Juros!$E$3),0)/100</f>
        <v>0.1032</v>
      </c>
      <c r="L234" s="225">
        <v>7.8000000000000005E-3</v>
      </c>
      <c r="M234" s="189"/>
    </row>
    <row r="235" spans="1:13">
      <c r="A235" s="183">
        <f t="shared" si="22"/>
        <v>41699</v>
      </c>
      <c r="B235" s="126">
        <f>[1]Inflação!$C285</f>
        <v>9.2004846175353094E-3</v>
      </c>
      <c r="C235" s="122">
        <f>[1]Inflação!$B285/[1]Inflação!$B273-1</f>
        <v>6.1528910091982913E-2</v>
      </c>
      <c r="D235" s="123">
        <f>[1]Inflação!$U285</f>
        <v>1.6663658896798994E-2</v>
      </c>
      <c r="E235" s="124">
        <f>[1]Inflação!$T285/[1]Inflação!$T273-1</f>
        <v>7.3001170008901495E-2</v>
      </c>
      <c r="F235" s="124">
        <f t="shared" si="25"/>
        <v>-3.0883419357590758E-2</v>
      </c>
      <c r="G235" s="125">
        <f>'[1]Setor Externo'!$E285</f>
        <v>2.2719</v>
      </c>
      <c r="H235" s="163">
        <f t="shared" si="24"/>
        <v>-3.3200536236390854E-2</v>
      </c>
      <c r="I235" s="125">
        <f>([1]Moedas!$D285)*$G235</f>
        <v>3.12817911</v>
      </c>
      <c r="J235" s="171">
        <f>VLOOKUP($A235,[1]Juros!A$3:H$426,COLUMN([1]Juros!$B$3),0)/100</f>
        <v>0.1075</v>
      </c>
      <c r="K235" s="171">
        <f>VLOOKUP($A235,[1]Juros!A$3:H$426,COLUMN([1]Juros!$E$3),0)/100</f>
        <v>0.1056</v>
      </c>
      <c r="L235" s="225">
        <v>7.6E-3</v>
      </c>
      <c r="M235" s="189"/>
    </row>
    <row r="236" spans="1:13">
      <c r="A236" s="183">
        <f t="shared" si="22"/>
        <v>41730</v>
      </c>
      <c r="B236" s="126">
        <f>[1]Inflação!$C286</f>
        <v>6.7002190653553395E-3</v>
      </c>
      <c r="C236" s="122">
        <f>[1]Inflação!$B286/[1]Inflação!$B274-1</f>
        <v>6.2795521878774352E-2</v>
      </c>
      <c r="D236" s="123">
        <f>[1]Inflação!$U286</f>
        <v>7.8484007049612892E-3</v>
      </c>
      <c r="E236" s="124">
        <f>[1]Inflação!$T286/[1]Inflação!$T274-1</f>
        <v>7.984846955806213E-2</v>
      </c>
      <c r="F236" s="124">
        <f t="shared" si="25"/>
        <v>-1.7430344645451012E-2</v>
      </c>
      <c r="G236" s="125">
        <f>'[1]Setor Externo'!$E286</f>
        <v>2.2323</v>
      </c>
      <c r="H236" s="163">
        <f t="shared" si="24"/>
        <v>-1.0436966315525376E-2</v>
      </c>
      <c r="I236" s="125">
        <f>([1]Moedas!$D286)*$G236</f>
        <v>3.0955304099999998</v>
      </c>
      <c r="J236" s="171">
        <f>VLOOKUP($A236,[1]Juros!A$3:H$426,COLUMN([1]Juros!$B$3),0)/100</f>
        <v>0.11</v>
      </c>
      <c r="K236" s="171">
        <f>VLOOKUP($A236,[1]Juros!A$3:H$426,COLUMN([1]Juros!$E$3),0)/100</f>
        <v>0.10769999999999999</v>
      </c>
      <c r="L236" s="225">
        <v>8.199999999999999E-3</v>
      </c>
      <c r="M236" s="189"/>
    </row>
    <row r="237" spans="1:13">
      <c r="A237" s="183">
        <f t="shared" si="22"/>
        <v>41760</v>
      </c>
      <c r="B237" s="126">
        <f>[1]Inflação!$C287</f>
        <v>4.59931201426933E-3</v>
      </c>
      <c r="C237" s="143">
        <f>[1]Inflação!$B287/[1]Inflação!$B275-1</f>
        <v>6.3748556504095832E-2</v>
      </c>
      <c r="D237" s="123">
        <f>[1]Inflação!$U287</f>
        <v>-1.3317278314941561E-3</v>
      </c>
      <c r="E237" s="124">
        <f>[1]Inflação!$T287/[1]Inflação!$T275-1</f>
        <v>7.8362271225055791E-2</v>
      </c>
      <c r="F237" s="124">
        <f t="shared" si="25"/>
        <v>4.1213098597858711E-3</v>
      </c>
      <c r="G237" s="125">
        <f>'[1]Setor Externo'!$E287</f>
        <v>2.2414999999999998</v>
      </c>
      <c r="H237" s="163">
        <f t="shared" si="24"/>
        <v>-1.2678008225414317E-2</v>
      </c>
      <c r="I237" s="125">
        <f>([1]Moedas!$D287)*$G237</f>
        <v>3.0562852499999997</v>
      </c>
      <c r="J237" s="171">
        <f>VLOOKUP($A237,[1]Juros!A$3:H$426,COLUMN([1]Juros!$B$3),0)/100</f>
        <v>0.11</v>
      </c>
      <c r="K237" s="171">
        <f>VLOOKUP($A237,[1]Juros!A$3:H$426,COLUMN([1]Juros!$E$3),0)/100</f>
        <v>0.10800000000000001</v>
      </c>
      <c r="L237" s="225">
        <v>8.6E-3</v>
      </c>
      <c r="M237" s="189"/>
    </row>
    <row r="238" spans="1:13">
      <c r="A238" s="183">
        <f t="shared" si="22"/>
        <v>41791</v>
      </c>
      <c r="B238" s="126">
        <f>[1]Inflação!$C288</f>
        <v>3.9999492714106744E-3</v>
      </c>
      <c r="C238" s="143">
        <f>[1]Inflação!$B288/[1]Inflação!$B276-1</f>
        <v>6.5232836013692452E-2</v>
      </c>
      <c r="D238" s="123">
        <f>[1]Inflação!$U288</f>
        <v>-7.4233505315118853E-3</v>
      </c>
      <c r="E238" s="124">
        <f>[1]Inflação!$T288/[1]Inflação!$T276-1</f>
        <v>6.2411273747815965E-2</v>
      </c>
      <c r="F238" s="124">
        <f t="shared" si="25"/>
        <v>-1.2134731206780991E-2</v>
      </c>
      <c r="G238" s="125">
        <f>'[1]Setor Externo'!$E288</f>
        <v>2.2143000000000002</v>
      </c>
      <c r="H238" s="163">
        <f t="shared" si="24"/>
        <v>-8.0050414142460724E-3</v>
      </c>
      <c r="I238" s="125">
        <f>([1]Moedas!$D288)*$G238</f>
        <v>3.0318195600000002</v>
      </c>
      <c r="J238" s="171">
        <f>VLOOKUP($A238,[1]Juros!A$3:H$426,COLUMN([1]Juros!$B$3),0)/100</f>
        <v>0.11</v>
      </c>
      <c r="K238" s="171">
        <f>VLOOKUP($A238,[1]Juros!A$3:H$426,COLUMN([1]Juros!$E$3),0)/100</f>
        <v>0.10800000000000001</v>
      </c>
      <c r="L238" s="225">
        <v>8.199999999999999E-3</v>
      </c>
      <c r="M238" s="189"/>
    </row>
    <row r="239" spans="1:13">
      <c r="A239" s="186">
        <f t="shared" si="22"/>
        <v>41821</v>
      </c>
      <c r="B239" s="131">
        <f>[1]Inflação!$C289</f>
        <v>1.0105297196782992E-4</v>
      </c>
      <c r="C239" s="55">
        <f>[1]Inflação!$B289/[1]Inflação!$B277-1</f>
        <v>6.5022343107265623E-2</v>
      </c>
      <c r="D239" s="132">
        <f>[1]Inflação!$U289</f>
        <v>-6.0773741102412293E-3</v>
      </c>
      <c r="E239" s="133">
        <f>[1]Inflação!$T289/[1]Inflação!$T277-1</f>
        <v>5.3205714417453587E-2</v>
      </c>
      <c r="F239" s="133">
        <f t="shared" si="25"/>
        <v>2.2264372487919237E-2</v>
      </c>
      <c r="G239" s="134">
        <f>'[1]Setor Externo'!$E289</f>
        <v>2.2635999999999998</v>
      </c>
      <c r="H239" s="150">
        <f t="shared" si="24"/>
        <v>-2.833809806281895E-4</v>
      </c>
      <c r="I239" s="134">
        <f>([1]Moedas!$D289)*$G239</f>
        <v>3.0309603999999997</v>
      </c>
      <c r="J239" s="172">
        <f>VLOOKUP($A239,[1]Juros!A$3:H$426,COLUMN([1]Juros!$B$3),0)/100</f>
        <v>0.11</v>
      </c>
      <c r="K239" s="226">
        <f>VLOOKUP($A239,[1]Juros!A$3:H$426,COLUMN([1]Juros!$E$3),0)/100</f>
        <v>0.10800000000000001</v>
      </c>
      <c r="L239" s="227">
        <v>9.3999999999999986E-3</v>
      </c>
      <c r="M239" s="189"/>
    </row>
    <row r="240" spans="1:13">
      <c r="A240" s="186">
        <f t="shared" si="22"/>
        <v>41852</v>
      </c>
      <c r="B240" s="131">
        <f>[1]Inflação!$C290</f>
        <v>2.5008083420903215E-3</v>
      </c>
      <c r="C240" s="55">
        <f>[1]Inflação!$B290/[1]Inflação!$B278-1</f>
        <v>6.5129698466163122E-2</v>
      </c>
      <c r="D240" s="132">
        <f>[1]Inflação!$U290</f>
        <v>-2.6577794316693382E-3</v>
      </c>
      <c r="E240" s="133">
        <f>[1]Inflação!$T290/[1]Inflação!$T278-1</f>
        <v>4.887102653135611E-2</v>
      </c>
      <c r="F240" s="133">
        <f t="shared" si="25"/>
        <v>-1.2237144371797015E-2</v>
      </c>
      <c r="G240" s="134">
        <f>'[1]Setor Externo'!$E290</f>
        <v>2.2359</v>
      </c>
      <c r="H240" s="150">
        <f t="shared" si="24"/>
        <v>-3.1269468251713173E-2</v>
      </c>
      <c r="I240" s="134">
        <f>([1]Moedas!$D290)*$G240</f>
        <v>2.9361838799999997</v>
      </c>
      <c r="J240" s="172">
        <f>VLOOKUP($A240,[1]Juros!A$3:H$426,COLUMN([1]Juros!$B$3),0)/100</f>
        <v>0.11</v>
      </c>
      <c r="K240" s="226">
        <f>VLOOKUP($A240,[1]Juros!A$3:H$426,COLUMN([1]Juros!$E$3),0)/100</f>
        <v>0.1082</v>
      </c>
      <c r="L240" s="227">
        <v>8.6E-3</v>
      </c>
      <c r="M240" s="189"/>
    </row>
    <row r="241" spans="1:13">
      <c r="A241" s="186">
        <f t="shared" si="22"/>
        <v>41883</v>
      </c>
      <c r="B241" s="131">
        <f>[1]Inflação!$C291</f>
        <v>5.6997142583568028E-3</v>
      </c>
      <c r="C241" s="55">
        <f>[1]Inflação!$B291/[1]Inflação!$B279-1</f>
        <v>6.7464743152562567E-2</v>
      </c>
      <c r="D241" s="132">
        <f>[1]Inflação!$U291</f>
        <v>2.0009327931669318E-3</v>
      </c>
      <c r="E241" s="133">
        <f>[1]Inflação!$T291/[1]Inflação!$T279-1</f>
        <v>3.5446100343045073E-2</v>
      </c>
      <c r="F241" s="133">
        <f t="shared" si="25"/>
        <v>9.4369157833534612E-2</v>
      </c>
      <c r="G241" s="134">
        <f>'[1]Setor Externo'!$E291</f>
        <v>2.4468999999999999</v>
      </c>
      <c r="H241" s="150">
        <f t="shared" si="24"/>
        <v>5.2617791090113997E-2</v>
      </c>
      <c r="I241" s="134">
        <f>([1]Moedas!$D291)*$G241</f>
        <v>3.09067939</v>
      </c>
      <c r="J241" s="172">
        <f>VLOOKUP($A241,[1]Juros!A$3:H$426,COLUMN([1]Juros!$B$3),0)/100</f>
        <v>0.11</v>
      </c>
      <c r="K241" s="226">
        <f>VLOOKUP($A241,[1]Juros!A$3:H$426,COLUMN([1]Juros!$E$3),0)/100</f>
        <v>0.1082</v>
      </c>
      <c r="L241" s="227">
        <v>9.0000000000000011E-3</v>
      </c>
      <c r="M241" s="189"/>
    </row>
    <row r="242" spans="1:13">
      <c r="A242" s="186">
        <f t="shared" si="22"/>
        <v>41913</v>
      </c>
      <c r="B242" s="131">
        <f>[1]Inflação!$C292</f>
        <v>4.1991962397651683E-3</v>
      </c>
      <c r="C242" s="55">
        <f>[1]Inflação!$B292/[1]Inflação!$B280-1</f>
        <v>6.5872403797569312E-2</v>
      </c>
      <c r="D242" s="132">
        <f>[1]Inflação!$U292</f>
        <v>2.8420758653544542E-3</v>
      </c>
      <c r="E242" s="133">
        <f>[1]Inflação!$T292/[1]Inflação!$T280-1</f>
        <v>2.9562179899216723E-2</v>
      </c>
      <c r="F242" s="133">
        <f t="shared" si="25"/>
        <v>1.2628223466427002E-2</v>
      </c>
      <c r="G242" s="134">
        <f>'[1]Setor Externo'!$E292</f>
        <v>2.4778000000000002</v>
      </c>
      <c r="H242" s="150">
        <f t="shared" si="24"/>
        <v>4.1301954648877981E-3</v>
      </c>
      <c r="I242" s="134">
        <f>([1]Moedas!$D292)*$G242</f>
        <v>3.1034445000000002</v>
      </c>
      <c r="J242" s="172">
        <f>VLOOKUP($A242,[1]Juros!A$3:H$426,COLUMN([1]Juros!$B$3),0)/100</f>
        <v>0.1125</v>
      </c>
      <c r="K242" s="226">
        <f>VLOOKUP($A242,[1]Juros!A$3:H$426,COLUMN([1]Juros!$E$3),0)/100</f>
        <v>0.1085</v>
      </c>
      <c r="L242" s="227">
        <v>9.3999999999999986E-3</v>
      </c>
      <c r="M242" s="189"/>
    </row>
    <row r="243" spans="1:13">
      <c r="A243" s="186">
        <f t="shared" si="22"/>
        <v>41944</v>
      </c>
      <c r="B243" s="131">
        <f>[1]Inflação!$C293</f>
        <v>5.0998003992015484E-3</v>
      </c>
      <c r="C243" s="55">
        <f>[1]Inflação!$B293/[1]Inflação!$B281-1</f>
        <v>6.5552913418734038E-2</v>
      </c>
      <c r="D243" s="132">
        <f>[1]Inflação!$U293</f>
        <v>9.7798309416159412E-3</v>
      </c>
      <c r="E243" s="133">
        <f>[1]Inflação!$T293/[1]Inflação!$T281-1</f>
        <v>3.6625881966036777E-2</v>
      </c>
      <c r="F243" s="133">
        <f t="shared" si="25"/>
        <v>3.5353943013963773E-2</v>
      </c>
      <c r="G243" s="134">
        <f>'[1]Setor Externo'!$E293</f>
        <v>2.5653999999999999</v>
      </c>
      <c r="H243" s="150">
        <f t="shared" si="24"/>
        <v>2.9319544783223961E-2</v>
      </c>
      <c r="I243" s="134">
        <f>([1]Moedas!$D293)*$G243</f>
        <v>3.19443608</v>
      </c>
      <c r="J243" s="172">
        <f>VLOOKUP($A243,[1]Juros!A$3:H$426,COLUMN([1]Juros!$B$3),0)/100</f>
        <v>0.1125</v>
      </c>
      <c r="K243" s="226">
        <f>VLOOKUP($A243,[1]Juros!A$3:H$426,COLUMN([1]Juros!$E$3),0)/100</f>
        <v>0.1109</v>
      </c>
      <c r="L243" s="227">
        <v>8.3999999999999995E-3</v>
      </c>
      <c r="M243" s="189"/>
    </row>
    <row r="244" spans="1:13" ht="13.5" thickBot="1">
      <c r="A244" s="239">
        <f t="shared" si="22"/>
        <v>41974</v>
      </c>
      <c r="B244" s="240">
        <f>[1]Inflação!$C294</f>
        <v>7.7995452333905479E-3</v>
      </c>
      <c r="C244" s="241">
        <f>[1]Inflação!$B294/[1]Inflação!$B282-1</f>
        <v>6.4074707959081545E-2</v>
      </c>
      <c r="D244" s="242">
        <f>[1]Inflação!$U294</f>
        <v>6.2079892712101348E-3</v>
      </c>
      <c r="E244" s="243">
        <f>[1]Inflação!$T294/[1]Inflação!$T282-1</f>
        <v>3.6857551498040264E-2</v>
      </c>
      <c r="F244" s="243">
        <f t="shared" si="25"/>
        <v>3.5939814453886276E-2</v>
      </c>
      <c r="G244" s="244">
        <f>'[1]Setor Externo'!$E294</f>
        <v>2.6576</v>
      </c>
      <c r="H244" s="245">
        <f t="shared" si="24"/>
        <v>6.4889074255634061E-3</v>
      </c>
      <c r="I244" s="244">
        <f>([1]Moedas!$D294)*$G244</f>
        <v>3.2151644799999999</v>
      </c>
      <c r="J244" s="246">
        <f>VLOOKUP($A244,[1]Juros!A$3:H$426,COLUMN([1]Juros!$B$3),0)/100</f>
        <v>0.11749999999999999</v>
      </c>
      <c r="K244" s="246">
        <f>VLOOKUP($A244,[1]Juros!A$3:H$426,COLUMN([1]Juros!$E$3),0)/100</f>
        <v>0.11509999999999999</v>
      </c>
      <c r="L244" s="247">
        <v>9.5999999999999992E-3</v>
      </c>
      <c r="M244" s="189"/>
    </row>
    <row r="245" spans="1:13" ht="13.5" thickTop="1">
      <c r="A245" s="187">
        <f t="shared" si="22"/>
        <v>42005</v>
      </c>
      <c r="B245" s="131">
        <f>[1]Inflação!$C295</f>
        <v>1.2399442345302436E-2</v>
      </c>
      <c r="C245" s="55">
        <f>[1]Inflação!$B295/[1]Inflação!$B283-1</f>
        <v>7.1377369753178099E-2</v>
      </c>
      <c r="D245" s="132">
        <f>[1]Inflação!$U295</f>
        <v>7.6476183822304922E-3</v>
      </c>
      <c r="E245" s="133">
        <f>[1]Inflação!$T295/[1]Inflação!$T283-1</f>
        <v>3.9786749088193352E-2</v>
      </c>
      <c r="F245" s="133">
        <f t="shared" si="25"/>
        <v>9.5198675496688256E-3</v>
      </c>
      <c r="G245" s="134">
        <f>'[1]Setor Externo'!$E295</f>
        <v>2.6829000000000001</v>
      </c>
      <c r="H245" s="150">
        <f t="shared" si="24"/>
        <v>-5.7820398040724807E-2</v>
      </c>
      <c r="I245" s="134">
        <f>([1]Moedas!$D295)*$G245</f>
        <v>3.02926239</v>
      </c>
      <c r="J245" s="172">
        <f>VLOOKUP($A245,[1]Juros!A$3:H$426,COLUMN([1]Juros!$B$3),0)/100</f>
        <v>0.1225</v>
      </c>
      <c r="K245" s="226">
        <f>VLOOKUP($A245,[1]Juros!A$3:H$426,COLUMN([1]Juros!$E$3),0)/100</f>
        <v>0.1174</v>
      </c>
      <c r="L245" s="227">
        <v>9.300000000000001E-3</v>
      </c>
      <c r="M245" s="189"/>
    </row>
    <row r="246" spans="1:13">
      <c r="A246" s="183">
        <f t="shared" si="22"/>
        <v>42036</v>
      </c>
      <c r="B246" s="126">
        <f>[1]Inflação!$C296</f>
        <v>1.219989294924817E-2</v>
      </c>
      <c r="C246" s="122">
        <f>[1]Inflação!$B296/[1]Inflação!$B284-1</f>
        <v>7.7016909838357295E-2</v>
      </c>
      <c r="D246" s="123">
        <f>[1]Inflação!$U296</f>
        <v>2.7058643654376269E-3</v>
      </c>
      <c r="E246" s="124">
        <f>[1]Inflação!$T296/[1]Inflação!$T284-1</f>
        <v>3.8608716148777811E-2</v>
      </c>
      <c r="F246" s="124">
        <f t="shared" si="25"/>
        <v>5.900331730590036E-2</v>
      </c>
      <c r="G246" s="125">
        <f>'[1]Setor Externo'!$E296</f>
        <v>2.8412000000000002</v>
      </c>
      <c r="H246" s="163">
        <f t="shared" si="24"/>
        <v>5.0093095435024493E-2</v>
      </c>
      <c r="I246" s="125">
        <f>([1]Moedas!$D296)*$G246</f>
        <v>3.1810075200000001</v>
      </c>
      <c r="J246" s="171">
        <f>VLOOKUP($A246,[1]Juros!A$3:H$426,COLUMN([1]Juros!$B$3),0)/100</f>
        <v>0.1225</v>
      </c>
      <c r="K246" s="171">
        <f>VLOOKUP($A246,[1]Juros!A$3:H$426,COLUMN([1]Juros!$E$3),0)/100</f>
        <v>0.12089999999999999</v>
      </c>
      <c r="L246" s="225">
        <v>8.199999999999999E-3</v>
      </c>
      <c r="M246" s="189"/>
    </row>
    <row r="247" spans="1:13">
      <c r="A247" s="183">
        <f t="shared" si="22"/>
        <v>42064</v>
      </c>
      <c r="B247" s="126">
        <f>[1]Inflação!$C297</f>
        <v>1.3200844161775249E-2</v>
      </c>
      <c r="C247" s="122">
        <f>[1]Inflação!$B297/[1]Inflação!$B285-1</f>
        <v>8.1285046609104405E-2</v>
      </c>
      <c r="D247" s="123">
        <f>[1]Inflação!$U297</f>
        <v>9.8084410748857653E-3</v>
      </c>
      <c r="E247" s="124">
        <f>[1]Inflação!$T297/[1]Inflação!$T285-1</f>
        <v>3.1605525940657797E-2</v>
      </c>
      <c r="F247" s="124">
        <f t="shared" si="25"/>
        <v>0.12512318738561157</v>
      </c>
      <c r="G247" s="125">
        <f>'[1]Setor Externo'!$E297</f>
        <v>3.1966999999999999</v>
      </c>
      <c r="H247" s="163">
        <f t="shared" si="24"/>
        <v>7.8393794554751484E-2</v>
      </c>
      <c r="I247" s="125">
        <f>([1]Moedas!$D297)*$G247</f>
        <v>3.4303787699999995</v>
      </c>
      <c r="J247" s="171">
        <f>VLOOKUP($A247,[1]Juros!A$3:H$426,COLUMN([1]Juros!$B$3),0)/100</f>
        <v>0.1275</v>
      </c>
      <c r="K247" s="171">
        <f>VLOOKUP($A247,[1]Juros!A$3:H$426,COLUMN([1]Juros!$E$3),0)/100</f>
        <v>0.12529999999999999</v>
      </c>
      <c r="L247" s="225">
        <v>1.04E-2</v>
      </c>
      <c r="M247" s="189"/>
    </row>
    <row r="248" spans="1:13">
      <c r="A248" s="183">
        <f t="shared" si="22"/>
        <v>42095</v>
      </c>
      <c r="B248" s="126">
        <f>[1]Inflação!$C298</f>
        <v>7.1003923838623972E-3</v>
      </c>
      <c r="C248" s="122">
        <f>[1]Inflação!$B298/[1]Inflação!$B286-1</f>
        <v>8.1714868136068208E-2</v>
      </c>
      <c r="D248" s="123">
        <f>[1]Inflação!$U298</f>
        <v>1.1656857512080121E-2</v>
      </c>
      <c r="E248" s="124">
        <f>[1]Inflação!$T298/[1]Inflação!$T286-1</f>
        <v>3.5503756155422117E-2</v>
      </c>
      <c r="F248" s="124">
        <f t="shared" si="25"/>
        <v>-5.6996277411080154E-2</v>
      </c>
      <c r="G248" s="125">
        <f>'[1]Setor Externo'!$E298</f>
        <v>3.0145</v>
      </c>
      <c r="H248" s="163">
        <f t="shared" si="24"/>
        <v>-1.3673116919388884E-2</v>
      </c>
      <c r="I248" s="125">
        <f>([1]Moedas!$D298)*$G248</f>
        <v>3.3834748000000001</v>
      </c>
      <c r="J248" s="171">
        <f>VLOOKUP($A248,[1]Juros!A$3:H$426,COLUMN([1]Juros!$B$3),0)/100</f>
        <v>0.13250000000000001</v>
      </c>
      <c r="K248" s="171">
        <f>VLOOKUP($A248,[1]Juros!A$3:H$426,COLUMN([1]Juros!$E$3),0)/100</f>
        <v>0.1263</v>
      </c>
      <c r="L248" s="225">
        <v>9.4999999999999998E-3</v>
      </c>
      <c r="M248" s="189"/>
    </row>
    <row r="249" spans="1:13">
      <c r="A249" s="185">
        <f t="shared" si="22"/>
        <v>42125</v>
      </c>
      <c r="B249" s="131">
        <f>[1]Inflação!$C299</f>
        <v>7.3989621194812116E-3</v>
      </c>
      <c r="C249" s="55">
        <f>[1]Inflação!$B299/[1]Inflação!$B287-1</f>
        <v>8.4729426386475737E-2</v>
      </c>
      <c r="D249" s="132">
        <f>[1]Inflação!$U299</f>
        <v>4.0630016921943124E-3</v>
      </c>
      <c r="E249" s="133">
        <f>[1]Inflação!$T299/[1]Inflação!$T287-1</f>
        <v>4.1097468142578641E-2</v>
      </c>
      <c r="F249" s="133">
        <f t="shared" si="25"/>
        <v>5.4470061370044842E-2</v>
      </c>
      <c r="G249" s="134">
        <f>'[1]Setor Externo'!$E299</f>
        <v>3.1787000000000001</v>
      </c>
      <c r="H249" s="150">
        <f t="shared" si="24"/>
        <v>3.2110485941848843E-2</v>
      </c>
      <c r="I249" s="134">
        <f>([1]Moedas!$D299)*$G249</f>
        <v>3.4921198200000001</v>
      </c>
      <c r="J249" s="172">
        <f>VLOOKUP($A249,[1]Juros!A$3:H$426,COLUMN([1]Juros!$B$3),0)/100</f>
        <v>0.13250000000000001</v>
      </c>
      <c r="K249" s="226">
        <f>VLOOKUP($A249,[1]Juros!A$3:H$426,COLUMN([1]Juros!$E$3),0)/100</f>
        <v>0.1313</v>
      </c>
      <c r="L249" s="227">
        <v>9.7999999999999997E-3</v>
      </c>
      <c r="M249" s="189"/>
    </row>
    <row r="250" spans="1:13">
      <c r="A250" s="186">
        <f t="shared" si="22"/>
        <v>42156</v>
      </c>
      <c r="B250" s="131">
        <f>[1]Inflação!$C300</f>
        <v>7.9011364167795861E-3</v>
      </c>
      <c r="C250" s="55">
        <f>[1]Inflação!$B300/[1]Inflação!$B288-1</f>
        <v>8.894429960185124E-2</v>
      </c>
      <c r="D250" s="132">
        <f>[1]Inflação!$U300</f>
        <v>6.7154581722890239E-3</v>
      </c>
      <c r="E250" s="133">
        <f>[1]Inflação!$T300/[1]Inflação!$T288-1</f>
        <v>5.5927434122497566E-2</v>
      </c>
      <c r="F250" s="133">
        <f t="shared" si="25"/>
        <v>-2.3846226444773078E-2</v>
      </c>
      <c r="G250" s="134">
        <f>'[1]Setor Externo'!$E300</f>
        <v>3.1029</v>
      </c>
      <c r="H250" s="150">
        <f t="shared" si="24"/>
        <v>-4.7425434560259827E-3</v>
      </c>
      <c r="I250" s="134">
        <f>([1]Moedas!$D300)*$G250</f>
        <v>3.4755582900000004</v>
      </c>
      <c r="J250" s="172">
        <f>VLOOKUP($A250,[1]Juros!A$3:H$426,COLUMN([1]Juros!$B$3),0)/100</f>
        <v>0.13750000000000001</v>
      </c>
      <c r="K250" s="226">
        <f>VLOOKUP($A250,[1]Juros!A$3:H$426,COLUMN([1]Juros!$E$3),0)/100</f>
        <v>0.13570000000000002</v>
      </c>
      <c r="L250" s="227">
        <v>1.0700000000000001E-2</v>
      </c>
      <c r="M250" s="189"/>
    </row>
    <row r="251" spans="1:13">
      <c r="A251" s="186">
        <f t="shared" si="22"/>
        <v>42186</v>
      </c>
      <c r="B251" s="131">
        <f>[1]Inflação!$C301</f>
        <v>6.1989750347415384E-3</v>
      </c>
      <c r="C251" s="55">
        <f>[1]Inflação!$B301/[1]Inflação!$B289-1</f>
        <v>9.5583926117532858E-2</v>
      </c>
      <c r="D251" s="132">
        <f>[1]Inflação!$U301</f>
        <v>6.9110458258143659E-3</v>
      </c>
      <c r="E251" s="133">
        <f>[1]Inflação!$T301/[1]Inflação!$T289-1</f>
        <v>6.9726122852525219E-2</v>
      </c>
      <c r="F251" s="133">
        <f t="shared" si="25"/>
        <v>0.10264591188887828</v>
      </c>
      <c r="G251" s="134">
        <f>'[1]Setor Externo'!$E301</f>
        <v>3.4214000000000002</v>
      </c>
      <c r="H251" s="150">
        <f t="shared" si="24"/>
        <v>8.1284054654712667E-2</v>
      </c>
      <c r="I251" s="134">
        <f>([1]Moedas!$D301)*$G251</f>
        <v>3.7580657600000005</v>
      </c>
      <c r="J251" s="172">
        <f>VLOOKUP($A251,[1]Juros!A$3:H$426,COLUMN([1]Juros!$B$3),0)/100</f>
        <v>0.14249999999999999</v>
      </c>
      <c r="K251" s="226">
        <f>VLOOKUP($A251,[1]Juros!A$3:H$426,COLUMN([1]Juros!$E$3),0)/100</f>
        <v>0.1368</v>
      </c>
      <c r="L251" s="227">
        <v>1.18E-2</v>
      </c>
      <c r="M251" s="189"/>
    </row>
    <row r="252" spans="1:13">
      <c r="A252" s="186">
        <f t="shared" si="22"/>
        <v>42217</v>
      </c>
      <c r="B252" s="131">
        <f>[1]Inflação!$C302</f>
        <v>2.1996214068815689E-3</v>
      </c>
      <c r="C252" s="55">
        <f>[1]Inflação!$B302/[1]Inflação!$B290-1</f>
        <v>9.5254773699673834E-2</v>
      </c>
      <c r="D252" s="132">
        <f>[1]Inflação!$U302</f>
        <v>2.7556759079576665E-3</v>
      </c>
      <c r="E252" s="133">
        <f>[1]Inflação!$T302/[1]Inflação!$T290-1</f>
        <v>7.5532469432733729E-2</v>
      </c>
      <c r="F252" s="133">
        <f t="shared" si="25"/>
        <v>5.8192552756181515E-2</v>
      </c>
      <c r="G252" s="134">
        <f>'[1]Setor Externo'!$E302</f>
        <v>3.6204999999999998</v>
      </c>
      <c r="H252" s="150">
        <f t="shared" si="24"/>
        <v>8.0061608607934209E-2</v>
      </c>
      <c r="I252" s="134">
        <f>([1]Moedas!$D302)*$G252</f>
        <v>4.0589425499999994</v>
      </c>
      <c r="J252" s="172">
        <f>VLOOKUP($A252,[1]Juros!A$3:H$426,COLUMN([1]Juros!$B$3),0)/100</f>
        <v>0.14249999999999999</v>
      </c>
      <c r="K252" s="226">
        <f>VLOOKUP($A252,[1]Juros!A$3:H$426,COLUMN([1]Juros!$E$3),0)/100</f>
        <v>0.14130000000000001</v>
      </c>
      <c r="L252" s="227">
        <v>1.11E-2</v>
      </c>
      <c r="M252" s="189"/>
    </row>
    <row r="253" spans="1:13">
      <c r="A253" s="186">
        <f t="shared" si="22"/>
        <v>42248</v>
      </c>
      <c r="B253" s="131">
        <f>[1]Inflação!$C303</f>
        <v>5.3995605811372194E-3</v>
      </c>
      <c r="C253" s="55">
        <f>[1]Inflação!$B303/[1]Inflação!$B291-1</f>
        <v>9.4927892083663146E-2</v>
      </c>
      <c r="D253" s="132">
        <f>[1]Inflação!$U303</f>
        <v>9.461909183357653E-3</v>
      </c>
      <c r="E253" s="133">
        <f>[1]Inflação!$T303/[1]Inflação!$T291-1</f>
        <v>8.3540967327992322E-2</v>
      </c>
      <c r="F253" s="133">
        <f t="shared" si="25"/>
        <v>9.0319016710399103E-2</v>
      </c>
      <c r="G253" s="134">
        <f>'[1]Setor Externo'!$E303</f>
        <v>3.9474999999999998</v>
      </c>
      <c r="H253" s="150">
        <f t="shared" si="24"/>
        <v>8.7012367297487403E-2</v>
      </c>
      <c r="I253" s="134">
        <f>([1]Moedas!$D303)*$G253</f>
        <v>4.4121207499999997</v>
      </c>
      <c r="J253" s="172">
        <f>VLOOKUP($A253,[1]Juros!A$3:H$426,COLUMN([1]Juros!$B$3),0)/100</f>
        <v>0.14249999999999999</v>
      </c>
      <c r="K253" s="226">
        <f>VLOOKUP($A253,[1]Juros!A$3:H$426,COLUMN([1]Juros!$E$3),0)/100</f>
        <v>0.14130000000000001</v>
      </c>
      <c r="L253" s="227">
        <v>1.11E-2</v>
      </c>
      <c r="M253" s="189"/>
    </row>
    <row r="254" spans="1:13">
      <c r="A254" s="186">
        <f t="shared" si="22"/>
        <v>42278</v>
      </c>
      <c r="B254" s="131">
        <f>[1]Inflação!$C304</f>
        <v>8.1988595278847942E-3</v>
      </c>
      <c r="C254" s="55">
        <f>[1]Inflação!$B304/[1]Inflação!$B292-1</f>
        <v>9.9288922155688519E-2</v>
      </c>
      <c r="D254" s="132">
        <f>[1]Inflação!$U304</f>
        <v>1.8911533913066991E-2</v>
      </c>
      <c r="E254" s="133">
        <f>[1]Inflação!$T304/[1]Inflação!$T292-1</f>
        <v>0.10090353770322325</v>
      </c>
      <c r="F254" s="133">
        <f t="shared" si="25"/>
        <v>-2.3229892336922076E-2</v>
      </c>
      <c r="G254" s="134">
        <f>'[1]Setor Externo'!$E304</f>
        <v>3.8557999999999999</v>
      </c>
      <c r="H254" s="150">
        <f t="shared" si="24"/>
        <v>-3.8173767116414403E-2</v>
      </c>
      <c r="I254" s="134">
        <f>([1]Moedas!$D304)*$G254</f>
        <v>4.2436934800000001</v>
      </c>
      <c r="J254" s="172">
        <f>VLOOKUP($A254,[1]Juros!A$3:H$426,COLUMN([1]Juros!$B$3),0)/100</f>
        <v>0.14249999999999999</v>
      </c>
      <c r="K254" s="226">
        <f>VLOOKUP($A254,[1]Juros!A$3:H$426,COLUMN([1]Juros!$E$3),0)/100</f>
        <v>0.14130000000000001</v>
      </c>
      <c r="L254" s="227">
        <v>1.11E-2</v>
      </c>
      <c r="M254" s="189"/>
    </row>
    <row r="255" spans="1:13">
      <c r="A255" s="186">
        <f t="shared" si="22"/>
        <v>42309</v>
      </c>
      <c r="B255" s="131">
        <f>[1]Inflação!$C305</f>
        <v>1.009997843824828E-2</v>
      </c>
      <c r="C255" s="55">
        <f>[1]Inflação!$B305/[1]Inflação!$B293-1</f>
        <v>0.10475767294535854</v>
      </c>
      <c r="D255" s="132">
        <f>[1]Inflação!$U305</f>
        <v>1.5242249087350057E-2</v>
      </c>
      <c r="E255" s="133">
        <f>[1]Inflação!$T305/[1]Inflação!$T293-1</f>
        <v>0.10685889081761957</v>
      </c>
      <c r="F255" s="133">
        <f t="shared" si="25"/>
        <v>3.008454795373261E-3</v>
      </c>
      <c r="G255" s="134">
        <f>'[1]Setor Externo'!$E305</f>
        <v>3.8673999999999999</v>
      </c>
      <c r="H255" s="150">
        <f t="shared" si="24"/>
        <v>-3.7181144383689135E-2</v>
      </c>
      <c r="I255" s="134">
        <f>([1]Moedas!$D305)*$G255</f>
        <v>4.0859081000000002</v>
      </c>
      <c r="J255" s="172">
        <f>VLOOKUP($A255,[1]Juros!A$3:H$426,COLUMN([1]Juros!$B$3),0)/100</f>
        <v>0.14249999999999999</v>
      </c>
      <c r="K255" s="226">
        <f>VLOOKUP($A255,[1]Juros!A$3:H$426,COLUMN([1]Juros!$E$3),0)/100</f>
        <v>0.1414</v>
      </c>
      <c r="L255" s="227">
        <v>1.06E-2</v>
      </c>
      <c r="M255" s="189"/>
    </row>
    <row r="256" spans="1:13" ht="13.5" thickBot="1">
      <c r="A256" s="239">
        <f t="shared" si="22"/>
        <v>42339</v>
      </c>
      <c r="B256" s="240">
        <f>[1]Inflação!$C306</f>
        <v>9.5990293116428038E-3</v>
      </c>
      <c r="C256" s="241">
        <f>[1]Inflação!$B306/[1]Inflação!$B294-1</f>
        <v>0.1067302813397506</v>
      </c>
      <c r="D256" s="242">
        <f>[1]Inflação!$U306</f>
        <v>4.8741879746143635E-3</v>
      </c>
      <c r="E256" s="243">
        <f>[1]Inflação!$T306/[1]Inflação!$T294-1</f>
        <v>0.10539166948817025</v>
      </c>
      <c r="F256" s="243">
        <f t="shared" si="25"/>
        <v>2.3374877178466313E-2</v>
      </c>
      <c r="G256" s="244">
        <f>'[1]Setor Externo'!$E306</f>
        <v>3.9578000000000002</v>
      </c>
      <c r="H256" s="245">
        <f t="shared" si="24"/>
        <v>5.2143674009701879E-2</v>
      </c>
      <c r="I256" s="244">
        <f>([1]Moedas!$D306)*$G256</f>
        <v>4.2989623600000009</v>
      </c>
      <c r="J256" s="246">
        <f>VLOOKUP($A256,[1]Juros!A$3:H$426,COLUMN([1]Juros!$B$3),0)/100</f>
        <v>0.14249999999999999</v>
      </c>
      <c r="K256" s="246">
        <f>VLOOKUP($A256,[1]Juros!A$3:H$426,COLUMN([1]Juros!$E$3),0)/100</f>
        <v>0.1414</v>
      </c>
      <c r="L256" s="247">
        <v>1.1599999999999999E-2</v>
      </c>
      <c r="M256" s="189"/>
    </row>
    <row r="257" spans="1:13" ht="13.5" thickTop="1">
      <c r="A257" s="187">
        <f t="shared" si="22"/>
        <v>42370</v>
      </c>
      <c r="B257" s="131">
        <f>[1]Inflação!$C307</f>
        <v>1.2699274676898353E-2</v>
      </c>
      <c r="C257" s="55">
        <f>[1]Inflação!$B307/[1]Inflação!$B295-1</f>
        <v>0.10705805070312868</v>
      </c>
      <c r="D257" s="123">
        <f>[1]Inflação!$U307</f>
        <v>1.1370339878517433E-2</v>
      </c>
      <c r="E257" s="124">
        <f>[1]Inflação!$T307/[1]Inflação!$T295-1</f>
        <v>0.10947550321610278</v>
      </c>
      <c r="F257" s="124">
        <f t="shared" si="25"/>
        <v>1.0081358330385592E-2</v>
      </c>
      <c r="G257" s="125">
        <f>'[1]Setor Externo'!$E307</f>
        <v>3.9977</v>
      </c>
      <c r="H257" s="163">
        <f t="shared" si="24"/>
        <v>7.1985998965571341E-3</v>
      </c>
      <c r="I257" s="125">
        <f>([1]Moedas!$D307)*$G257</f>
        <v>4.3299088699999997</v>
      </c>
      <c r="J257" s="171">
        <f>VLOOKUP($A257,[1]Juros!A$3:H$426,COLUMN([1]Juros!$B$3),0)/100</f>
        <v>0.14249999999999999</v>
      </c>
      <c r="K257" s="171">
        <f>VLOOKUP($A257,[1]Juros!A$3:H$426,COLUMN([1]Juros!$E$3),0)/100</f>
        <v>0.1414</v>
      </c>
      <c r="L257" s="225">
        <v>1.0500000000000001E-2</v>
      </c>
      <c r="M257" s="189"/>
    </row>
    <row r="258" spans="1:13">
      <c r="A258" s="186">
        <f t="shared" si="22"/>
        <v>42401</v>
      </c>
      <c r="B258" s="131">
        <f>[1]Inflação!$C308</f>
        <v>8.9995450779412067E-3</v>
      </c>
      <c r="C258" s="55">
        <f>[1]Inflação!$B308/[1]Inflação!$B296-1</f>
        <v>0.10355778272181348</v>
      </c>
      <c r="D258" s="132">
        <f>[1]Inflação!$U308</f>
        <v>1.2905810338749601E-2</v>
      </c>
      <c r="E258" s="133">
        <f>[1]Inflação!$T308/[1]Inflação!$T296-1</f>
        <v>0.12076155488258955</v>
      </c>
      <c r="F258" s="133">
        <f t="shared" si="25"/>
        <v>4.5526177552093205E-3</v>
      </c>
      <c r="G258" s="134">
        <f>'[1]Setor Externo'!$E308</f>
        <v>4.0159000000000002</v>
      </c>
      <c r="H258" s="150">
        <f t="shared" si="24"/>
        <v>8.4480299928344493E-3</v>
      </c>
      <c r="I258" s="134">
        <f>([1]Moedas!$D308)*$G258</f>
        <v>4.3664880699999999</v>
      </c>
      <c r="J258" s="172">
        <f>VLOOKUP($A258,[1]Juros!A$3:H$426,COLUMN([1]Juros!$B$3),0)/100</f>
        <v>0.14249999999999999</v>
      </c>
      <c r="K258" s="226">
        <f>VLOOKUP($A258,[1]Juros!A$3:H$426,COLUMN([1]Juros!$E$3),0)/100</f>
        <v>0.14130000000000001</v>
      </c>
      <c r="L258" s="227">
        <v>0.01</v>
      </c>
      <c r="M258" s="189"/>
    </row>
    <row r="259" spans="1:13" s="161" customFormat="1">
      <c r="A259" s="184">
        <f t="shared" si="22"/>
        <v>42430</v>
      </c>
      <c r="B259" s="126">
        <f>[1]Inflação!$C309</f>
        <v>4.2995482642806948E-3</v>
      </c>
      <c r="C259" s="122">
        <f>[1]Inflação!$B309/[1]Inflação!$B297-1</f>
        <v>9.3863723708620617E-2</v>
      </c>
      <c r="D259" s="123">
        <f>[1]Inflação!$U309</f>
        <v>5.1177477480328637E-3</v>
      </c>
      <c r="E259" s="124">
        <f>[1]Inflação!$T309/[1]Inflação!$T297-1</f>
        <v>0.11555546971569863</v>
      </c>
      <c r="F259" s="124">
        <f t="shared" si="25"/>
        <v>-0.10605343758559738</v>
      </c>
      <c r="G259" s="125">
        <f>'[1]Setor Externo'!$E309</f>
        <v>3.59</v>
      </c>
      <c r="H259" s="163">
        <f t="shared" si="24"/>
        <v>-6.4369366294867891E-2</v>
      </c>
      <c r="I259" s="125">
        <f>([1]Moedas!$D309)*$G259</f>
        <v>4.0854199999999992</v>
      </c>
      <c r="J259" s="171">
        <f>VLOOKUP($A259,[1]Juros!A$3:H$426,COLUMN([1]Juros!$B$3),0)/100</f>
        <v>0.14249999999999999</v>
      </c>
      <c r="K259" s="171">
        <f>VLOOKUP($A259,[1]Juros!A$3:H$426,COLUMN([1]Juros!$E$3),0)/100</f>
        <v>0.14130000000000001</v>
      </c>
      <c r="L259" s="225">
        <v>1.1599999999999999E-2</v>
      </c>
      <c r="M259" s="189"/>
    </row>
    <row r="260" spans="1:13">
      <c r="A260" s="184">
        <f t="shared" si="22"/>
        <v>42461</v>
      </c>
      <c r="B260" s="126">
        <f>[1]Inflação!$C310</f>
        <v>6.1007347774413301E-3</v>
      </c>
      <c r="C260" s="122">
        <f>[1]Inflação!$B310/[1]Inflação!$B298-1</f>
        <v>9.277794397895045E-2</v>
      </c>
      <c r="D260" s="123">
        <f>[1]Inflação!$U310</f>
        <v>3.2816609454016099E-3</v>
      </c>
      <c r="E260" s="124">
        <f>[1]Inflação!$T310/[1]Inflação!$T298-1</f>
        <v>0.10632012843320182</v>
      </c>
      <c r="F260" s="124">
        <f t="shared" si="25"/>
        <v>-4.1782729805013852E-2</v>
      </c>
      <c r="G260" s="125">
        <f>'[1]Setor Externo'!$E310</f>
        <v>3.44</v>
      </c>
      <c r="H260" s="163">
        <f t="shared" si="24"/>
        <v>-3.5804397099930885E-2</v>
      </c>
      <c r="I260" s="125">
        <f>([1]Moedas!$D310)*$G260</f>
        <v>3.9391439999999998</v>
      </c>
      <c r="J260" s="171">
        <f>VLOOKUP($A260,[1]Juros!A$3:H$426,COLUMN([1]Juros!$B$3),0)/100</f>
        <v>0.14249999999999999</v>
      </c>
      <c r="K260" s="171">
        <f>VLOOKUP($A260,[1]Juros!A$3:H$426,COLUMN([1]Juros!$E$3),0)/100</f>
        <v>0.14130000000000001</v>
      </c>
      <c r="L260" s="225">
        <v>1.0500000000000001E-2</v>
      </c>
      <c r="M260" s="189"/>
    </row>
    <row r="261" spans="1:13">
      <c r="A261" s="183">
        <f t="shared" si="22"/>
        <v>42491</v>
      </c>
      <c r="B261" s="126">
        <f>[1]Inflação!$C311</f>
        <v>7.7990105732852477E-3</v>
      </c>
      <c r="C261" s="122">
        <f>[1]Inflação!$B311/[1]Inflação!$B299-1</f>
        <v>9.3211897301594515E-2</v>
      </c>
      <c r="D261" s="123">
        <f>[1]Inflação!$U311</f>
        <v>8.1843767354736752E-3</v>
      </c>
      <c r="E261" s="124">
        <f>[1]Inflação!$T311/[1]Inflação!$T299-1</f>
        <v>0.1108612380642886</v>
      </c>
      <c r="F261" s="124">
        <f t="shared" si="25"/>
        <v>4.9418604651162878E-2</v>
      </c>
      <c r="G261" s="125">
        <f>'[1]Setor Externo'!$E311</f>
        <v>3.61</v>
      </c>
      <c r="H261" s="163">
        <f t="shared" si="24"/>
        <v>2.018408060228305E-2</v>
      </c>
      <c r="I261" s="125">
        <f>([1]Moedas!$D311)*$G261</f>
        <v>4.0186519999999994</v>
      </c>
      <c r="J261" s="171">
        <f>VLOOKUP($A261,[1]Juros!A$3:H$426,COLUMN([1]Juros!$B$3),0)/100</f>
        <v>0.14249999999999999</v>
      </c>
      <c r="K261" s="171">
        <f>VLOOKUP($A261,[1]Juros!A$3:H$426,COLUMN([1]Juros!$E$3),0)/100</f>
        <v>0.14130000000000001</v>
      </c>
      <c r="L261" s="225">
        <v>1.11E-2</v>
      </c>
      <c r="M261" s="189"/>
    </row>
    <row r="262" spans="1:13">
      <c r="A262" s="183">
        <f t="shared" si="22"/>
        <v>42522</v>
      </c>
      <c r="B262" s="126">
        <f>[1]Inflação!$C312</f>
        <v>3.4992930829071955E-3</v>
      </c>
      <c r="C262" s="122">
        <f>[1]Inflação!$B312/[1]Inflação!$B300-1</f>
        <v>8.8437473175281056E-2</v>
      </c>
      <c r="D262" s="123">
        <f>[1]Inflação!$U312</f>
        <v>1.6875411381916505E-2</v>
      </c>
      <c r="E262" s="124">
        <f>[1]Inflação!$T312/[1]Inflação!$T300-1</f>
        <v>0.12207224918913262</v>
      </c>
      <c r="F262" s="124">
        <f t="shared" si="25"/>
        <v>-0.109972299168975</v>
      </c>
      <c r="G262" s="125">
        <f>'[1]Setor Externo'!$E312</f>
        <v>3.2130000000000001</v>
      </c>
      <c r="H262" s="163">
        <f t="shared" si="24"/>
        <v>-0.11205105592621589</v>
      </c>
      <c r="I262" s="125">
        <f>([1]Moedas!$D312)*$G262</f>
        <v>3.5683578000000002</v>
      </c>
      <c r="J262" s="171">
        <f>VLOOKUP($A262,[1]Juros!A$3:H$426,COLUMN([1]Juros!$B$3),0)/100</f>
        <v>0.14249999999999999</v>
      </c>
      <c r="K262" s="171">
        <f>VLOOKUP($A262,[1]Juros!A$3:H$426,COLUMN([1]Juros!$E$3),0)/100</f>
        <v>0.14130000000000001</v>
      </c>
      <c r="L262" s="225">
        <v>1.1599999999999999E-2</v>
      </c>
      <c r="M262" s="189"/>
    </row>
    <row r="263" spans="1:13">
      <c r="A263" s="183">
        <f t="shared" si="22"/>
        <v>42552</v>
      </c>
      <c r="B263" s="126">
        <f>[1]Inflação!$C313</f>
        <v>5.200795465929442E-3</v>
      </c>
      <c r="C263" s="122">
        <f>[1]Inflação!$B313/[1]Inflação!$B301-1</f>
        <v>8.7357710549190726E-2</v>
      </c>
      <c r="D263" s="123">
        <f>[1]Inflação!$U313</f>
        <v>1.7521147795853675E-3</v>
      </c>
      <c r="E263" s="124">
        <f>[1]Inflação!$T313/[1]Inflação!$T301-1</f>
        <v>0.11632328716666707</v>
      </c>
      <c r="F263" s="124">
        <f t="shared" si="25"/>
        <v>1.1173358232181796E-2</v>
      </c>
      <c r="G263" s="125">
        <f>'[1]Setor Externo'!$E313</f>
        <v>3.2488999999999999</v>
      </c>
      <c r="H263" s="163">
        <f t="shared" si="24"/>
        <v>1.7364587149864663E-2</v>
      </c>
      <c r="I263" s="125">
        <f>([1]Moedas!$D313)*$G263</f>
        <v>3.6303208599999999</v>
      </c>
      <c r="J263" s="171">
        <f>VLOOKUP($A263,[1]Juros!A$3:H$426,COLUMN([1]Juros!$B$3),0)/100</f>
        <v>0.14249999999999999</v>
      </c>
      <c r="K263" s="171">
        <f>VLOOKUP($A263,[1]Juros!A$3:H$426,COLUMN([1]Juros!$E$3),0)/100</f>
        <v>0.14130000000000001</v>
      </c>
      <c r="L263" s="225">
        <v>1.11E-2</v>
      </c>
      <c r="M263" s="189"/>
    </row>
    <row r="264" spans="1:13">
      <c r="A264" s="183">
        <f t="shared" si="22"/>
        <v>42583</v>
      </c>
      <c r="B264" s="126">
        <f>[1]Inflação!$C314</f>
        <v>4.3999245121384423E-3</v>
      </c>
      <c r="C264" s="122">
        <f>[1]Inflação!$B314/[1]Inflação!$B302-1</f>
        <v>8.9744976016012279E-2</v>
      </c>
      <c r="D264" s="123">
        <f>[1]Inflação!$U314</f>
        <v>1.4679801601182874E-3</v>
      </c>
      <c r="E264" s="124">
        <f>[1]Inflação!$T314/[1]Inflação!$T302-1</f>
        <v>0.11488975277276103</v>
      </c>
      <c r="F264" s="124">
        <f t="shared" si="25"/>
        <v>-6.8330819662039133E-3</v>
      </c>
      <c r="G264" s="125">
        <f>'[1]Setor Externo'!$E314</f>
        <v>3.2267000000000001</v>
      </c>
      <c r="H264" s="163">
        <f t="shared" si="24"/>
        <v>2.9252990051132688E-2</v>
      </c>
      <c r="I264" s="125">
        <f>([1]Moedas!$D314)*$G264</f>
        <v>3.7365185999999997</v>
      </c>
      <c r="J264" s="171">
        <f>VLOOKUP($A264,[1]Juros!A$3:H$426,COLUMN([1]Juros!$B$3),0)/100</f>
        <v>0.14249999999999999</v>
      </c>
      <c r="K264" s="171">
        <f>VLOOKUP($A264,[1]Juros!A$3:H$426,COLUMN([1]Juros!$E$3),0)/100</f>
        <v>0.14130000000000001</v>
      </c>
      <c r="L264" s="225">
        <v>1.21E-2</v>
      </c>
      <c r="M264" s="189"/>
    </row>
    <row r="265" spans="1:13">
      <c r="A265" s="184">
        <f t="shared" si="22"/>
        <v>42614</v>
      </c>
      <c r="B265" s="126">
        <f>[1]Inflação!$C315</f>
        <v>8.0012835832232732E-4</v>
      </c>
      <c r="C265" s="122">
        <f>[1]Inflação!$B315/[1]Inflação!$B303-1</f>
        <v>8.4759686232872333E-2</v>
      </c>
      <c r="D265" s="123">
        <f>[1]Inflação!$U315</f>
        <v>1.9707078379871401E-3</v>
      </c>
      <c r="E265" s="124">
        <f>[1]Inflação!$T315/[1]Inflação!$T303-1</f>
        <v>0.10661617301711912</v>
      </c>
      <c r="F265" s="124">
        <f t="shared" si="25"/>
        <v>1.1063935289924665E-2</v>
      </c>
      <c r="G265" s="125">
        <f>'[1]Setor Externo'!$E315</f>
        <v>3.2624</v>
      </c>
      <c r="H265" s="163">
        <f t="shared" si="24"/>
        <v>-1.9058435839179211E-2</v>
      </c>
      <c r="I265" s="125">
        <f>([1]Moedas!$D315)*$G265</f>
        <v>3.6653064</v>
      </c>
      <c r="J265" s="171">
        <f>VLOOKUP($A265,[1]Juros!A$3:H$426,COLUMN([1]Juros!$B$3),0)/100</f>
        <v>0.14249999999999999</v>
      </c>
      <c r="K265" s="171">
        <f>VLOOKUP($A265,[1]Juros!A$3:H$426,COLUMN([1]Juros!$E$3),0)/100</f>
        <v>0.14130000000000001</v>
      </c>
      <c r="L265" s="225">
        <v>1.11E-2</v>
      </c>
      <c r="M265" s="189"/>
    </row>
    <row r="266" spans="1:13">
      <c r="A266" s="184">
        <f t="shared" si="22"/>
        <v>42644</v>
      </c>
      <c r="B266" s="126">
        <f>[1]Inflação!$C316</f>
        <v>2.6009749964666096E-3</v>
      </c>
      <c r="C266" s="122">
        <f>[1]Inflação!$B316/[1]Inflação!$B304-1</f>
        <v>7.8736708314892434E-2</v>
      </c>
      <c r="D266" s="123">
        <f>[1]Inflação!$U316</f>
        <v>1.5725520403595539E-3</v>
      </c>
      <c r="E266" s="124">
        <f>[1]Inflação!$T316/[1]Inflação!$T304-1</f>
        <v>8.7784707158351516E-2</v>
      </c>
      <c r="F266" s="124">
        <f t="shared" si="25"/>
        <v>-2.1088769004413921E-2</v>
      </c>
      <c r="G266" s="125">
        <f>'[1]Setor Externo'!$E316</f>
        <v>3.1936</v>
      </c>
      <c r="H266" s="163">
        <f t="shared" si="24"/>
        <v>-4.2871395417310776E-2</v>
      </c>
      <c r="I266" s="125">
        <f>([1]Moedas!$D316)*$G266</f>
        <v>3.5081696</v>
      </c>
      <c r="J266" s="171">
        <f>VLOOKUP($A266,[1]Juros!A$3:H$426,COLUMN([1]Juros!$B$3),0)/100</f>
        <v>0.14000000000000001</v>
      </c>
      <c r="K266" s="171">
        <f>VLOOKUP($A266,[1]Juros!A$3:H$426,COLUMN([1]Juros!$E$3),0)/100</f>
        <v>0.14029999999999998</v>
      </c>
      <c r="L266" s="225">
        <v>1.0500000000000001E-2</v>
      </c>
      <c r="M266" s="189"/>
    </row>
    <row r="267" spans="1:13">
      <c r="A267" s="184">
        <f t="shared" si="22"/>
        <v>42675</v>
      </c>
      <c r="B267" s="126">
        <f>[1]Inflação!$C317</f>
        <v>1.8010208590197863E-3</v>
      </c>
      <c r="C267" s="122">
        <f>[1]Inflação!$B317/[1]Inflação!$B305-1</f>
        <v>6.9873832983181616E-2</v>
      </c>
      <c r="D267" s="123">
        <f>[1]Inflação!$U317</f>
        <v>-2.6598695599977518E-4</v>
      </c>
      <c r="E267" s="124">
        <f>[1]Inflação!$T317/[1]Inflação!$T305-1</f>
        <v>7.1168355722895926E-2</v>
      </c>
      <c r="F267" s="124">
        <f t="shared" si="25"/>
        <v>6.018286573146292E-2</v>
      </c>
      <c r="G267" s="125">
        <f>'[1]Setor Externo'!$E317</f>
        <v>3.3858000000000001</v>
      </c>
      <c r="H267" s="163">
        <f t="shared" si="24"/>
        <v>2.1964166156619003E-2</v>
      </c>
      <c r="I267" s="125">
        <f>([1]Moedas!$D317)*$G267</f>
        <v>3.5852236199999998</v>
      </c>
      <c r="J267" s="171">
        <f>VLOOKUP($A267,[1]Juros!A$3:H$426,COLUMN([1]Juros!$B$3),0)/100</f>
        <v>0.14000000000000001</v>
      </c>
      <c r="K267" s="171">
        <f>VLOOKUP($A267,[1]Juros!A$3:H$426,COLUMN([1]Juros!$E$3),0)/100</f>
        <v>0.13880000000000001</v>
      </c>
      <c r="L267" s="225">
        <v>1.04E-2</v>
      </c>
      <c r="M267" s="189"/>
    </row>
    <row r="268" spans="1:13" ht="13.5" thickBot="1">
      <c r="A268" s="239">
        <f t="shared" si="22"/>
        <v>42705</v>
      </c>
      <c r="B268" s="240">
        <f>[1]Inflação!$C318</f>
        <v>2.9991053089204467E-3</v>
      </c>
      <c r="C268" s="241">
        <f>[1]Inflação!$B318/[1]Inflação!$B306-1</f>
        <v>6.2879882132213849E-2</v>
      </c>
      <c r="D268" s="242">
        <f>[1]Inflação!$U318</f>
        <v>5.4002116299152192E-3</v>
      </c>
      <c r="E268" s="243">
        <f>[1]Inflação!$T318/[1]Inflação!$T306-1</f>
        <v>7.1729082528960708E-2</v>
      </c>
      <c r="F268" s="243">
        <f t="shared" si="25"/>
        <v>-3.8572863134266666E-2</v>
      </c>
      <c r="G268" s="244">
        <f>'[1]Setor Externo'!$E318</f>
        <v>3.2551999999999999</v>
      </c>
      <c r="H268" s="245">
        <f t="shared" si="24"/>
        <v>-4.5110095531502581E-2</v>
      </c>
      <c r="I268" s="244">
        <f>([1]Moedas!$D318)*$G268</f>
        <v>3.4234938400000003</v>
      </c>
      <c r="J268" s="246">
        <f>VLOOKUP($A268,[1]Juros!A$3:H$426,COLUMN([1]Juros!$B$3),0)/100</f>
        <v>0.13750000000000001</v>
      </c>
      <c r="K268" s="246">
        <f>VLOOKUP($A268,[1]Juros!A$3:H$426,COLUMN([1]Juros!$E$3),0)/100</f>
        <v>0.1363</v>
      </c>
      <c r="L268" s="247">
        <v>1.1200000000000002E-2</v>
      </c>
      <c r="M268" s="189"/>
    </row>
    <row r="269" spans="1:13" ht="13.5" thickTop="1">
      <c r="A269" s="187">
        <f t="shared" si="22"/>
        <v>42736</v>
      </c>
      <c r="B269" s="131">
        <f>[1]Inflação!$C319</f>
        <v>3.8004899805266223E-3</v>
      </c>
      <c r="C269" s="55">
        <f>[1]Inflação!$B319/[1]Inflação!$B307-1</f>
        <v>5.3540150717656276E-2</v>
      </c>
      <c r="D269" s="132">
        <f>[1]Inflação!$U319</f>
        <v>6.4085503792508103E-3</v>
      </c>
      <c r="E269" s="133">
        <f>[1]Inflação!$T319/[1]Inflação!$T307-1</f>
        <v>6.6471172643656207E-2</v>
      </c>
      <c r="F269" s="133">
        <f t="shared" si="25"/>
        <v>-3.3945686900958449E-2</v>
      </c>
      <c r="G269" s="134">
        <f>'[1]Setor Externo'!$E319</f>
        <v>3.1446999999999998</v>
      </c>
      <c r="H269" s="168">
        <f t="shared" si="24"/>
        <v>-8.1340236908387098E-3</v>
      </c>
      <c r="I269" s="134">
        <f>([1]Moedas!$D319)*$G269</f>
        <v>3.3956470599999999</v>
      </c>
      <c r="J269" s="172">
        <f>VLOOKUP($A269,[1]Juros!A$3:H$426,COLUMN([1]Juros!$B$3),0)/100</f>
        <v>0.13</v>
      </c>
      <c r="K269" s="226">
        <f>VLOOKUP($A269,[1]Juros!A$3:H$426,COLUMN([1]Juros!$E$3),0)/100</f>
        <v>0.13150000000000001</v>
      </c>
      <c r="L269" s="227">
        <v>1.0800000000000001E-2</v>
      </c>
      <c r="M269" s="189"/>
    </row>
    <row r="270" spans="1:13">
      <c r="A270" s="185">
        <f t="shared" si="22"/>
        <v>42767</v>
      </c>
      <c r="B270" s="131">
        <f>[1]Inflação!$C320</f>
        <v>3.3000615371778785E-3</v>
      </c>
      <c r="C270" s="55">
        <f>[1]Inflação!$B320/[1]Inflação!$B308-1</f>
        <v>4.7589072961635059E-2</v>
      </c>
      <c r="D270" s="132">
        <f>[1]Inflação!$U320</f>
        <v>8.3691187032530756E-4</v>
      </c>
      <c r="E270" s="133">
        <f>[1]Inflação!$T320/[1]Inflação!$T308-1</f>
        <v>5.3764036233970414E-2</v>
      </c>
      <c r="F270" s="133">
        <f t="shared" si="25"/>
        <v>-1.0907240754284953E-2</v>
      </c>
      <c r="G270" s="134">
        <f>'[1]Setor Externo'!$E320</f>
        <v>3.1103999999999998</v>
      </c>
      <c r="H270" s="150">
        <f t="shared" si="24"/>
        <v>-3.1242357678951338E-2</v>
      </c>
      <c r="I270" s="134">
        <f>([1]Moedas!$D320)*$G270</f>
        <v>3.2895590400000003</v>
      </c>
      <c r="J270" s="172">
        <f>VLOOKUP($A270,[1]Juros!A$3:H$426,COLUMN([1]Juros!$B$3),0)/100</f>
        <v>0.1225</v>
      </c>
      <c r="K270" s="226">
        <f>VLOOKUP($A270,[1]Juros!A$3:H$426,COLUMN([1]Juros!$E$3),0)/100</f>
        <v>0.128</v>
      </c>
      <c r="L270" s="227">
        <v>8.6E-3</v>
      </c>
      <c r="M270" s="189"/>
    </row>
    <row r="271" spans="1:13">
      <c r="A271" s="185">
        <f t="shared" si="22"/>
        <v>42795</v>
      </c>
      <c r="B271" s="131">
        <f>[1]Inflação!$C321</f>
        <v>2.4991319570779602E-3</v>
      </c>
      <c r="C271" s="55">
        <f>[1]Inflação!$B321/[1]Inflação!$B309-1</f>
        <v>4.5711051156818838E-2</v>
      </c>
      <c r="D271" s="132">
        <f>[1]Inflação!$U321</f>
        <v>1.4712527717342105E-4</v>
      </c>
      <c r="E271" s="133">
        <f>[1]Inflação!$T321/[1]Inflação!$T309-1</f>
        <v>4.8552842610911418E-2</v>
      </c>
      <c r="F271" s="133">
        <f t="shared" si="25"/>
        <v>3.7294238683127645E-3</v>
      </c>
      <c r="G271" s="134">
        <f>'[1]Setor Externo'!$E321</f>
        <v>3.1219999999999999</v>
      </c>
      <c r="H271" s="150">
        <f t="shared" si="24"/>
        <v>1.0942305507305683E-2</v>
      </c>
      <c r="I271" s="134">
        <f>([1]Moedas!$D321)*$G271</f>
        <v>3.3255543999999997</v>
      </c>
      <c r="J271" s="172">
        <f>VLOOKUP($A271,[1]Juros!A$3:H$426,COLUMN([1]Juros!$B$3),0)/100</f>
        <v>0.1225</v>
      </c>
      <c r="K271" s="226">
        <f>VLOOKUP($A271,[1]Juros!A$3:H$426,COLUMN([1]Juros!$E$3),0)/100</f>
        <v>0.12130000000000001</v>
      </c>
      <c r="L271" s="227">
        <v>1.0500000000000001E-2</v>
      </c>
      <c r="M271" s="189"/>
    </row>
    <row r="272" spans="1:13">
      <c r="A272" s="185">
        <f t="shared" si="22"/>
        <v>42826</v>
      </c>
      <c r="B272" s="131">
        <f>[1]Inflação!$C322</f>
        <v>1.3999240930047119E-3</v>
      </c>
      <c r="C272" s="55">
        <f>[1]Inflação!$B322/[1]Inflação!$B310-1</f>
        <v>4.0825168946228008E-2</v>
      </c>
      <c r="D272" s="132">
        <f>[1]Inflação!$U322</f>
        <v>-1.0956218656043126E-2</v>
      </c>
      <c r="E272" s="133">
        <f>[1]Inflação!$T322/[1]Inflação!$T310-1</f>
        <v>3.3672505702551314E-2</v>
      </c>
      <c r="F272" s="133">
        <f t="shared" si="25"/>
        <v>1.8577834721332565E-2</v>
      </c>
      <c r="G272" s="134">
        <f>'[1]Setor Externo'!$E322</f>
        <v>3.18</v>
      </c>
      <c r="H272" s="150">
        <f t="shared" si="24"/>
        <v>4.181426110485531E-2</v>
      </c>
      <c r="I272" s="134">
        <f>([1]Moedas!$D322)*$G272</f>
        <v>3.46461</v>
      </c>
      <c r="J272" s="172">
        <f>VLOOKUP($A272,[1]Juros!A$3:H$426,COLUMN([1]Juros!$B$3),0)/100</f>
        <v>0.1125</v>
      </c>
      <c r="K272" s="226">
        <f>VLOOKUP($A272,[1]Juros!A$3:H$426,COLUMN([1]Juros!$E$3),0)/100</f>
        <v>0.1157</v>
      </c>
      <c r="L272" s="227">
        <v>7.9000000000000008E-3</v>
      </c>
      <c r="M272" s="189"/>
    </row>
    <row r="273" spans="1:13">
      <c r="A273" s="185">
        <f t="shared" si="22"/>
        <v>42856</v>
      </c>
      <c r="B273" s="131">
        <f>[1]Inflação!$C323</f>
        <v>3.100380247036405E-3</v>
      </c>
      <c r="C273" s="55">
        <f>[1]Inflação!$B323/[1]Inflação!$B311-1</f>
        <v>3.5972561777709355E-2</v>
      </c>
      <c r="D273" s="132">
        <f>[1]Inflação!$U323</f>
        <v>-9.318589523719889E-3</v>
      </c>
      <c r="E273" s="133">
        <f>[1]Inflação!$T323/[1]Inflação!$T311-1</f>
        <v>1.572704313849993E-2</v>
      </c>
      <c r="F273" s="133">
        <f t="shared" si="25"/>
        <v>1.5723270440251458E-2</v>
      </c>
      <c r="G273" s="134">
        <f>'[1]Setor Externo'!$E323</f>
        <v>3.23</v>
      </c>
      <c r="H273" s="150">
        <f t="shared" si="24"/>
        <v>4.2852730899004543E-2</v>
      </c>
      <c r="I273" s="134">
        <f>([1]Moedas!$D323)*$G273</f>
        <v>3.6130780000000002</v>
      </c>
      <c r="J273" s="172">
        <f>VLOOKUP($A273,[1]Juros!A$3:H$426,COLUMN([1]Juros!$B$3),0)/100</f>
        <v>0.1125</v>
      </c>
      <c r="K273" s="226">
        <f>VLOOKUP($A273,[1]Juros!A$3:H$426,COLUMN([1]Juros!$E$3),0)/100</f>
        <v>0.11130000000000001</v>
      </c>
      <c r="L273" s="227">
        <v>9.300000000000001E-3</v>
      </c>
      <c r="M273" s="189"/>
    </row>
    <row r="274" spans="1:13">
      <c r="A274" s="185">
        <f t="shared" si="22"/>
        <v>42887</v>
      </c>
      <c r="B274" s="131">
        <f>[1]Inflação!$C324</f>
        <v>-2.3000324151783991E-3</v>
      </c>
      <c r="C274" s="55">
        <f>[1]Inflação!$B324/[1]Inflação!$B312-1</f>
        <v>2.9985569924055655E-2</v>
      </c>
      <c r="D274" s="132">
        <f>[1]Inflação!$U324</f>
        <v>-6.6624997319068013E-3</v>
      </c>
      <c r="E274" s="133">
        <f>[1]Inflação!$T324/[1]Inflação!$T312-1</f>
        <v>-7.7842863613548641E-3</v>
      </c>
      <c r="F274" s="133">
        <f t="shared" si="25"/>
        <v>2.421052631578946E-2</v>
      </c>
      <c r="G274" s="134">
        <f>'[1]Setor Externo'!$E324</f>
        <v>3.3081999999999998</v>
      </c>
      <c r="H274" s="150">
        <f t="shared" si="24"/>
        <v>4.6185363283051117E-2</v>
      </c>
      <c r="I274" s="134">
        <f>([1]Moedas!$D324)*$G274</f>
        <v>3.7799493200000001</v>
      </c>
      <c r="J274" s="172">
        <f>VLOOKUP($A274,[1]Juros!A$3:H$426,COLUMN([1]Juros!$B$3),0)/100</f>
        <v>0.10249999999999999</v>
      </c>
      <c r="K274" s="226">
        <f>VLOOKUP($A274,[1]Juros!A$3:H$426,COLUMN([1]Juros!$E$3),0)/100</f>
        <v>0.1014</v>
      </c>
      <c r="L274" s="227">
        <v>8.1000000000000013E-3</v>
      </c>
      <c r="M274" s="189"/>
    </row>
    <row r="275" spans="1:13">
      <c r="A275" s="185">
        <f t="shared" ref="A275:A338" si="26">EDATE(A274,1)</f>
        <v>42917</v>
      </c>
      <c r="B275" s="131">
        <f>[1]Inflação!$C325</f>
        <v>2.4005281161854075E-3</v>
      </c>
      <c r="C275" s="55">
        <f>[1]Inflação!$B325/[1]Inflação!$B313-1</f>
        <v>2.711625766806125E-2</v>
      </c>
      <c r="D275" s="132">
        <f>[1]Inflação!$U325</f>
        <v>-7.1606038781077963E-3</v>
      </c>
      <c r="E275" s="133">
        <f>[1]Inflação!$T325/[1]Inflação!$T313-1</f>
        <v>-1.6612158419652912E-2</v>
      </c>
      <c r="F275" s="133">
        <f t="shared" si="25"/>
        <v>-5.5256635028111956E-2</v>
      </c>
      <c r="G275" s="134">
        <f>'[1]Setor Externo'!$E325</f>
        <v>3.1254</v>
      </c>
      <c r="H275" s="150">
        <f t="shared" ref="H275:H338" si="27">I275/I274-1</f>
        <v>-2.0860237353658495E-2</v>
      </c>
      <c r="I275" s="134">
        <f>([1]Moedas!$D325)*$G275</f>
        <v>3.7010986799999999</v>
      </c>
      <c r="J275" s="172">
        <f>VLOOKUP($A275,[1]Juros!A$3:H$426,COLUMN([1]Juros!$B$3),0)/100</f>
        <v>9.2499999999999999E-2</v>
      </c>
      <c r="K275" s="226">
        <f>VLOOKUP($A275,[1]Juros!A$3:H$426,COLUMN([1]Juros!$E$3),0)/100</f>
        <v>0.1</v>
      </c>
      <c r="L275" s="227">
        <v>8.0000000000000002E-3</v>
      </c>
      <c r="M275" s="189"/>
    </row>
    <row r="276" spans="1:13">
      <c r="A276" s="186">
        <f t="shared" si="26"/>
        <v>42948</v>
      </c>
      <c r="B276" s="131">
        <f>[1]Inflação!$C326</f>
        <v>1.8993077848910023E-3</v>
      </c>
      <c r="C276" s="55">
        <f>[1]Inflação!$B326/[1]Inflação!$B314-1</f>
        <v>2.4559084940275255E-2</v>
      </c>
      <c r="D276" s="132">
        <f>[1]Inflação!$U326</f>
        <v>9.5842278094848687E-4</v>
      </c>
      <c r="E276" s="133">
        <f>[1]Inflação!$T326/[1]Inflação!$T314-1</f>
        <v>-1.7112516435276226E-2</v>
      </c>
      <c r="F276" s="133">
        <f t="shared" si="25"/>
        <v>7.583029372240313E-3</v>
      </c>
      <c r="G276" s="134">
        <f>'[1]Setor Externo'!$E326</f>
        <v>3.1490999999999998</v>
      </c>
      <c r="H276" s="150">
        <f t="shared" si="27"/>
        <v>1.336884646372094E-2</v>
      </c>
      <c r="I276" s="134">
        <f>([1]Moedas!$D326)*$G276</f>
        <v>3.7505780999999998</v>
      </c>
      <c r="J276" s="172">
        <f>VLOOKUP($A276,[1]Juros!A$3:H$426,COLUMN([1]Juros!$B$3),0)/100</f>
        <v>9.2499999999999999E-2</v>
      </c>
      <c r="K276" s="226">
        <f>VLOOKUP($A276,[1]Juros!A$3:H$426,COLUMN([1]Juros!$E$3),0)/100</f>
        <v>9.1400000000000009E-2</v>
      </c>
      <c r="L276" s="227">
        <v>8.0000000000000002E-3</v>
      </c>
      <c r="M276" s="189"/>
    </row>
    <row r="277" spans="1:13">
      <c r="A277" s="185">
        <f t="shared" si="26"/>
        <v>42979</v>
      </c>
      <c r="B277" s="131">
        <f>[1]Inflação!$C327</f>
        <v>1.5989878571709415E-3</v>
      </c>
      <c r="C277" s="55">
        <f>[1]Inflação!$B327/[1]Inflação!$B315-1</f>
        <v>2.5376909332922803E-2</v>
      </c>
      <c r="D277" s="132">
        <f>[1]Inflação!$U327</f>
        <v>4.6819981284420553E-3</v>
      </c>
      <c r="E277" s="133">
        <f>[1]Inflação!$T327/[1]Inflação!$T315-1</f>
        <v>-1.4452864541311117E-2</v>
      </c>
      <c r="F277" s="133">
        <f t="shared" si="25"/>
        <v>4.2551840208313596E-3</v>
      </c>
      <c r="G277" s="134">
        <f>'[1]Setor Externo'!$E327</f>
        <v>3.1625000000000001</v>
      </c>
      <c r="H277" s="150">
        <f t="shared" si="27"/>
        <v>-3.8395680921827768E-3</v>
      </c>
      <c r="I277" s="134">
        <f>([1]Moedas!$D327)*$G277</f>
        <v>3.7361775000000002</v>
      </c>
      <c r="J277" s="172">
        <f>VLOOKUP($A277,[1]Juros!A$3:H$426,COLUMN([1]Juros!$B$3),0)/100</f>
        <v>8.2500000000000004E-2</v>
      </c>
      <c r="K277" s="226">
        <f>VLOOKUP($A277,[1]Juros!A$3:H$426,COLUMN([1]Juros!$E$3),0)/100</f>
        <v>8.3400000000000002E-2</v>
      </c>
      <c r="L277" s="227">
        <v>6.4000000000000003E-3</v>
      </c>
      <c r="M277" s="189"/>
    </row>
    <row r="278" spans="1:13">
      <c r="A278" s="185">
        <f t="shared" si="26"/>
        <v>43009</v>
      </c>
      <c r="B278" s="131">
        <f>[1]Inflação!$C328</f>
        <v>4.2009286479880448E-3</v>
      </c>
      <c r="C278" s="55">
        <f>[1]Inflação!$B328/[1]Inflação!$B316-1</f>
        <v>2.7013208888963858E-2</v>
      </c>
      <c r="D278" s="132">
        <f>[1]Inflação!$U328</f>
        <v>1.9647822057460296E-3</v>
      </c>
      <c r="E278" s="133">
        <f>[1]Inflação!$T328/[1]Inflação!$T316-1</f>
        <v>-1.4066910158725854E-2</v>
      </c>
      <c r="F278" s="133">
        <f t="shared" si="25"/>
        <v>3.3992094861660105E-2</v>
      </c>
      <c r="G278" s="134">
        <f>'[1]Setor Externo'!$E328</f>
        <v>3.27</v>
      </c>
      <c r="H278" s="150">
        <f t="shared" si="27"/>
        <v>1.9288296661494231E-2</v>
      </c>
      <c r="I278" s="134">
        <f>([1]Moedas!$D328)*$G278</f>
        <v>3.8082420000000003</v>
      </c>
      <c r="J278" s="172">
        <f>VLOOKUP($A278,[1]Juros!A$3:H$426,COLUMN([1]Juros!$B$3),0)/100</f>
        <v>7.4999999999999997E-2</v>
      </c>
      <c r="K278" s="226">
        <f>VLOOKUP($A278,[1]Juros!A$3:H$426,COLUMN([1]Juros!$E$3),0)/100</f>
        <v>0.08</v>
      </c>
      <c r="L278" s="227">
        <v>6.4000000000000003E-3</v>
      </c>
      <c r="M278" s="189"/>
    </row>
    <row r="279" spans="1:13">
      <c r="A279" s="185">
        <f t="shared" si="26"/>
        <v>43040</v>
      </c>
      <c r="B279" s="131">
        <f>[1]Inflação!$C329</f>
        <v>2.8005121638925434E-3</v>
      </c>
      <c r="C279" s="55">
        <f>[1]Inflação!$B329/[1]Inflação!$B317-1</f>
        <v>2.8037854253563088E-2</v>
      </c>
      <c r="D279" s="132">
        <f>[1]Inflação!$U329</f>
        <v>5.2430195846282501E-3</v>
      </c>
      <c r="E279" s="133">
        <f>[1]Inflação!$T329/[1]Inflação!$T317-1</f>
        <v>-8.6339532224911641E-3</v>
      </c>
      <c r="F279" s="133">
        <f t="shared" si="25"/>
        <v>-5.8103975535173102E-4</v>
      </c>
      <c r="G279" s="134">
        <f>'[1]Setor Externo'!$E329</f>
        <v>3.2681</v>
      </c>
      <c r="H279" s="150">
        <f t="shared" si="27"/>
        <v>2.1559617272221443E-2</v>
      </c>
      <c r="I279" s="134">
        <f>([1]Moedas!$D329)*$G279</f>
        <v>3.8903462399999995</v>
      </c>
      <c r="J279" s="172">
        <f>VLOOKUP($A279,[1]Juros!A$3:H$426,COLUMN([1]Juros!$B$3),0)/100</f>
        <v>7.4999999999999997E-2</v>
      </c>
      <c r="K279" s="226">
        <f>VLOOKUP($A279,[1]Juros!A$3:H$426,COLUMN([1]Juros!$E$3),0)/100</f>
        <v>7.3899999999999993E-2</v>
      </c>
      <c r="L279" s="227">
        <v>5.6999999999999993E-3</v>
      </c>
      <c r="M279" s="189"/>
    </row>
    <row r="280" spans="1:13" ht="13.5" thickBot="1">
      <c r="A280" s="239">
        <f t="shared" si="26"/>
        <v>43070</v>
      </c>
      <c r="B280" s="240">
        <f>[1]Inflação!$C330</f>
        <v>4.4004804981490064E-3</v>
      </c>
      <c r="C280" s="241">
        <f>[1]Inflação!$B330/[1]Inflação!$B318-1</f>
        <v>2.9474213204347066E-2</v>
      </c>
      <c r="D280" s="242">
        <f>[1]Inflação!$U330</f>
        <v>8.8732396526156609E-3</v>
      </c>
      <c r="E280" s="243">
        <f>[1]Inflação!$T330/[1]Inflação!$T318-1</f>
        <v>-5.2094044493907754E-3</v>
      </c>
      <c r="F280" s="243">
        <f t="shared" si="25"/>
        <v>1.3585875585202301E-2</v>
      </c>
      <c r="G280" s="244">
        <f>'[1]Setor Externo'!$E330</f>
        <v>3.3125</v>
      </c>
      <c r="H280" s="245">
        <f t="shared" si="27"/>
        <v>2.2185688541696447E-2</v>
      </c>
      <c r="I280" s="244">
        <f>([1]Moedas!$D330)*$G280</f>
        <v>3.9766562499999996</v>
      </c>
      <c r="J280" s="246">
        <f>VLOOKUP($A280,[1]Juros!A$3:H$426,COLUMN([1]Juros!$B$3),0)/100</f>
        <v>7.0000000000000007E-2</v>
      </c>
      <c r="K280" s="246">
        <f>VLOOKUP($A280,[1]Juros!A$3:H$426,COLUMN([1]Juros!$E$3),0)/100</f>
        <v>6.9900000000000004E-2</v>
      </c>
      <c r="L280" s="247">
        <v>5.4000000000000003E-3</v>
      </c>
      <c r="M280" s="189"/>
    </row>
    <row r="281" spans="1:13" ht="13.5" thickTop="1">
      <c r="A281" s="186">
        <f t="shared" si="26"/>
        <v>43101</v>
      </c>
      <c r="B281" s="131">
        <f>[1]Inflação!$C331</f>
        <v>2.9004609007294846E-3</v>
      </c>
      <c r="C281" s="55">
        <f>[1]Inflação!$B331/[1]Inflação!$B319-1</f>
        <v>2.8551164512865324E-2</v>
      </c>
      <c r="D281" s="132">
        <f>[1]Inflação!$U331</f>
        <v>7.5502501295869884E-3</v>
      </c>
      <c r="E281" s="133">
        <f>[1]Inflação!$T331/[1]Inflação!$T319-1</f>
        <v>-4.0808844520706655E-3</v>
      </c>
      <c r="F281" s="133">
        <f t="shared" si="25"/>
        <v>-3.7735849056603765E-2</v>
      </c>
      <c r="G281" s="134">
        <f>'[1]Setor Externo'!$E331</f>
        <v>3.1875</v>
      </c>
      <c r="H281" s="150">
        <f t="shared" si="27"/>
        <v>-4.9523390411225776E-3</v>
      </c>
      <c r="I281" s="134">
        <f>([1]Moedas!$D331)*$G281</f>
        <v>3.9569625000000004</v>
      </c>
      <c r="J281" s="172">
        <f>VLOOKUP($A281,[1]Juros!A$3:H$426,COLUMN([1]Juros!$B$3),0)/100</f>
        <v>7.0000000000000007E-2</v>
      </c>
      <c r="K281" s="226">
        <f>VLOOKUP($A281,[1]Juros!A$3:H$426,COLUMN([1]Juros!$E$3),0)/100</f>
        <v>6.8900000000000003E-2</v>
      </c>
      <c r="L281" s="227">
        <v>5.7999999999999996E-3</v>
      </c>
      <c r="M281" s="189"/>
    </row>
    <row r="282" spans="1:13">
      <c r="A282" s="186">
        <f t="shared" si="26"/>
        <v>43132</v>
      </c>
      <c r="B282" s="131">
        <f>[1]Inflação!$C332</f>
        <v>3.2003439659926691E-3</v>
      </c>
      <c r="C282" s="55">
        <f>[1]Inflação!$B332/[1]Inflação!$B320-1</f>
        <v>2.8448937245174832E-2</v>
      </c>
      <c r="D282" s="132">
        <f>[1]Inflação!$U332</f>
        <v>7.3171541249128502E-4</v>
      </c>
      <c r="E282" s="133">
        <f>[1]Inflação!$T332/[1]Inflação!$T320-1</f>
        <v>-4.1855640077526068E-3</v>
      </c>
      <c r="F282" s="133">
        <f t="shared" si="25"/>
        <v>1.8823529411764683E-2</v>
      </c>
      <c r="G282" s="134">
        <f>'[1]Setor Externo'!$E332</f>
        <v>3.2475000000000001</v>
      </c>
      <c r="H282" s="150">
        <f t="shared" si="27"/>
        <v>7.6801334356835227E-4</v>
      </c>
      <c r="I282" s="134">
        <f>([1]Moedas!$D332)*$G282</f>
        <v>3.9600015000000002</v>
      </c>
      <c r="J282" s="172">
        <f>VLOOKUP($A282,[1]Juros!A$3:H$426,COLUMN([1]Juros!$B$3),0)/100</f>
        <v>6.7500000000000004E-2</v>
      </c>
      <c r="K282" s="226">
        <f>VLOOKUP($A282,[1]Juros!A$3:H$426,COLUMN([1]Juros!$E$3),0)/100</f>
        <v>6.7099999999999993E-2</v>
      </c>
      <c r="L282" s="227">
        <v>4.5999999999999999E-3</v>
      </c>
      <c r="M282" s="189"/>
    </row>
    <row r="283" spans="1:13">
      <c r="A283" s="186">
        <f t="shared" si="26"/>
        <v>43160</v>
      </c>
      <c r="B283" s="131">
        <f>[1]Inflação!$C333</f>
        <v>8.9962599818038669E-4</v>
      </c>
      <c r="C283" s="55">
        <f>[1]Inflação!$B333/[1]Inflação!$B321-1</f>
        <v>2.6808027890635966E-2</v>
      </c>
      <c r="D283" s="132">
        <f>[1]Inflação!$U333</f>
        <v>6.3514701248734706E-3</v>
      </c>
      <c r="E283" s="133">
        <f>[1]Inflação!$T333/[1]Inflação!$T321-1</f>
        <v>1.9919032958719551E-3</v>
      </c>
      <c r="F283" s="133">
        <f t="shared" si="25"/>
        <v>1.8106235565819695E-2</v>
      </c>
      <c r="G283" s="134">
        <f>'[1]Setor Externo'!$E333</f>
        <v>3.3062999999999998</v>
      </c>
      <c r="H283" s="150">
        <f t="shared" si="27"/>
        <v>2.8960246605967077E-2</v>
      </c>
      <c r="I283" s="134">
        <f>([1]Moedas!$D333)*$G283</f>
        <v>4.0746841199999997</v>
      </c>
      <c r="J283" s="172">
        <f>VLOOKUP($A283,[1]Juros!A$3:H$426,COLUMN([1]Juros!$B$3),0)/100</f>
        <v>6.5000000000000002E-2</v>
      </c>
      <c r="K283" s="226">
        <f>VLOOKUP($A283,[1]Juros!A$3:H$426,COLUMN([1]Juros!$E$3),0)/100</f>
        <v>6.5700000000000008E-2</v>
      </c>
      <c r="L283" s="227">
        <v>5.3E-3</v>
      </c>
      <c r="M283" s="189"/>
    </row>
    <row r="284" spans="1:13">
      <c r="A284" s="186">
        <f t="shared" si="26"/>
        <v>43191</v>
      </c>
      <c r="B284" s="131">
        <f>[1]Inflação!$C334</f>
        <v>2.1995778587948767E-3</v>
      </c>
      <c r="C284" s="55">
        <f>[1]Inflação!$B334/[1]Inflação!$B322-1</f>
        <v>2.7627970938854052E-2</v>
      </c>
      <c r="D284" s="132">
        <f>[1]Inflação!$U334</f>
        <v>5.6971734349626768E-3</v>
      </c>
      <c r="E284" s="133">
        <f>[1]Inflação!$T334/[1]Inflação!$T322-1</f>
        <v>1.8863314200376902E-2</v>
      </c>
      <c r="F284" s="133">
        <f t="shared" si="25"/>
        <v>5.8585125366724222E-2</v>
      </c>
      <c r="G284" s="134">
        <f>'[1]Setor Externo'!$E334</f>
        <v>3.5</v>
      </c>
      <c r="H284" s="150">
        <f t="shared" si="27"/>
        <v>3.745465304927742E-2</v>
      </c>
      <c r="I284" s="134">
        <f>([1]Moedas!$D334)*$G284</f>
        <v>4.2272999999999996</v>
      </c>
      <c r="J284" s="172">
        <f>VLOOKUP($A284,[1]Juros!A$3:H$426,COLUMN([1]Juros!$B$3),0)/100</f>
        <v>6.5000000000000002E-2</v>
      </c>
      <c r="K284" s="226">
        <f>VLOOKUP($A284,[1]Juros!A$3:H$426,COLUMN([1]Juros!$E$3),0)/100</f>
        <v>6.3899999999999998E-2</v>
      </c>
      <c r="L284" s="227">
        <v>5.1999999999999998E-3</v>
      </c>
      <c r="M284" s="189"/>
    </row>
    <row r="285" spans="1:13">
      <c r="A285" s="186">
        <f t="shared" si="26"/>
        <v>43221</v>
      </c>
      <c r="B285" s="131">
        <f>[1]Inflação!$C335</f>
        <v>4.0005320606870676E-3</v>
      </c>
      <c r="C285" s="55">
        <f>[1]Inflação!$B335/[1]Inflação!$B323-1</f>
        <v>2.8550133067404948E-2</v>
      </c>
      <c r="D285" s="132">
        <f>[1]Inflação!$U335</f>
        <v>1.3781659310589278E-2</v>
      </c>
      <c r="E285" s="133">
        <f>[1]Inflação!$T335/[1]Inflação!$T323-1</f>
        <v>4.2620695571712552E-2</v>
      </c>
      <c r="F285" s="133">
        <f t="shared" si="25"/>
        <v>6.3714285714285612E-2</v>
      </c>
      <c r="G285" s="134">
        <f>'[1]Setor Externo'!$E335</f>
        <v>3.7229999999999999</v>
      </c>
      <c r="H285" s="150">
        <f t="shared" si="27"/>
        <v>2.9807181889149215E-2</v>
      </c>
      <c r="I285" s="134">
        <f>([1]Moedas!$D335)*$G285</f>
        <v>4.3533039000000002</v>
      </c>
      <c r="J285" s="172">
        <f>VLOOKUP($A285,[1]Juros!A$3:H$426,COLUMN([1]Juros!$B$3),0)/100</f>
        <v>6.5000000000000002E-2</v>
      </c>
      <c r="K285" s="226">
        <f>VLOOKUP($A285,[1]Juros!A$3:H$426,COLUMN([1]Juros!$E$3),0)/100</f>
        <v>6.3899999999999998E-2</v>
      </c>
      <c r="L285" s="227">
        <v>5.1999999999999998E-3</v>
      </c>
      <c r="M285" s="189"/>
    </row>
    <row r="286" spans="1:13">
      <c r="A286" s="186">
        <f t="shared" si="26"/>
        <v>43252</v>
      </c>
      <c r="B286" s="131">
        <f>[1]Inflação!$C336</f>
        <v>1.2600141718974944E-2</v>
      </c>
      <c r="C286" s="55">
        <f>[1]Inflação!$B336/[1]Inflação!$B324-1</f>
        <v>4.3911039739087387E-2</v>
      </c>
      <c r="D286" s="132">
        <f>[1]Inflação!$U336</f>
        <v>1.8672336348902974E-2</v>
      </c>
      <c r="E286" s="133">
        <f>[1]Inflação!$T336/[1]Inflação!$T324-1</f>
        <v>6.9212487797054134E-2</v>
      </c>
      <c r="F286" s="133">
        <f t="shared" si="25"/>
        <v>4.2170292774644125E-2</v>
      </c>
      <c r="G286" s="134">
        <f>'[1]Setor Externo'!$E336</f>
        <v>3.88</v>
      </c>
      <c r="H286" s="150">
        <f t="shared" si="27"/>
        <v>4.1368143400234425E-2</v>
      </c>
      <c r="I286" s="134">
        <f>([1]Moedas!$D336)*$G286</f>
        <v>4.5333920000000001</v>
      </c>
      <c r="J286" s="172">
        <f>VLOOKUP($A286,[1]Juros!A$3:H$426,COLUMN([1]Juros!$B$3),0)/100</f>
        <v>6.5000000000000002E-2</v>
      </c>
      <c r="K286" s="226">
        <f>VLOOKUP($A286,[1]Juros!A$3:H$426,COLUMN([1]Juros!$E$3),0)/100</f>
        <v>6.3899999999999998E-2</v>
      </c>
      <c r="L286" s="227">
        <v>5.1999999999999998E-3</v>
      </c>
      <c r="M286" s="189"/>
    </row>
    <row r="287" spans="1:13">
      <c r="A287" s="186">
        <f t="shared" si="26"/>
        <v>43282</v>
      </c>
      <c r="B287" s="131">
        <f>[1]Inflação!$C337</f>
        <v>3.3006506147337245E-3</v>
      </c>
      <c r="C287" s="55">
        <f>[1]Inflação!$B337/[1]Inflação!$B325-1</f>
        <v>4.4848437303230737E-2</v>
      </c>
      <c r="D287" s="132">
        <f>[1]Inflação!$U337</f>
        <v>5.067165546158936E-3</v>
      </c>
      <c r="E287" s="133">
        <f>[1]Inflação!$T337/[1]Inflação!$T325-1</f>
        <v>8.2380865096945088E-2</v>
      </c>
      <c r="F287" s="133">
        <f t="shared" ref="F287:F350" si="28">G287/G286-1</f>
        <v>-3.1649484536082406E-2</v>
      </c>
      <c r="G287" s="134">
        <f>'[1]Setor Externo'!$E337</f>
        <v>3.7572000000000001</v>
      </c>
      <c r="H287" s="150">
        <f t="shared" si="27"/>
        <v>-3.1069336161532068E-2</v>
      </c>
      <c r="I287" s="134">
        <f>([1]Moedas!$D337)*$G287</f>
        <v>4.3925425200000001</v>
      </c>
      <c r="J287" s="172">
        <f>VLOOKUP($A287,[1]Juros!A$3:H$426,COLUMN([1]Juros!$B$3),0)/100</f>
        <v>6.5000000000000002E-2</v>
      </c>
      <c r="K287" s="226">
        <f>VLOOKUP($A287,[1]Juros!A$3:H$426,COLUMN([1]Juros!$E$3),0)/100</f>
        <v>6.3899999999999998E-2</v>
      </c>
      <c r="L287" s="227">
        <v>5.4000000000000003E-3</v>
      </c>
      <c r="M287" s="189"/>
    </row>
    <row r="288" spans="1:13">
      <c r="A288" s="186">
        <f t="shared" si="26"/>
        <v>43313</v>
      </c>
      <c r="B288" s="131">
        <f>[1]Inflação!$C338</f>
        <v>-8.990122720112792E-4</v>
      </c>
      <c r="C288" s="55">
        <f>[1]Inflação!$B338/[1]Inflação!$B326-1</f>
        <v>4.1930159672125322E-2</v>
      </c>
      <c r="D288" s="132">
        <f>[1]Inflação!$U338</f>
        <v>6.9991389207808563E-3</v>
      </c>
      <c r="E288" s="133">
        <f>[1]Inflação!$T338/[1]Inflação!$T326-1</f>
        <v>8.891296014947625E-2</v>
      </c>
      <c r="F288" s="133">
        <f t="shared" si="28"/>
        <v>7.9287767486426075E-2</v>
      </c>
      <c r="G288" s="134">
        <f>'[1]Setor Externo'!$E338</f>
        <v>4.0551000000000004</v>
      </c>
      <c r="H288" s="150">
        <f t="shared" si="27"/>
        <v>7.107148048734202E-2</v>
      </c>
      <c r="I288" s="134">
        <f>([1]Moedas!$D338)*$G288</f>
        <v>4.70472702</v>
      </c>
      <c r="J288" s="172">
        <f>VLOOKUP($A288,[1]Juros!A$3:H$426,COLUMN([1]Juros!$B$3),0)/100</f>
        <v>6.5000000000000002E-2</v>
      </c>
      <c r="K288" s="226">
        <f>VLOOKUP($A288,[1]Juros!A$3:H$426,COLUMN([1]Juros!$E$3),0)/100</f>
        <v>6.3899999999999998E-2</v>
      </c>
      <c r="L288" s="227">
        <v>5.6999999999999993E-3</v>
      </c>
      <c r="M288" s="189"/>
    </row>
    <row r="289" spans="1:13">
      <c r="A289" s="186">
        <f t="shared" si="26"/>
        <v>43344</v>
      </c>
      <c r="B289" s="131">
        <f>[1]Inflação!$C339</f>
        <v>4.7997057287958445E-3</v>
      </c>
      <c r="C289" s="55">
        <f>[1]Inflação!$B339/[1]Inflação!$B327-1</f>
        <v>4.5259760164416463E-2</v>
      </c>
      <c r="D289" s="132">
        <f>[1]Inflação!$U339</f>
        <v>1.5243480974864498E-2</v>
      </c>
      <c r="E289" s="133">
        <f>[1]Inflação!$T339/[1]Inflação!$T327-1</f>
        <v>0.10035990114303384</v>
      </c>
      <c r="F289" s="133">
        <f t="shared" si="28"/>
        <v>-1.2576755197160061E-3</v>
      </c>
      <c r="G289" s="134">
        <f>'[1]Setor Externo'!$E339</f>
        <v>4.05</v>
      </c>
      <c r="H289" s="150">
        <f t="shared" si="27"/>
        <v>-1.0855082512309933E-3</v>
      </c>
      <c r="I289" s="134">
        <f>([1]Moedas!$D339)*$G289</f>
        <v>4.6996200000000004</v>
      </c>
      <c r="J289" s="172">
        <f>VLOOKUP($A289,[1]Juros!A$3:H$426,COLUMN([1]Juros!$B$3),0)/100</f>
        <v>6.5000000000000002E-2</v>
      </c>
      <c r="K289" s="226">
        <f>VLOOKUP($A289,[1]Juros!A$3:H$426,COLUMN([1]Juros!$E$3),0)/100</f>
        <v>6.3899999999999998E-2</v>
      </c>
      <c r="L289" s="227">
        <v>4.6999999999999993E-3</v>
      </c>
      <c r="M289" s="189"/>
    </row>
    <row r="290" spans="1:13">
      <c r="A290" s="186">
        <f t="shared" si="26"/>
        <v>43374</v>
      </c>
      <c r="B290" s="131">
        <f>[1]Inflação!$C340</f>
        <v>4.4992648838870775E-3</v>
      </c>
      <c r="C290" s="55">
        <f>[1]Inflação!$B340/[1]Inflação!$B328-1</f>
        <v>4.5570294494237995E-2</v>
      </c>
      <c r="D290" s="132">
        <f>[1]Inflação!$U340</f>
        <v>8.8591229594607857E-3</v>
      </c>
      <c r="E290" s="133">
        <f>[1]Inflação!$T340/[1]Inflação!$T328-1</f>
        <v>0.10793128114054551</v>
      </c>
      <c r="F290" s="133">
        <f t="shared" si="28"/>
        <v>-8.0493827160493692E-2</v>
      </c>
      <c r="G290" s="134">
        <f>'[1]Setor Externo'!$E340</f>
        <v>3.7240000000000002</v>
      </c>
      <c r="H290" s="150">
        <f t="shared" si="27"/>
        <v>-0.10363203833501444</v>
      </c>
      <c r="I290" s="134">
        <f>([1]Moedas!$D340)*$G290</f>
        <v>4.2125887999999998</v>
      </c>
      <c r="J290" s="172">
        <f>VLOOKUP($A290,[1]Juros!A$3:H$426,COLUMN([1]Juros!$B$3),0)/100</f>
        <v>6.5000000000000002E-2</v>
      </c>
      <c r="K290" s="226">
        <f>VLOOKUP($A290,[1]Juros!A$3:H$426,COLUMN([1]Juros!$E$3),0)/100</f>
        <v>6.4000000000000001E-2</v>
      </c>
      <c r="L290" s="227">
        <v>5.4000000000000003E-3</v>
      </c>
      <c r="M290" s="189"/>
    </row>
    <row r="291" spans="1:13">
      <c r="A291" s="186">
        <f t="shared" si="26"/>
        <v>43405</v>
      </c>
      <c r="B291" s="131">
        <f>[1]Inflação!$C341</f>
        <v>-2.1004410534337659E-3</v>
      </c>
      <c r="C291" s="55">
        <f>[1]Inflação!$B341/[1]Inflação!$B329-1</f>
        <v>4.0460313958144312E-2</v>
      </c>
      <c r="D291" s="132">
        <f>[1]Inflação!$U341</f>
        <v>-4.8950581896910483E-3</v>
      </c>
      <c r="E291" s="133">
        <f>[1]Inflação!$T341/[1]Inflação!$T329-1</f>
        <v>9.6757571621582272E-2</v>
      </c>
      <c r="F291" s="133">
        <f t="shared" si="28"/>
        <v>3.8426423200859317E-2</v>
      </c>
      <c r="G291" s="134">
        <f>'[1]Setor Externo'!$E341</f>
        <v>3.8671000000000002</v>
      </c>
      <c r="H291" s="150">
        <f t="shared" si="27"/>
        <v>3.8885416492585367E-2</v>
      </c>
      <c r="I291" s="134">
        <f>([1]Moedas!$D341)*$G291</f>
        <v>4.3763970700000003</v>
      </c>
      <c r="J291" s="172">
        <f>VLOOKUP($A291,[1]Juros!A$3:H$426,COLUMN([1]Juros!$B$3),0)/100</f>
        <v>6.5000000000000002E-2</v>
      </c>
      <c r="K291" s="226">
        <f>VLOOKUP($A291,[1]Juros!A$3:H$426,COLUMN([1]Juros!$E$3),0)/100</f>
        <v>6.4000000000000001E-2</v>
      </c>
      <c r="L291" s="227">
        <v>4.8999999999999998E-3</v>
      </c>
      <c r="M291" s="189"/>
    </row>
    <row r="292" spans="1:13" ht="13.5" thickBot="1">
      <c r="A292" s="239">
        <f t="shared" si="26"/>
        <v>43435</v>
      </c>
      <c r="B292" s="240">
        <f>[1]Inflação!$C342</f>
        <v>1.5001070102511616E-3</v>
      </c>
      <c r="C292" s="241">
        <f>[1]Inflação!$B342/[1]Inflação!$B330-1</f>
        <v>3.7455811701915476E-2</v>
      </c>
      <c r="D292" s="242">
        <f>[1]Inflação!$U342</f>
        <v>-1.0801687999709153E-2</v>
      </c>
      <c r="E292" s="243">
        <f>[1]Inflação!$T342/[1]Inflação!$T330-1</f>
        <v>7.5368734029632511E-2</v>
      </c>
      <c r="F292" s="243">
        <f t="shared" si="28"/>
        <v>2.4049028988128995E-3</v>
      </c>
      <c r="G292" s="244">
        <f>'[1]Setor Externo'!$E342</f>
        <v>3.8763999999999998</v>
      </c>
      <c r="H292" s="245">
        <f t="shared" si="27"/>
        <v>1.5691174475628511E-2</v>
      </c>
      <c r="I292" s="244">
        <f>([1]Moedas!$D342)*$G292</f>
        <v>4.4450678799999999</v>
      </c>
      <c r="J292" s="246">
        <f>VLOOKUP($A292,[1]Juros!A$3:H$426,COLUMN([1]Juros!$B$3),0)/100</f>
        <v>6.5000000000000002E-2</v>
      </c>
      <c r="K292" s="246">
        <f>VLOOKUP($A292,[1]Juros!A$3:H$426,COLUMN([1]Juros!$E$3),0)/100</f>
        <v>6.4000000000000001E-2</v>
      </c>
      <c r="L292" s="247">
        <v>4.8999999999999998E-3</v>
      </c>
    </row>
    <row r="293" spans="1:13" ht="13.5" thickTop="1">
      <c r="A293" s="186">
        <f t="shared" si="26"/>
        <v>43466</v>
      </c>
      <c r="B293" s="131">
        <f>[1]Inflação!$C343</f>
        <v>3.199617300675861E-3</v>
      </c>
      <c r="C293" s="55">
        <f>[1]Inflação!$B343/[1]Inflação!$B331-1</f>
        <v>3.7765275659538577E-2</v>
      </c>
      <c r="D293" s="132">
        <f>[1]Inflação!$U343</f>
        <v>6.6436635705269254E-5</v>
      </c>
      <c r="E293" s="133">
        <f>[1]Inflação!$T343/[1]Inflação!$T331-1</f>
        <v>6.7381182995235545E-2</v>
      </c>
      <c r="F293" s="133">
        <f t="shared" si="28"/>
        <v>-5.9152822206170685E-2</v>
      </c>
      <c r="G293" s="134">
        <f>'[1]Setor Externo'!$E343</f>
        <v>3.6471</v>
      </c>
      <c r="H293" s="150">
        <f t="shared" si="27"/>
        <v>-6.0711738782265767E-2</v>
      </c>
      <c r="I293" s="134">
        <f>([1]Moedas!$D343)*$G293</f>
        <v>4.1752000799999998</v>
      </c>
      <c r="J293" s="172">
        <f>VLOOKUP($A293,[1]Juros!A$3:H$426,COLUMN([1]Juros!$B$3),0)/100</f>
        <v>6.5000000000000002E-2</v>
      </c>
      <c r="K293" s="226">
        <f>VLOOKUP($A293,[1]Juros!A$3:H$426,COLUMN([1]Juros!$E$3),0)/100</f>
        <v>6.4000000000000001E-2</v>
      </c>
      <c r="L293" s="227">
        <v>5.4000000000000003E-3</v>
      </c>
      <c r="M293" s="189"/>
    </row>
    <row r="294" spans="1:13">
      <c r="A294" s="186">
        <f t="shared" si="26"/>
        <v>43497</v>
      </c>
      <c r="B294" s="131">
        <f>[1]Inflação!$C344</f>
        <v>4.2994529923214841E-3</v>
      </c>
      <c r="C294" s="55">
        <f>[1]Inflação!$B344/[1]Inflação!$B332-1</f>
        <v>3.890225411907422E-2</v>
      </c>
      <c r="D294" s="132">
        <f>[1]Inflação!$U344</f>
        <v>8.8467931611559969E-3</v>
      </c>
      <c r="E294" s="133">
        <f>[1]Inflação!$T344/[1]Inflação!$T332-1</f>
        <v>7.6036730884909032E-2</v>
      </c>
      <c r="F294" s="133">
        <f t="shared" si="28"/>
        <v>3.0078692659921691E-2</v>
      </c>
      <c r="G294" s="134">
        <f>'[1]Setor Externo'!$E344</f>
        <v>3.7568000000000001</v>
      </c>
      <c r="H294" s="150">
        <f t="shared" si="27"/>
        <v>2.3060336787500857E-2</v>
      </c>
      <c r="I294" s="134">
        <f>([1]Moedas!$D344)*$G294</f>
        <v>4.2714816000000004</v>
      </c>
      <c r="J294" s="172">
        <f>VLOOKUP($A294,[1]Juros!A$3:H$426,COLUMN([1]Juros!$B$3),0)/100</f>
        <v>6.5000000000000002E-2</v>
      </c>
      <c r="K294" s="226">
        <f>VLOOKUP($A294,[1]Juros!A$3:H$426,COLUMN([1]Juros!$E$3),0)/100</f>
        <v>6.4000000000000001E-2</v>
      </c>
      <c r="L294" s="227">
        <v>4.8999999999999998E-3</v>
      </c>
      <c r="M294" s="189"/>
    </row>
    <row r="295" spans="1:13">
      <c r="A295" s="186">
        <f t="shared" si="26"/>
        <v>43525</v>
      </c>
      <c r="B295" s="131">
        <f>[1]Inflação!$C345</f>
        <v>7.4996156787503487E-3</v>
      </c>
      <c r="C295" s="55">
        <f>[1]Inflação!$B345/[1]Inflação!$B333-1</f>
        <v>4.5752835314434748E-2</v>
      </c>
      <c r="D295" s="132">
        <f>[1]Inflação!$U345</f>
        <v>1.2553467825433984E-2</v>
      </c>
      <c r="E295" s="133">
        <f>[1]Inflação!$T345/[1]Inflação!$T333-1</f>
        <v>8.2668188709319912E-2</v>
      </c>
      <c r="F295" s="133">
        <f t="shared" si="28"/>
        <v>4.3574318568994963E-2</v>
      </c>
      <c r="G295" s="134">
        <f>'[1]Setor Externo'!$E345</f>
        <v>3.9205000000000001</v>
      </c>
      <c r="H295" s="150">
        <f t="shared" si="27"/>
        <v>2.9623281064818263E-2</v>
      </c>
      <c r="I295" s="134">
        <f>([1]Moedas!$D345)*$G295</f>
        <v>4.3980169</v>
      </c>
      <c r="J295" s="172">
        <f>VLOOKUP($A295,[1]Juros!A$3:H$426,COLUMN([1]Juros!$B$3),0)/100</f>
        <v>6.5000000000000002E-2</v>
      </c>
      <c r="K295" s="226">
        <f>VLOOKUP($A295,[1]Juros!A$3:H$426,COLUMN([1]Juros!$E$3),0)/100</f>
        <v>6.4000000000000001E-2</v>
      </c>
      <c r="L295" s="227">
        <v>4.6999999999999993E-3</v>
      </c>
      <c r="M295" s="189"/>
    </row>
    <row r="296" spans="1:13">
      <c r="A296" s="186">
        <f t="shared" si="26"/>
        <v>43556</v>
      </c>
      <c r="B296" s="131">
        <f>[1]Inflação!$C346</f>
        <v>5.6996950247900635E-3</v>
      </c>
      <c r="C296" s="55">
        <f>[1]Inflação!$B346/[1]Inflação!$B334-1</f>
        <v>4.9405059413443198E-2</v>
      </c>
      <c r="D296" s="132">
        <f>[1]Inflação!$U346</f>
        <v>9.1862954143242526E-3</v>
      </c>
      <c r="E296" s="133">
        <f>[1]Inflação!$T346/[1]Inflação!$T334-1</f>
        <v>8.6424350577289477E-2</v>
      </c>
      <c r="F296" s="133">
        <f t="shared" si="28"/>
        <v>1.2753475322013763E-4</v>
      </c>
      <c r="G296" s="134">
        <f>'[1]Setor Externo'!$E346</f>
        <v>3.9209999999999998</v>
      </c>
      <c r="H296" s="150">
        <f t="shared" si="27"/>
        <v>-1.3992670196427692E-4</v>
      </c>
      <c r="I296" s="134">
        <f>([1]Moedas!$D346)*$G296</f>
        <v>4.3974015</v>
      </c>
      <c r="J296" s="172">
        <f>VLOOKUP($A296,[1]Juros!A$3:H$426,COLUMN([1]Juros!$B$3),0)/100</f>
        <v>6.5000000000000002E-2</v>
      </c>
      <c r="K296" s="226">
        <f>VLOOKUP($A296,[1]Juros!A$3:H$426,COLUMN([1]Juros!$E$3),0)/100</f>
        <v>6.4000000000000001E-2</v>
      </c>
      <c r="L296" s="227">
        <v>5.1999999999999998E-3</v>
      </c>
      <c r="M296" s="189"/>
    </row>
    <row r="297" spans="1:13">
      <c r="A297" s="186">
        <f t="shared" si="26"/>
        <v>43586</v>
      </c>
      <c r="B297" s="131">
        <f>[1]Inflação!$C347</f>
        <v>1.3001778382095708E-3</v>
      </c>
      <c r="C297" s="55">
        <f>[1]Inflação!$B347/[1]Inflação!$B335-1</f>
        <v>4.6582585427836776E-2</v>
      </c>
      <c r="D297" s="132">
        <f>[1]Inflação!$U347</f>
        <v>4.4546758328694036E-3</v>
      </c>
      <c r="E297" s="133">
        <f>[1]Inflação!$T347/[1]Inflação!$T335-1</f>
        <v>7.6429040566929229E-2</v>
      </c>
      <c r="F297" s="133">
        <f t="shared" si="28"/>
        <v>5.6108135679688864E-4</v>
      </c>
      <c r="G297" s="134">
        <f>'[1]Setor Externo'!$E347</f>
        <v>3.9232</v>
      </c>
      <c r="H297" s="150">
        <f t="shared" si="27"/>
        <v>-3.5428695787728115E-3</v>
      </c>
      <c r="I297" s="134">
        <f>([1]Moedas!$D347)*$G297</f>
        <v>4.3818220800000001</v>
      </c>
      <c r="J297" s="172">
        <f>VLOOKUP($A297,[1]Juros!A$3:H$426,COLUMN([1]Juros!$B$3),0)/100</f>
        <v>6.5000000000000002E-2</v>
      </c>
      <c r="K297" s="226">
        <f>VLOOKUP($A297,[1]Juros!A$3:H$426,COLUMN([1]Juros!$E$3),0)/100</f>
        <v>6.4000000000000001E-2</v>
      </c>
      <c r="L297" s="227">
        <v>5.4000000000000003E-3</v>
      </c>
      <c r="M297" s="189"/>
    </row>
    <row r="298" spans="1:13">
      <c r="A298" s="186">
        <f t="shared" si="26"/>
        <v>43617</v>
      </c>
      <c r="B298" s="131">
        <f>[1]Inflação!$C348</f>
        <v>9.9736274274730974E-5</v>
      </c>
      <c r="C298" s="55">
        <f>[1]Inflação!$B348/[1]Inflação!$B336-1</f>
        <v>3.3662671524801624E-2</v>
      </c>
      <c r="D298" s="132">
        <f>[1]Inflação!$U348</f>
        <v>7.9525522287211547E-3</v>
      </c>
      <c r="E298" s="133">
        <f>[1]Inflação!$T348/[1]Inflação!$T336-1</f>
        <v>6.5101465915270218E-2</v>
      </c>
      <c r="F298" s="133">
        <f t="shared" si="28"/>
        <v>-1.8683727569331232E-2</v>
      </c>
      <c r="G298" s="134">
        <f>'[1]Setor Externo'!$E348</f>
        <v>3.8498999999999999</v>
      </c>
      <c r="H298" s="150">
        <f t="shared" si="27"/>
        <v>-7.6014268475288471E-4</v>
      </c>
      <c r="I298" s="134">
        <f>([1]Moedas!$D348)*$G298</f>
        <v>4.3784912699999996</v>
      </c>
      <c r="J298" s="172">
        <f>VLOOKUP($A298,[1]Juros!A$3:H$426,COLUMN([1]Juros!$B$3),0)/100</f>
        <v>6.5000000000000002E-2</v>
      </c>
      <c r="K298" s="226">
        <f>VLOOKUP($A298,[1]Juros!A$3:H$426,COLUMN([1]Juros!$E$3),0)/100</f>
        <v>6.4000000000000001E-2</v>
      </c>
      <c r="L298" s="227">
        <v>4.6999999999999993E-3</v>
      </c>
      <c r="M298" s="189"/>
    </row>
    <row r="299" spans="1:13">
      <c r="A299" s="186">
        <f t="shared" si="26"/>
        <v>43647</v>
      </c>
      <c r="B299" s="131">
        <f>[1]Inflação!$C349</f>
        <v>1.9005536729015393E-3</v>
      </c>
      <c r="C299" s="55">
        <f>[1]Inflação!$B349/[1]Inflação!$B337-1</f>
        <v>3.2220204658661933E-2</v>
      </c>
      <c r="D299" s="132">
        <f>[1]Inflação!$U349</f>
        <v>3.9611549509019905E-3</v>
      </c>
      <c r="E299" s="133">
        <f>[1]Inflação!$T349/[1]Inflação!$T337-1</f>
        <v>6.392939150401844E-2</v>
      </c>
      <c r="F299" s="133">
        <f t="shared" si="28"/>
        <v>-8.4937271097950129E-3</v>
      </c>
      <c r="G299" s="134">
        <f>'[1]Setor Externo'!$E349</f>
        <v>3.8172000000000001</v>
      </c>
      <c r="H299" s="150">
        <f t="shared" si="27"/>
        <v>-3.4386399496007192E-2</v>
      </c>
      <c r="I299" s="134">
        <f>([1]Moedas!$D349)*$G299</f>
        <v>4.2279307199999998</v>
      </c>
      <c r="J299" s="172">
        <f>VLOOKUP($A299,[1]Juros!A$3:H$426,COLUMN([1]Juros!$B$3),0)/100</f>
        <v>6.5000000000000002E-2</v>
      </c>
      <c r="K299" s="226">
        <f>VLOOKUP($A299,[1]Juros!A$3:H$426,COLUMN([1]Juros!$E$3),0)/100</f>
        <v>6.4000000000000001E-2</v>
      </c>
      <c r="L299" s="227">
        <v>5.6999999999999993E-3</v>
      </c>
      <c r="M299" s="189"/>
    </row>
    <row r="300" spans="1:13">
      <c r="A300" s="186">
        <f t="shared" si="26"/>
        <v>43678</v>
      </c>
      <c r="B300" s="131">
        <f>[1]Inflação!$C350</f>
        <v>1.1006512026767723E-3</v>
      </c>
      <c r="C300" s="55">
        <f>[1]Inflação!$B350/[1]Inflação!$B338-1</f>
        <v>3.4286155014476183E-2</v>
      </c>
      <c r="D300" s="132">
        <f>[1]Inflação!$U350</f>
        <v>-6.6689508003010545E-3</v>
      </c>
      <c r="E300" s="133">
        <f>[1]Inflação!$T350/[1]Inflação!$T338-1</f>
        <v>4.9488582353419019E-2</v>
      </c>
      <c r="F300" s="133">
        <f t="shared" si="28"/>
        <v>8.7393901288902898E-2</v>
      </c>
      <c r="G300" s="134">
        <f>'[1]Setor Externo'!$E350</f>
        <v>4.1508000000000003</v>
      </c>
      <c r="H300" s="150">
        <f t="shared" si="27"/>
        <v>7.8165386778144885E-2</v>
      </c>
      <c r="I300" s="134">
        <f>([1]Moedas!$D350)*$G300</f>
        <v>4.5584085600000002</v>
      </c>
      <c r="J300" s="172">
        <f>VLOOKUP($A300,[1]Juros!A$3:H$426,COLUMN([1]Juros!$B$3),0)/100</f>
        <v>0.06</v>
      </c>
      <c r="K300" s="226">
        <f>VLOOKUP($A300,[1]Juros!A$3:H$426,COLUMN([1]Juros!$E$3),0)/100</f>
        <v>5.9000000000000004E-2</v>
      </c>
      <c r="L300" s="227">
        <v>5.0000000000000001E-3</v>
      </c>
      <c r="M300" s="189"/>
    </row>
    <row r="301" spans="1:13">
      <c r="A301" s="186">
        <f t="shared" si="26"/>
        <v>43709</v>
      </c>
      <c r="B301" s="131">
        <f>[1]Inflação!$C351</f>
        <v>-3.996229395040185E-4</v>
      </c>
      <c r="C301" s="55">
        <f>[1]Inflação!$B351/[1]Inflação!$B339-1</f>
        <v>2.8934248931768991E-2</v>
      </c>
      <c r="D301" s="132">
        <f>[1]Inflação!$U351</f>
        <v>-5.4318157745480988E-5</v>
      </c>
      <c r="E301" s="133">
        <f>[1]Inflação!$T351/[1]Inflação!$T339-1</f>
        <v>3.3674774310648914E-2</v>
      </c>
      <c r="F301" s="133">
        <f t="shared" si="28"/>
        <v>1.4936879637659217E-3</v>
      </c>
      <c r="G301" s="134">
        <f>'[1]Setor Externo'!$E351</f>
        <v>4.157</v>
      </c>
      <c r="H301" s="150">
        <f t="shared" si="27"/>
        <v>-6.0754229541898352E-3</v>
      </c>
      <c r="I301" s="134">
        <f>([1]Moedas!$D351)*$G301</f>
        <v>4.5307143000000005</v>
      </c>
      <c r="J301" s="172">
        <f>VLOOKUP($A301,[1]Juros!A$3:H$426,COLUMN([1]Juros!$B$3),0)/100</f>
        <v>5.5E-2</v>
      </c>
      <c r="K301" s="226">
        <f>VLOOKUP($A301,[1]Juros!A$3:H$426,COLUMN([1]Juros!$E$3),0)/100</f>
        <v>5.7099999999999998E-2</v>
      </c>
      <c r="L301" s="227">
        <v>4.5999999999999999E-3</v>
      </c>
      <c r="M301" s="189"/>
    </row>
    <row r="302" spans="1:13">
      <c r="A302" s="186">
        <f t="shared" si="26"/>
        <v>43739</v>
      </c>
      <c r="B302" s="131">
        <f>[1]Inflação!$C352</f>
        <v>1.0004131725529497E-3</v>
      </c>
      <c r="C302" s="55">
        <f>[1]Inflação!$B352/[1]Inflação!$B340-1</f>
        <v>2.5350285773626524E-2</v>
      </c>
      <c r="D302" s="132">
        <f>[1]Inflação!$U352</f>
        <v>6.7507557424202336E-3</v>
      </c>
      <c r="E302" s="133">
        <f>[1]Inflação!$T352/[1]Inflação!$T340-1</f>
        <v>3.1514546031357282E-2</v>
      </c>
      <c r="F302" s="133">
        <f t="shared" si="28"/>
        <v>-3.3076738032234876E-2</v>
      </c>
      <c r="G302" s="134">
        <f>'[1]Setor Externo'!$E352</f>
        <v>4.0194999999999999</v>
      </c>
      <c r="H302" s="150">
        <f t="shared" si="27"/>
        <v>-1.0631414123817295E-2</v>
      </c>
      <c r="I302" s="134">
        <f>([1]Moedas!$D352)*$G302</f>
        <v>4.4825463999999995</v>
      </c>
      <c r="J302" s="172">
        <f>VLOOKUP($A302,[1]Juros!A$3:H$426,COLUMN([1]Juros!$B$3),0)/100</f>
        <v>0.05</v>
      </c>
      <c r="K302" s="226">
        <f>VLOOKUP($A302,[1]Juros!A$3:H$426,COLUMN([1]Juros!$E$3),0)/100</f>
        <v>5.3800000000000001E-2</v>
      </c>
      <c r="L302" s="227">
        <v>4.7999999999999996E-3</v>
      </c>
      <c r="M302" s="189"/>
    </row>
    <row r="303" spans="1:13">
      <c r="A303" s="186">
        <f t="shared" si="26"/>
        <v>43770</v>
      </c>
      <c r="B303" s="131">
        <f>[1]Inflação!$C353</f>
        <v>5.1002566371174396E-3</v>
      </c>
      <c r="C303" s="55">
        <f>[1]Inflação!$B353/[1]Inflação!$B341-1</f>
        <v>3.274906390573662E-2</v>
      </c>
      <c r="D303" s="132">
        <f>[1]Inflação!$U353</f>
        <v>3.0013502703913897E-3</v>
      </c>
      <c r="E303" s="133">
        <f>[1]Inflação!$T353/[1]Inflação!$T341-1</f>
        <v>3.9699873875435721E-2</v>
      </c>
      <c r="F303" s="133">
        <f t="shared" si="28"/>
        <v>5.4136086577932563E-2</v>
      </c>
      <c r="G303" s="134">
        <f>'[1]Setor Externo'!$E353</f>
        <v>4.2370999999999999</v>
      </c>
      <c r="H303" s="150">
        <f t="shared" si="27"/>
        <v>4.1469817244948137E-2</v>
      </c>
      <c r="I303" s="134">
        <f>([1]Moedas!$D353)*$G303</f>
        <v>4.6684367799999995</v>
      </c>
      <c r="J303" s="172">
        <f>VLOOKUP($A303,[1]Juros!A$3:H$426,COLUMN([1]Juros!$B$3),0)/100</f>
        <v>0.05</v>
      </c>
      <c r="K303" s="226">
        <f>VLOOKUP($A303,[1]Juros!A$3:H$426,COLUMN([1]Juros!$E$3),0)/100</f>
        <v>4.9000000000000002E-2</v>
      </c>
      <c r="L303" s="227">
        <v>3.8E-3</v>
      </c>
      <c r="M303" s="189"/>
    </row>
    <row r="304" spans="1:13" ht="13.5" thickBot="1">
      <c r="A304" s="239">
        <f t="shared" si="26"/>
        <v>43800</v>
      </c>
      <c r="B304" s="240">
        <f>[1]Inflação!$C354</f>
        <v>1.1500524738771389E-2</v>
      </c>
      <c r="C304" s="241">
        <f>[1]Inflação!$B354/[1]Inflação!$B342-1</f>
        <v>4.306151617159526E-2</v>
      </c>
      <c r="D304" s="242">
        <f>[1]Inflação!$U354</f>
        <v>2.0918341272637697E-2</v>
      </c>
      <c r="E304" s="243">
        <f>[1]Inflação!$T354/[1]Inflação!$T342-1</f>
        <v>7.3039306458065001E-2</v>
      </c>
      <c r="F304" s="243">
        <f t="shared" si="28"/>
        <v>-4.8641759694130426E-2</v>
      </c>
      <c r="G304" s="244">
        <f>'[1]Setor Externo'!$E354</f>
        <v>4.0309999999999997</v>
      </c>
      <c r="H304" s="245">
        <f t="shared" si="27"/>
        <v>-3.1804324872961032E-2</v>
      </c>
      <c r="I304" s="244">
        <f>([1]Moedas!$D354)*$G304</f>
        <v>4.5199602999999993</v>
      </c>
      <c r="J304" s="246">
        <f>VLOOKUP($A304,[1]Juros!A$3:H$426,COLUMN([1]Juros!$B$3),0)/100</f>
        <v>4.4999999999999998E-2</v>
      </c>
      <c r="K304" s="246">
        <f>VLOOKUP($A304,[1]Juros!A$3:H$426,COLUMN([1]Juros!$E$3),0)/100</f>
        <v>4.5899999999999996E-2</v>
      </c>
      <c r="L304" s="247">
        <v>3.7000000000000002E-3</v>
      </c>
    </row>
    <row r="305" spans="1:12" ht="13.5" thickTop="1">
      <c r="A305" s="186">
        <f t="shared" si="26"/>
        <v>43831</v>
      </c>
      <c r="B305" s="131">
        <f>[1]Inflação!$C355</f>
        <v>2.099525398242541E-3</v>
      </c>
      <c r="C305" s="55">
        <f>[1]Inflação!$B355/[1]Inflação!$B343-1</f>
        <v>4.1917712378320537E-2</v>
      </c>
      <c r="D305" s="132">
        <f>[1]Inflação!$U355</f>
        <v>4.7700471076732587E-3</v>
      </c>
      <c r="E305" s="133">
        <f>[1]Inflação!$T355/[1]Inflação!$T343-1</f>
        <v>7.8086130082771543E-2</v>
      </c>
      <c r="F305" s="133">
        <f t="shared" si="28"/>
        <v>6.249069709749433E-2</v>
      </c>
      <c r="G305" s="134">
        <f>'[1]Setor Externo'!$E355</f>
        <v>4.2828999999999997</v>
      </c>
      <c r="H305" s="150">
        <f t="shared" si="27"/>
        <v>5.2664576943297625E-2</v>
      </c>
      <c r="I305" s="134">
        <f>([1]Moedas!$D355)*$G305</f>
        <v>4.7580020969999994</v>
      </c>
      <c r="J305" s="172">
        <f>VLOOKUP($A305,[1]Juros!A$3:H$426,COLUMN([1]Juros!$B$3),0)/100</f>
        <v>4.4999999999999998E-2</v>
      </c>
      <c r="K305" s="226">
        <f>VLOOKUP($A305,[1]Juros!A$3:H$426,COLUMN([1]Juros!$E$3),0)/100</f>
        <v>4.4000000000000004E-2</v>
      </c>
      <c r="L305" s="227">
        <v>3.8E-3</v>
      </c>
    </row>
    <row r="306" spans="1:12">
      <c r="A306" s="186">
        <f t="shared" si="26"/>
        <v>43862</v>
      </c>
      <c r="B306" s="131">
        <f>[1]Inflação!$C356</f>
        <v>2.5002719725701894E-3</v>
      </c>
      <c r="C306" s="55">
        <f>[1]Inflação!$B356/[1]Inflação!$B344-1</f>
        <v>4.0051139050347073E-2</v>
      </c>
      <c r="D306" s="132">
        <f>[1]Inflação!$U356</f>
        <v>-4.0643318172928211E-4</v>
      </c>
      <c r="E306" s="133">
        <f>[1]Inflação!$T356/[1]Inflação!$T344-1</f>
        <v>6.8197834807011581E-2</v>
      </c>
      <c r="F306" s="133">
        <f t="shared" si="28"/>
        <v>4.415232669452962E-2</v>
      </c>
      <c r="G306" s="134">
        <f>'[1]Setor Externo'!$E356</f>
        <v>4.4720000000000004</v>
      </c>
      <c r="H306" s="150">
        <f t="shared" si="27"/>
        <v>3.6323040527655559E-2</v>
      </c>
      <c r="I306" s="134">
        <f>([1]Moedas!$D356)*$G306</f>
        <v>4.9308272000000004</v>
      </c>
      <c r="J306" s="172">
        <f>VLOOKUP($A306,[1]Juros!A$3:H$426,COLUMN([1]Juros!$B$3),0)/100</f>
        <v>4.2500000000000003E-2</v>
      </c>
      <c r="K306" s="226">
        <f>VLOOKUP($A306,[1]Juros!A$3:H$426,COLUMN([1]Juros!$E$3),0)/100</f>
        <v>4.1900000000000007E-2</v>
      </c>
      <c r="L306" s="227">
        <v>2.8999999999999998E-3</v>
      </c>
    </row>
    <row r="307" spans="1:12">
      <c r="A307" s="186">
        <f t="shared" si="26"/>
        <v>43891</v>
      </c>
      <c r="B307" s="131">
        <f>[1]Inflação!$C357</f>
        <v>6.9975209317552078E-4</v>
      </c>
      <c r="C307" s="55">
        <f>[1]Inflação!$B357/[1]Inflação!$B345-1</f>
        <v>3.303157719890204E-2</v>
      </c>
      <c r="D307" s="132">
        <f>[1]Inflação!$U357</f>
        <v>1.2440600559007198E-2</v>
      </c>
      <c r="E307" s="133">
        <f>[1]Inflação!$T357/[1]Inflação!$T345-1</f>
        <v>6.8078764976678086E-2</v>
      </c>
      <c r="F307" s="133">
        <f t="shared" si="28"/>
        <v>0.16397584973166368</v>
      </c>
      <c r="G307" s="134">
        <f>'[1]Setor Externo'!$E357</f>
        <v>5.2053000000000003</v>
      </c>
      <c r="H307" s="150">
        <f t="shared" si="27"/>
        <v>0.16450368205967525</v>
      </c>
      <c r="I307" s="134">
        <f>([1]Moedas!$D357)*$G307</f>
        <v>5.7419664299999997</v>
      </c>
      <c r="J307" s="172">
        <f>VLOOKUP($A307,[1]Juros!A$3:H$426,COLUMN([1]Juros!$B$3),0)/100</f>
        <v>3.7499999999999999E-2</v>
      </c>
      <c r="K307" s="226">
        <f>VLOOKUP($A307,[1]Juros!A$3:H$426,COLUMN([1]Juros!$E$3),0)/100</f>
        <v>3.95E-2</v>
      </c>
      <c r="L307" s="227">
        <v>3.4000000000000002E-3</v>
      </c>
    </row>
    <row r="308" spans="1:12">
      <c r="A308" s="186">
        <f t="shared" si="26"/>
        <v>43922</v>
      </c>
      <c r="B308" s="131">
        <f>[1]Inflação!$C358</f>
        <v>-3.0999403569978989E-3</v>
      </c>
      <c r="C308" s="55">
        <f>[1]Inflação!$B358/[1]Inflação!$B346-1</f>
        <v>2.3992794287667873E-2</v>
      </c>
      <c r="D308" s="132">
        <f>[1]Inflação!$U358</f>
        <v>8.0229768314359351E-3</v>
      </c>
      <c r="E308" s="133">
        <f>[1]Inflação!$T358/[1]Inflação!$T346-1</f>
        <v>6.6847559320267758E-2</v>
      </c>
      <c r="F308" s="133">
        <f t="shared" si="28"/>
        <v>5.3887384012448747E-2</v>
      </c>
      <c r="G308" s="134">
        <f>'[1]Setor Externo'!$E358</f>
        <v>5.4858000000000002</v>
      </c>
      <c r="H308" s="150">
        <f t="shared" si="27"/>
        <v>4.6626442920530975E-2</v>
      </c>
      <c r="I308" s="134">
        <f>([1]Moedas!$D358)*$G308</f>
        <v>6.0096938999999994</v>
      </c>
      <c r="J308" s="172">
        <f>VLOOKUP($A308,[1]Juros!A$3:H$426,COLUMN([1]Juros!$B$3),0)/100</f>
        <v>3.7499999999999999E-2</v>
      </c>
      <c r="K308" s="226">
        <f>VLOOKUP($A308,[1]Juros!A$3:H$426,COLUMN([1]Juros!$E$3),0)/100</f>
        <v>3.6499999999999998E-2</v>
      </c>
      <c r="L308" s="227">
        <v>2.8000000000000004E-3</v>
      </c>
    </row>
    <row r="309" spans="1:12">
      <c r="A309" s="186">
        <f t="shared" si="26"/>
        <v>43952</v>
      </c>
      <c r="B309" s="131">
        <f>[1]Inflação!$C359</f>
        <v>-3.7997640620340833E-3</v>
      </c>
      <c r="C309" s="55">
        <f>[1]Inflação!$B359/[1]Inflação!$B347-1</f>
        <v>1.8777271637496984E-2</v>
      </c>
      <c r="D309" s="132">
        <f>[1]Inflação!$U359</f>
        <v>2.8004076591598981E-3</v>
      </c>
      <c r="E309" s="133">
        <f>[1]Inflação!$T359/[1]Inflação!$T347-1</f>
        <v>6.5090534333431149E-2</v>
      </c>
      <c r="F309" s="133">
        <f t="shared" si="28"/>
        <v>-2.7124576178497284E-2</v>
      </c>
      <c r="G309" s="134">
        <f>'[1]Setor Externo'!$E359</f>
        <v>5.3369999999999997</v>
      </c>
      <c r="H309" s="150">
        <f t="shared" si="27"/>
        <v>-1.4158824295526728E-2</v>
      </c>
      <c r="I309" s="134">
        <f>([1]Moedas!$D359)*$G309</f>
        <v>5.9246037000000005</v>
      </c>
      <c r="J309" s="172">
        <f>VLOOKUP($A309,[1]Juros!A$3:H$426,COLUMN([1]Juros!$B$3),0)/100</f>
        <v>0.03</v>
      </c>
      <c r="K309" s="226">
        <f>VLOOKUP($A309,[1]Juros!A$3:H$426,COLUMN([1]Juros!$E$3),0)/100</f>
        <v>3.0099999999999998E-2</v>
      </c>
      <c r="L309" s="227">
        <v>2.3999999999999998E-3</v>
      </c>
    </row>
    <row r="310" spans="1:12">
      <c r="A310" s="186">
        <f t="shared" si="26"/>
        <v>43983</v>
      </c>
      <c r="B310" s="131">
        <f>[1]Inflação!$C360</f>
        <v>2.5999454030292135E-3</v>
      </c>
      <c r="C310" s="55">
        <f>[1]Inflação!$B360/[1]Inflação!$B348-1</f>
        <v>2.1324173853674466E-2</v>
      </c>
      <c r="D310" s="132">
        <f>[1]Inflação!$U360</f>
        <v>1.5570051776285343E-2</v>
      </c>
      <c r="E310" s="133">
        <f>[1]Inflação!$T360/[1]Inflação!$T348-1</f>
        <v>7.313984840626131E-2</v>
      </c>
      <c r="F310" s="133">
        <f t="shared" si="28"/>
        <v>2.4339516582349674E-2</v>
      </c>
      <c r="G310" s="134">
        <f>'[1]Setor Externo'!$E360</f>
        <v>5.4668999999999999</v>
      </c>
      <c r="H310" s="150">
        <f t="shared" si="27"/>
        <v>3.6612028581759715E-2</v>
      </c>
      <c r="I310" s="134">
        <f>([1]Moedas!$D360)*$G310</f>
        <v>6.1415154599999999</v>
      </c>
      <c r="J310" s="172">
        <f>VLOOKUP($A310,[1]Juros!A$3:H$426,COLUMN([1]Juros!$B$3),0)/100</f>
        <v>2.2499999999999999E-2</v>
      </c>
      <c r="K310" s="226">
        <f>VLOOKUP($A310,[1]Juros!A$3:H$426,COLUMN([1]Juros!$E$3),0)/100</f>
        <v>2.58E-2</v>
      </c>
      <c r="L310" s="227">
        <v>2.0999999999999999E-3</v>
      </c>
    </row>
    <row r="311" spans="1:12">
      <c r="A311" s="186">
        <f t="shared" si="26"/>
        <v>44013</v>
      </c>
      <c r="B311" s="131">
        <f>[1]Inflação!$C361</f>
        <v>3.599689040946652E-3</v>
      </c>
      <c r="C311" s="55">
        <f>[1]Inflação!$B361/[1]Inflação!$B349-1</f>
        <v>2.3056249976072696E-2</v>
      </c>
      <c r="D311" s="132">
        <f>[1]Inflação!$U361</f>
        <v>2.2278336608074767E-2</v>
      </c>
      <c r="E311" s="133">
        <f>[1]Inflação!$T361/[1]Inflação!$T349-1</f>
        <v>9.2719189150545001E-2</v>
      </c>
      <c r="F311" s="133">
        <f t="shared" si="28"/>
        <v>-4.4705408915473033E-2</v>
      </c>
      <c r="G311" s="134">
        <f>'[1]Setor Externo'!$E361</f>
        <v>5.2225000000000001</v>
      </c>
      <c r="H311" s="150">
        <f t="shared" si="27"/>
        <v>1.5541831754990465E-3</v>
      </c>
      <c r="I311" s="134">
        <f>([1]Moedas!$D361)*$G311</f>
        <v>6.1510604999999998</v>
      </c>
      <c r="J311" s="172">
        <f>VLOOKUP($A311,[1]Juros!A$3:H$426,COLUMN([1]Juros!$B$3),0)/100</f>
        <v>2.2499999999999999E-2</v>
      </c>
      <c r="K311" s="226">
        <f>VLOOKUP($A311,[1]Juros!A$3:H$426,COLUMN([1]Juros!$E$3),0)/100</f>
        <v>2.1499999999999998E-2</v>
      </c>
      <c r="L311" s="227">
        <v>1.9E-3</v>
      </c>
    </row>
    <row r="312" spans="1:12">
      <c r="A312" s="186">
        <f t="shared" si="26"/>
        <v>44044</v>
      </c>
      <c r="B312" s="131">
        <f>[1]Inflação!$C362</f>
        <v>2.4005403554596683E-3</v>
      </c>
      <c r="C312" s="55">
        <f>[1]Inflação!$B362/[1]Inflação!$B350-1</f>
        <v>2.438464759566572E-2</v>
      </c>
      <c r="D312" s="132">
        <f>[1]Inflação!$U362</f>
        <v>2.7441632524074722E-2</v>
      </c>
      <c r="E312" s="133">
        <f>[1]Inflação!$T362/[1]Inflação!$T350-1</f>
        <v>0.13024272068788512</v>
      </c>
      <c r="F312" s="133">
        <f t="shared" si="28"/>
        <v>5.1929152704643267E-2</v>
      </c>
      <c r="G312" s="134">
        <f>'[1]Setor Externo'!$E362</f>
        <v>5.4936999999999996</v>
      </c>
      <c r="H312" s="150">
        <f t="shared" si="27"/>
        <v>6.6040615272764613E-2</v>
      </c>
      <c r="I312" s="134">
        <f>([1]Moedas!$D362)*$G312</f>
        <v>6.5572803199999994</v>
      </c>
      <c r="J312" s="172">
        <f>VLOOKUP($A312,[1]Juros!A$3:H$426,COLUMN([1]Juros!$B$3),0)/100</f>
        <v>0.02</v>
      </c>
      <c r="K312" s="226">
        <f>VLOOKUP($A312,[1]Juros!A$3:H$426,COLUMN([1]Juros!$E$3),0)/100</f>
        <v>1.9400000000000001E-2</v>
      </c>
      <c r="L312" s="227">
        <v>1.6000000000000001E-3</v>
      </c>
    </row>
    <row r="313" spans="1:12">
      <c r="A313" s="186">
        <f t="shared" si="26"/>
        <v>44075</v>
      </c>
      <c r="B313" s="131">
        <f>[1]Inflação!$C363</f>
        <v>6.4004210950712181E-3</v>
      </c>
      <c r="C313" s="55">
        <f>[1]Inflação!$B363/[1]Inflação!$B351-1</f>
        <v>3.1353293138274951E-2</v>
      </c>
      <c r="D313" s="132">
        <f>[1]Inflação!$U363</f>
        <v>4.3407948692379072E-2</v>
      </c>
      <c r="E313" s="133">
        <f>[1]Inflação!$T363/[1]Inflação!$T351-1</f>
        <v>0.17936829983078972</v>
      </c>
      <c r="F313" s="133">
        <f t="shared" si="28"/>
        <v>2.1169703478530089E-2</v>
      </c>
      <c r="G313" s="134">
        <f>'[1]Setor Externo'!$E363</f>
        <v>5.61</v>
      </c>
      <c r="H313" s="150">
        <f t="shared" si="27"/>
        <v>8.2510854134114631E-3</v>
      </c>
      <c r="I313" s="134">
        <f>([1]Moedas!$D363)*$G313</f>
        <v>6.6113850000000012</v>
      </c>
      <c r="J313" s="172">
        <f>VLOOKUP($A313,[1]Juros!A$3:H$426,COLUMN([1]Juros!$B$3),0)/100</f>
        <v>0.02</v>
      </c>
      <c r="K313" s="226">
        <f>VLOOKUP($A313,[1]Juros!A$3:H$426,COLUMN([1]Juros!$E$3),0)/100</f>
        <v>1.9E-2</v>
      </c>
      <c r="L313" s="227">
        <v>1.6000000000000001E-3</v>
      </c>
    </row>
    <row r="314" spans="1:12">
      <c r="A314" s="186">
        <f t="shared" si="26"/>
        <v>44105</v>
      </c>
      <c r="B314" s="131">
        <f>[1]Inflação!$C364</f>
        <v>8.6001761951128852E-3</v>
      </c>
      <c r="C314" s="55">
        <f>[1]Inflação!$B364/[1]Inflação!$B352-1</f>
        <v>3.9183500316257946E-2</v>
      </c>
      <c r="D314" s="132">
        <f>[1]Inflação!$U364</f>
        <v>3.2314190239532303E-2</v>
      </c>
      <c r="E314" s="133">
        <f>[1]Inflação!$T364/[1]Inflação!$T352-1</f>
        <v>0.20931484231782482</v>
      </c>
      <c r="F314" s="133">
        <f t="shared" si="28"/>
        <v>2.395721925133687E-2</v>
      </c>
      <c r="G314" s="134">
        <f>'[1]Setor Externo'!$E364</f>
        <v>5.7443999999999997</v>
      </c>
      <c r="H314" s="150">
        <f t="shared" si="27"/>
        <v>2.2480149015674966E-2</v>
      </c>
      <c r="I314" s="134">
        <f>([1]Moedas!$D364)*$G314</f>
        <v>6.7600099199999999</v>
      </c>
      <c r="J314" s="172">
        <f>VLOOKUP($A314,[1]Juros!A$3:H$426,COLUMN([1]Juros!$B$3),0)/100</f>
        <v>0.02</v>
      </c>
      <c r="K314" s="226">
        <f>VLOOKUP($A314,[1]Juros!A$3:H$426,COLUMN([1]Juros!$E$3),0)/100</f>
        <v>1.9E-2</v>
      </c>
      <c r="L314" s="227">
        <v>1.6000000000000001E-3</v>
      </c>
    </row>
    <row r="315" spans="1:12">
      <c r="A315" s="186">
        <f t="shared" si="26"/>
        <v>44136</v>
      </c>
      <c r="B315" s="131">
        <f>[1]Inflação!$C365</f>
        <v>8.9001346053416697E-3</v>
      </c>
      <c r="C315" s="55">
        <f>[1]Inflação!$B365/[1]Inflação!$B353-1</f>
        <v>4.3112233257791344E-2</v>
      </c>
      <c r="D315" s="132">
        <f>[1]Inflação!$U365</f>
        <v>3.2773938795656488E-2</v>
      </c>
      <c r="E315" s="133">
        <f>[1]Inflação!$T365/[1]Inflação!$T353-1</f>
        <v>0.24521153696147446</v>
      </c>
      <c r="F315" s="133">
        <f t="shared" si="28"/>
        <v>-6.7213285982870241E-2</v>
      </c>
      <c r="G315" s="134">
        <f>'[1]Setor Externo'!$E365</f>
        <v>5.3582999999999998</v>
      </c>
      <c r="H315" s="150">
        <f t="shared" si="27"/>
        <v>-5.4610202406330077E-2</v>
      </c>
      <c r="I315" s="134">
        <f>([1]Moedas!$D365)*$G315</f>
        <v>6.3908444100000006</v>
      </c>
      <c r="J315" s="172">
        <f>VLOOKUP($A315,[1]Juros!A$3:H$426,COLUMN([1]Juros!$B$3),0)/100</f>
        <v>0.02</v>
      </c>
      <c r="K315" s="226">
        <f>VLOOKUP($A315,[1]Juros!A$3:H$426,COLUMN([1]Juros!$E$3),0)/100</f>
        <v>1.9E-2</v>
      </c>
      <c r="L315" s="227">
        <v>1.5E-3</v>
      </c>
    </row>
    <row r="316" spans="1:12" ht="13.5" thickBot="1">
      <c r="A316" s="239">
        <f t="shared" si="26"/>
        <v>44166</v>
      </c>
      <c r="B316" s="240">
        <f>[1]Inflação!$C366</f>
        <v>1.3500360884495022E-2</v>
      </c>
      <c r="C316" s="241">
        <f>[1]Inflação!$B366/[1]Inflação!$B354-1</f>
        <v>4.517456886424509E-2</v>
      </c>
      <c r="D316" s="242">
        <f>[1]Inflação!$U366</f>
        <v>9.5810827887206074E-3</v>
      </c>
      <c r="E316" s="243">
        <f>[1]Inflação!$T366/[1]Inflação!$T354-1</f>
        <v>0.23138351126052559</v>
      </c>
      <c r="F316" s="243">
        <f t="shared" si="28"/>
        <v>-3.0923987085456295E-2</v>
      </c>
      <c r="G316" s="244">
        <f>'[1]Setor Externo'!$E366</f>
        <v>5.1925999999999997</v>
      </c>
      <c r="H316" s="245">
        <f t="shared" si="27"/>
        <v>-7.4425610996842195E-3</v>
      </c>
      <c r="I316" s="244">
        <f>([1]Moedas!$D366)*$G316</f>
        <v>6.3432801599999999</v>
      </c>
      <c r="J316" s="246">
        <f>VLOOKUP($A316,[1]Juros!A$3:H$426,COLUMN([1]Juros!$B$3),0)/100</f>
        <v>0.02</v>
      </c>
      <c r="K316" s="246">
        <f>VLOOKUP($A316,[1]Juros!A$3:H$426,COLUMN([1]Juros!$E$3),0)/100</f>
        <v>1.9E-2</v>
      </c>
      <c r="L316" s="247">
        <v>1.6000000000000001E-3</v>
      </c>
    </row>
    <row r="317" spans="1:12" ht="13.5" thickTop="1">
      <c r="A317" s="186">
        <f t="shared" si="26"/>
        <v>44197</v>
      </c>
      <c r="B317" s="131">
        <f>[1]Inflação!$C367</f>
        <v>2.4997347403781234E-3</v>
      </c>
      <c r="C317" s="55">
        <f>[1]Inflação!$B367/[1]Inflação!$B355-1</f>
        <v>4.5591981123227932E-2</v>
      </c>
      <c r="D317" s="132">
        <f>[1]Inflação!$U367</f>
        <v>2.5767096938458911E-2</v>
      </c>
      <c r="E317" s="133">
        <f>[1]Inflação!$T367/[1]Inflação!$T355-1</f>
        <v>0.25711618613590881</v>
      </c>
      <c r="F317" s="133">
        <f t="shared" si="28"/>
        <v>5.3711050340869759E-2</v>
      </c>
      <c r="G317" s="134">
        <f>'[1]Setor Externo'!$E367</f>
        <v>5.4714999999999998</v>
      </c>
      <c r="H317" s="168">
        <f t="shared" si="27"/>
        <v>5.008827168056218E-2</v>
      </c>
      <c r="I317" s="134">
        <f>([1]Moedas!$D367)*$G317</f>
        <v>6.6610040999999995</v>
      </c>
      <c r="J317" s="226">
        <f>VLOOKUP($A317,[1]Juros!A$3:H$426,COLUMN([1]Juros!$B$3),0)/100</f>
        <v>0.02</v>
      </c>
      <c r="K317" s="226">
        <f>VLOOKUP($A317,[1]Juros!A$3:H$426,COLUMN([1]Juros!$E$3),0)/100</f>
        <v>1.9E-2</v>
      </c>
      <c r="L317" s="227">
        <v>1.5E-3</v>
      </c>
    </row>
    <row r="318" spans="1:12">
      <c r="A318" s="186">
        <f t="shared" si="26"/>
        <v>44228</v>
      </c>
      <c r="B318" s="131">
        <f>[1]Inflação!$C368</f>
        <v>8.5998898553949488E-3</v>
      </c>
      <c r="C318" s="55">
        <f>[1]Inflação!$B368/[1]Inflação!$B356-1</f>
        <v>5.1953786425932069E-2</v>
      </c>
      <c r="D318" s="132">
        <f>[1]Inflação!$U368</f>
        <v>2.525854049250964E-2</v>
      </c>
      <c r="E318" s="133">
        <f>[1]Inflação!$T368/[1]Inflação!$T356-1</f>
        <v>0.28939315839107693</v>
      </c>
      <c r="F318" s="133">
        <f t="shared" si="28"/>
        <v>2.3905693137165285E-2</v>
      </c>
      <c r="G318" s="134">
        <f>'[1]Setor Externo'!$E368</f>
        <v>5.6022999999999996</v>
      </c>
      <c r="H318" s="168">
        <f t="shared" si="27"/>
        <v>1.7261324009693935E-2</v>
      </c>
      <c r="I318" s="134">
        <f>([1]Moedas!$D368)*$G318</f>
        <v>6.77598185</v>
      </c>
      <c r="J318" s="226">
        <f>VLOOKUP($A318,[1]Juros!A$3:H$426,COLUMN([1]Juros!$B$3),0)/100</f>
        <v>0.02</v>
      </c>
      <c r="K318" s="226">
        <f>VLOOKUP($A318,[1]Juros!A$3:H$426,COLUMN([1]Juros!$E$3),0)/100</f>
        <v>1.9E-2</v>
      </c>
      <c r="L318" s="227">
        <v>1.2999999999999999E-3</v>
      </c>
    </row>
    <row r="319" spans="1:12">
      <c r="A319" s="186">
        <f t="shared" si="26"/>
        <v>44256</v>
      </c>
      <c r="B319" s="131">
        <f>[1]Inflação!$C369</f>
        <v>9.3002491805145304E-3</v>
      </c>
      <c r="C319" s="55">
        <f>[1]Inflação!$B369/[1]Inflação!$B357-1</f>
        <v>6.0994785444116184E-2</v>
      </c>
      <c r="D319" s="132">
        <f>[1]Inflação!$U369</f>
        <v>2.9382654010984055E-2</v>
      </c>
      <c r="E319" s="133">
        <f>[1]Inflação!$T369/[1]Inflação!$T357-1</f>
        <v>0.31096970105245703</v>
      </c>
      <c r="F319" s="133">
        <f t="shared" si="28"/>
        <v>5.7297895507204544E-3</v>
      </c>
      <c r="G319" s="134">
        <f>'[1]Setor Externo'!$E369</f>
        <v>5.6344000000000003</v>
      </c>
      <c r="H319" s="168">
        <f t="shared" si="27"/>
        <v>-1.0484952819051596E-2</v>
      </c>
      <c r="I319" s="134">
        <f>([1]Moedas!$D369)*$G319</f>
        <v>6.704936</v>
      </c>
      <c r="J319" s="226">
        <f>VLOOKUP($A319,[1]Juros!A$3:H$426,COLUMN([1]Juros!$B$3),0)/100</f>
        <v>2.75E-2</v>
      </c>
      <c r="K319" s="226">
        <f>VLOOKUP($A319,[1]Juros!A$3:H$426,COLUMN([1]Juros!$E$3),0)/100</f>
        <v>2.23E-2</v>
      </c>
      <c r="L319" s="227">
        <v>2E-3</v>
      </c>
    </row>
    <row r="320" spans="1:12">
      <c r="A320" s="186">
        <f t="shared" si="26"/>
        <v>44287</v>
      </c>
      <c r="B320" s="131">
        <f>[1]Inflação!$C370</f>
        <v>3.0997124087179806E-3</v>
      </c>
      <c r="C320" s="55">
        <f>[1]Inflação!$B370/[1]Inflação!$B358-1</f>
        <v>6.7593038892254542E-2</v>
      </c>
      <c r="D320" s="132">
        <f>[1]Inflação!$U370</f>
        <v>1.5082790815338365E-2</v>
      </c>
      <c r="E320" s="133">
        <f>[1]Inflação!$T370/[1]Inflação!$T358-1</f>
        <v>0.3201512400061175</v>
      </c>
      <c r="F320" s="133">
        <f t="shared" si="28"/>
        <v>-3.4839557006957289E-2</v>
      </c>
      <c r="G320" s="134">
        <f>'[1]Setor Externo'!$E370</f>
        <v>5.4381000000000004</v>
      </c>
      <c r="H320" s="168">
        <f t="shared" si="27"/>
        <v>-2.9081036716830488E-2</v>
      </c>
      <c r="I320" s="134">
        <f>([1]Moedas!$D370)*$G320</f>
        <v>6.5099495100000011</v>
      </c>
      <c r="J320" s="226">
        <f>VLOOKUP($A320,[1]Juros!A$3:H$426,COLUMN([1]Juros!$B$3),0)/100</f>
        <v>2.75E-2</v>
      </c>
      <c r="K320" s="226">
        <f>VLOOKUP($A320,[1]Juros!A$3:H$426,COLUMN([1]Juros!$E$3),0)/100</f>
        <v>2.6499999999999999E-2</v>
      </c>
      <c r="L320" s="227">
        <v>2.0999999999999999E-3</v>
      </c>
    </row>
    <row r="321" spans="1:12">
      <c r="A321" s="186">
        <f t="shared" si="26"/>
        <v>44317</v>
      </c>
      <c r="B321" s="131">
        <f>[1]Inflação!$C371</f>
        <v>8.3006723105383262E-3</v>
      </c>
      <c r="C321" s="55">
        <f>[1]Inflação!$B371/[1]Inflação!$B359-1</f>
        <v>8.0560654410588128E-2</v>
      </c>
      <c r="D321" s="132">
        <f>[1]Inflação!$U371</f>
        <v>4.0963346381609922E-2</v>
      </c>
      <c r="E321" s="133">
        <f>[1]Inflação!$T371/[1]Inflação!$T359-1</f>
        <v>0.37039139795970688</v>
      </c>
      <c r="F321" s="133">
        <f t="shared" si="28"/>
        <v>-4.0271418326253694E-2</v>
      </c>
      <c r="G321" s="134">
        <f>'[1]Setor Externo'!$E371</f>
        <v>5.2191000000000001</v>
      </c>
      <c r="H321" s="168">
        <f t="shared" si="27"/>
        <v>-2.6081128546264432E-2</v>
      </c>
      <c r="I321" s="134">
        <f>([1]Moedas!$D371)*$G321</f>
        <v>6.3401626799999997</v>
      </c>
      <c r="J321" s="226">
        <f>VLOOKUP($A321,[1]Juros!A$3:H$426,COLUMN([1]Juros!$B$3),0)/100</f>
        <v>3.5000000000000003E-2</v>
      </c>
      <c r="K321" s="226">
        <f>VLOOKUP($A321,[1]Juros!A$3:H$426,COLUMN([1]Juros!$E$3),0)/100</f>
        <v>3.2899999999999999E-2</v>
      </c>
      <c r="L321" s="227">
        <v>2.7000000000000001E-3</v>
      </c>
    </row>
    <row r="322" spans="1:12">
      <c r="A322" s="186">
        <f t="shared" si="26"/>
        <v>44348</v>
      </c>
      <c r="B322" s="131">
        <f>[1]Inflação!$C372</f>
        <v>5.3000578441551038E-3</v>
      </c>
      <c r="C322" s="55">
        <f>[1]Inflação!$B372/[1]Inflação!$B360-1</f>
        <v>8.3470723655796775E-2</v>
      </c>
      <c r="D322" s="132">
        <f>[1]Inflação!$U372</f>
        <v>6.0264343877098892E-3</v>
      </c>
      <c r="E322" s="133">
        <f>[1]Inflação!$T372/[1]Inflação!$T360-1</f>
        <v>0.35751341760586741</v>
      </c>
      <c r="F322" s="133">
        <f t="shared" si="28"/>
        <v>-4.7920139487651059E-2</v>
      </c>
      <c r="G322" s="134">
        <f>'[1]Setor Externo'!$E372</f>
        <v>4.9690000000000003</v>
      </c>
      <c r="H322" s="168">
        <f t="shared" si="27"/>
        <v>-5.6384464885686381E-2</v>
      </c>
      <c r="I322" s="134">
        <f>([1]Moedas!$D372)*$G322</f>
        <v>5.9826760000000005</v>
      </c>
      <c r="J322" s="226">
        <f>VLOOKUP($A322,[1]Juros!A$3:H$426,COLUMN([1]Juros!$B$3),0)/100</f>
        <v>4.2500000000000003E-2</v>
      </c>
      <c r="K322" s="226">
        <f>VLOOKUP($A322,[1]Juros!A$3:H$426,COLUMN([1]Juros!$E$3),0)/100</f>
        <v>3.7599999999999995E-2</v>
      </c>
      <c r="L322" s="227">
        <v>3.0999999999999999E-3</v>
      </c>
    </row>
    <row r="323" spans="1:12">
      <c r="A323" s="186">
        <f t="shared" si="26"/>
        <v>44378</v>
      </c>
      <c r="B323" s="131">
        <f>[1]Inflação!$C373</f>
        <v>9.5996866540266623E-3</v>
      </c>
      <c r="C323" s="55">
        <f>[1]Inflação!$B373/[1]Inflação!$B361-1</f>
        <v>8.9948228408701869E-2</v>
      </c>
      <c r="D323" s="132">
        <f>[1]Inflação!$U373</f>
        <v>7.7733043422485437E-3</v>
      </c>
      <c r="E323" s="133">
        <f>[1]Inflação!$T373/[1]Inflação!$T361-1</f>
        <v>0.33825175938761842</v>
      </c>
      <c r="F323" s="133">
        <f t="shared" si="28"/>
        <v>4.8802575971020223E-2</v>
      </c>
      <c r="G323" s="134">
        <f>'[1]Setor Externo'!$E373</f>
        <v>5.2115</v>
      </c>
      <c r="H323" s="168">
        <f t="shared" si="27"/>
        <v>3.007395854296635E-2</v>
      </c>
      <c r="I323" s="134">
        <f>([1]Moedas!$D373)*$G323</f>
        <v>6.1625987500000008</v>
      </c>
      <c r="J323" s="226">
        <f>VLOOKUP($A323,[1]Juros!A$3:H$426,COLUMN([1]Juros!$B$3),0)/100</f>
        <v>4.2500000000000003E-2</v>
      </c>
      <c r="K323" s="226">
        <f>VLOOKUP($A323,[1]Juros!A$3:H$426,COLUMN([1]Juros!$E$3),0)/100</f>
        <v>4.1500000000000002E-2</v>
      </c>
      <c r="L323" s="227">
        <v>3.5999999999999999E-3</v>
      </c>
    </row>
    <row r="324" spans="1:12">
      <c r="A324" s="186">
        <f t="shared" si="26"/>
        <v>44409</v>
      </c>
      <c r="B324" s="131">
        <f>[1]Inflação!$C374</f>
        <v>8.699876574363552E-3</v>
      </c>
      <c r="C324" s="55">
        <f>[1]Inflação!$B374/[1]Inflação!$B362-1</f>
        <v>9.6797736240681331E-2</v>
      </c>
      <c r="D324" s="132">
        <f>[1]Inflação!$U374</f>
        <v>6.6368722298322247E-3</v>
      </c>
      <c r="E324" s="133">
        <f>[1]Inflação!$T374/[1]Inflação!$T362-1</f>
        <v>0.31115337619381167</v>
      </c>
      <c r="F324" s="133">
        <f t="shared" si="28"/>
        <v>-1.1800825098340129E-2</v>
      </c>
      <c r="G324" s="134">
        <f>'[1]Setor Externo'!$E374</f>
        <v>5.15</v>
      </c>
      <c r="H324" s="168">
        <f t="shared" si="27"/>
        <v>-1.6564237611608301E-2</v>
      </c>
      <c r="I324" s="134">
        <f>([1]Moedas!$D374)*$G324</f>
        <v>6.0605200000000004</v>
      </c>
      <c r="J324" s="226">
        <f>VLOOKUP($A324,[1]Juros!A$3:H$426,COLUMN([1]Juros!$B$3),0)/100</f>
        <v>5.2499999999999998E-2</v>
      </c>
      <c r="K324" s="226">
        <f>VLOOKUP($A324,[1]Juros!A$3:H$426,COLUMN([1]Juros!$E$3),0)/100</f>
        <v>5.0099999999999999E-2</v>
      </c>
      <c r="L324" s="227">
        <v>4.3E-3</v>
      </c>
    </row>
    <row r="325" spans="1:12">
      <c r="A325" s="186">
        <f t="shared" si="26"/>
        <v>44440</v>
      </c>
      <c r="B325" s="131">
        <f>[1]Inflação!$C375</f>
        <v>1.159962900247602E-2</v>
      </c>
      <c r="C325" s="55">
        <f>[1]Inflação!$B375/[1]Inflação!$B363-1</f>
        <v>0.10246394955255722</v>
      </c>
      <c r="D325" s="132">
        <f>[1]Inflação!$U375</f>
        <v>-6.3942673349889345E-3</v>
      </c>
      <c r="E325" s="133">
        <f>[1]Inflação!$T375/[1]Inflação!$T363-1</f>
        <v>0.24857157990976941</v>
      </c>
      <c r="F325" s="133">
        <f t="shared" si="28"/>
        <v>5.6893203883495058E-2</v>
      </c>
      <c r="G325" s="134">
        <f>'[1]Setor Externo'!$E375</f>
        <v>5.4429999999999996</v>
      </c>
      <c r="H325" s="168">
        <f t="shared" si="27"/>
        <v>5.6623771557555935E-2</v>
      </c>
      <c r="I325" s="134">
        <f>([1]Moedas!$D375)*$G325</f>
        <v>6.4036894999999987</v>
      </c>
      <c r="J325" s="226">
        <f>VLOOKUP($A325,[1]Juros!A$3:H$426,COLUMN([1]Juros!$B$3),0)/100</f>
        <v>6.25E-2</v>
      </c>
      <c r="K325" s="226">
        <f>VLOOKUP($A325,[1]Juros!A$3:H$426,COLUMN([1]Juros!$E$3),0)/100</f>
        <v>5.4299999999999994E-2</v>
      </c>
      <c r="L325" s="227">
        <v>4.4000000000000003E-3</v>
      </c>
    </row>
    <row r="326" spans="1:12">
      <c r="A326" s="186">
        <f t="shared" si="26"/>
        <v>44470</v>
      </c>
      <c r="B326" s="131">
        <f>[1]Inflação!$C376</f>
        <v>1.2499558393798349E-2</v>
      </c>
      <c r="C326" s="55">
        <f>[1]Inflação!$B376/[1]Inflação!$B364-1</f>
        <v>0.1067262215618634</v>
      </c>
      <c r="D326" s="132">
        <f>[1]Inflação!$U376</f>
        <v>6.4289614059422906E-3</v>
      </c>
      <c r="E326" s="133">
        <f>[1]Inflação!$T376/[1]Inflação!$T364-1</f>
        <v>0.21726370739705847</v>
      </c>
      <c r="F326" s="133">
        <f t="shared" si="28"/>
        <v>3.5550248024986297E-2</v>
      </c>
      <c r="G326" s="134">
        <f>'[1]Setor Externo'!$E376</f>
        <v>5.6364999999999998</v>
      </c>
      <c r="H326" s="168">
        <f t="shared" si="27"/>
        <v>2.0938999306571837E-2</v>
      </c>
      <c r="I326" s="134">
        <f>([1]Moedas!$D376)*$G326</f>
        <v>6.5377763499999997</v>
      </c>
      <c r="J326" s="226">
        <f>VLOOKUP($A326,[1]Juros!A$3:H$426,COLUMN([1]Juros!$B$3),0)/100</f>
        <v>7.7499999999999999E-2</v>
      </c>
      <c r="K326" s="226">
        <f>VLOOKUP($A326,[1]Juros!A$3:H$426,COLUMN([1]Juros!$E$3),0)/100</f>
        <v>6.3E-2</v>
      </c>
      <c r="L326" s="227">
        <v>4.8999999999999998E-3</v>
      </c>
    </row>
    <row r="327" spans="1:12">
      <c r="A327" s="186">
        <f t="shared" si="26"/>
        <v>44501</v>
      </c>
      <c r="B327" s="131">
        <f>[1]Inflação!$C377</f>
        <v>9.5006903702077317E-3</v>
      </c>
      <c r="C327" s="55">
        <f>[1]Inflação!$B377/[1]Inflação!$B365-1</f>
        <v>0.1073850090767916</v>
      </c>
      <c r="D327" s="132">
        <f>[1]Inflação!$U377</f>
        <v>1.8327051736344302E-4</v>
      </c>
      <c r="E327" s="133">
        <f>[1]Inflação!$T377/[1]Inflação!$T365-1</f>
        <v>0.17885119890440193</v>
      </c>
      <c r="F327" s="133">
        <f t="shared" si="28"/>
        <v>-2.4483278630355043E-3</v>
      </c>
      <c r="G327" s="134">
        <f>'[1]Setor Externo'!$E377</f>
        <v>5.6227</v>
      </c>
      <c r="H327" s="168">
        <f t="shared" si="27"/>
        <v>-1.8874948207734166E-2</v>
      </c>
      <c r="I327" s="134">
        <f>([1]Moedas!$D377)*$G327</f>
        <v>6.4143761600000007</v>
      </c>
      <c r="J327" s="226">
        <f>VLOOKUP($A327,[1]Juros!A$3:H$426,COLUMN([1]Juros!$B$3),0)/100</f>
        <v>7.7499999999999999E-2</v>
      </c>
      <c r="K327" s="226">
        <f>VLOOKUP($A327,[1]Juros!A$3:H$426,COLUMN([1]Juros!$E$3),0)/100</f>
        <v>7.6499999999999999E-2</v>
      </c>
      <c r="L327" s="227">
        <v>5.8999999999999999E-3</v>
      </c>
    </row>
    <row r="328" spans="1:12" ht="13.5" thickBot="1">
      <c r="A328" s="239">
        <f t="shared" si="26"/>
        <v>44531</v>
      </c>
      <c r="B328" s="240">
        <f>[1]Inflação!$C378</f>
        <v>7.2995824342585447E-3</v>
      </c>
      <c r="C328" s="241">
        <f>[1]Inflação!$B378/[1]Inflação!$B366-1</f>
        <v>0.10060982737443336</v>
      </c>
      <c r="D328" s="242">
        <f>[1]Inflação!$U378</f>
        <v>8.7083353565746702E-3</v>
      </c>
      <c r="E328" s="243">
        <f>[1]Inflação!$T378/[1]Inflação!$T366-1</f>
        <v>0.17783212339450416</v>
      </c>
      <c r="F328" s="243">
        <f t="shared" si="28"/>
        <v>-9.3905063403703082E-3</v>
      </c>
      <c r="G328" s="244">
        <f>'[1]Setor Externo'!$E378</f>
        <v>5.5698999999999996</v>
      </c>
      <c r="H328" s="245">
        <f t="shared" si="27"/>
        <v>-1.8160804276873166E-2</v>
      </c>
      <c r="I328" s="244">
        <f>([1]Moedas!$D378)*$G328</f>
        <v>6.2978859299999996</v>
      </c>
      <c r="J328" s="246">
        <f>VLOOKUP($A328,[1]Juros!A$3:H$426,COLUMN([1]Juros!$B$3),0)/100</f>
        <v>9.2499999999999999E-2</v>
      </c>
      <c r="K328" s="246">
        <f>VLOOKUP($A328,[1]Juros!A$3:H$426,COLUMN([1]Juros!$E$3),0)/100</f>
        <v>8.7599999999999997E-2</v>
      </c>
      <c r="L328" s="247">
        <v>7.7000000000000002E-3</v>
      </c>
    </row>
    <row r="329" spans="1:12" ht="13.5" thickTop="1">
      <c r="A329" s="186">
        <f t="shared" si="26"/>
        <v>44562</v>
      </c>
      <c r="B329" s="131">
        <f>[1]Inflação!$C379</f>
        <v>5.4002915013626751E-3</v>
      </c>
      <c r="C329" s="55">
        <f>[1]Inflação!$B379/[1]Inflação!$B367-1</f>
        <v>0.10379424844245855</v>
      </c>
      <c r="D329" s="132">
        <f>[1]Inflação!$U379</f>
        <v>1.8175493284213751E-2</v>
      </c>
      <c r="E329" s="133">
        <f>[1]Inflação!$T379/[1]Inflação!$T367-1</f>
        <v>0.16911510110090888</v>
      </c>
      <c r="F329" s="133">
        <f t="shared" si="28"/>
        <v>-4.6625612668090954E-2</v>
      </c>
      <c r="G329" s="134">
        <f>'[1]Setor Externo'!$E379</f>
        <v>5.3102</v>
      </c>
      <c r="H329" s="168">
        <f t="shared" si="27"/>
        <v>-4.5698123655917078E-2</v>
      </c>
      <c r="I329" s="134">
        <f>([1]Moedas!$D379)*$G329</f>
        <v>6.0100843599999996</v>
      </c>
      <c r="J329" s="226">
        <f>VLOOKUP($A329,[1]Juros!A$3:H$426,COLUMN([1]Juros!$B$3),0)/100</f>
        <v>9.2499999999999999E-2</v>
      </c>
      <c r="K329" s="226">
        <f>VLOOKUP($A329,[1]Juros!A$3:H$426,COLUMN([1]Juros!$E$3),0)/100</f>
        <v>9.1499999999999998E-2</v>
      </c>
      <c r="L329" s="227">
        <v>7.3000000000000001E-3</v>
      </c>
    </row>
    <row r="330" spans="1:12">
      <c r="A330" s="186">
        <f t="shared" si="26"/>
        <v>44593</v>
      </c>
      <c r="B330" s="131">
        <f>[1]Inflação!$C380</f>
        <v>1.0100616113204897E-2</v>
      </c>
      <c r="C330" s="55">
        <f>[1]Inflação!$B380/[1]Inflação!$B368-1</f>
        <v>0.10543661726335407</v>
      </c>
      <c r="D330" s="132">
        <f>[1]Inflação!$U380</f>
        <v>1.8329186734332481E-2</v>
      </c>
      <c r="E330" s="133">
        <f>[1]Inflação!$T380/[1]Inflação!$T368-1</f>
        <v>0.16121347258517527</v>
      </c>
      <c r="F330" s="133">
        <f t="shared" si="28"/>
        <v>-2.9697563180294595E-2</v>
      </c>
      <c r="G330" s="134">
        <f>'[1]Setor Externo'!$E380</f>
        <v>5.1524999999999999</v>
      </c>
      <c r="H330" s="168">
        <f t="shared" si="27"/>
        <v>-2.7468559526175995E-2</v>
      </c>
      <c r="I330" s="134">
        <f>([1]Moedas!$D380)*$G330</f>
        <v>5.8449960000000001</v>
      </c>
      <c r="J330" s="226">
        <f>VLOOKUP($A330,[1]Juros!A$3:H$426,COLUMN([1]Juros!$B$3),0)/100</f>
        <v>0.1075</v>
      </c>
      <c r="K330" s="226">
        <f>VLOOKUP($A330,[1]Juros!A$3:H$426,COLUMN([1]Juros!$E$3),0)/100</f>
        <v>0.10490000000000001</v>
      </c>
      <c r="L330" s="227">
        <v>7.6E-3</v>
      </c>
    </row>
    <row r="331" spans="1:12">
      <c r="A331" s="186">
        <f t="shared" si="26"/>
        <v>44621</v>
      </c>
      <c r="B331" s="131">
        <f>[1]Inflação!$C381</f>
        <v>1.6200500704719456E-2</v>
      </c>
      <c r="C331" s="55">
        <f>[1]Inflação!$B381/[1]Inflação!$B369-1</f>
        <v>0.11299412129585251</v>
      </c>
      <c r="D331" s="132">
        <f>[1]Inflação!$U381</f>
        <v>1.7407971295068103E-2</v>
      </c>
      <c r="E331" s="133">
        <f>[1]Inflação!$T381/[1]Inflação!$T369-1</f>
        <v>0.14770521805468251</v>
      </c>
      <c r="F331" s="133">
        <f t="shared" si="28"/>
        <v>-8.0058224163027547E-2</v>
      </c>
      <c r="G331" s="134">
        <f>'[1]Setor Externo'!$E381</f>
        <v>4.74</v>
      </c>
      <c r="H331" s="168">
        <f t="shared" si="27"/>
        <v>-0.10665738693405435</v>
      </c>
      <c r="I331" s="134">
        <f>([1]Moedas!$D381)*$G331</f>
        <v>5.221584</v>
      </c>
      <c r="J331" s="226">
        <f>VLOOKUP($A331,[1]Juros!A$3:H$426,COLUMN([1]Juros!$B$3),0)/100</f>
        <v>0.11749999999999999</v>
      </c>
      <c r="K331" s="226">
        <f>VLOOKUP($A331,[1]Juros!A$3:H$426,COLUMN([1]Juros!$E$3),0)/100</f>
        <v>0.1115</v>
      </c>
      <c r="L331" s="227">
        <v>9.300000000000001E-3</v>
      </c>
    </row>
    <row r="332" spans="1:12">
      <c r="A332" s="186">
        <f t="shared" si="26"/>
        <v>44652</v>
      </c>
      <c r="B332" s="131">
        <f>[1]Inflação!$C382</f>
        <v>1.0600180812643467E-2</v>
      </c>
      <c r="C332" s="55">
        <f>[1]Inflação!$B382/[1]Inflação!$B370-1</f>
        <v>0.12131630216906664</v>
      </c>
      <c r="D332" s="132">
        <f>[1]Inflação!$U382</f>
        <v>1.4112920585009014E-2</v>
      </c>
      <c r="E332" s="133">
        <f>[1]Inflação!$T382/[1]Inflação!$T370-1</f>
        <v>0.14660863250101475</v>
      </c>
      <c r="F332" s="133">
        <f t="shared" si="28"/>
        <v>4.8966244725738406E-2</v>
      </c>
      <c r="G332" s="134">
        <f>'[1]Setor Externo'!$E382</f>
        <v>4.9721000000000002</v>
      </c>
      <c r="H332" s="168">
        <f t="shared" si="27"/>
        <v>2.8398279142880734E-2</v>
      </c>
      <c r="I332" s="134">
        <f>([1]Moedas!$D382)*$G332</f>
        <v>5.3698680000000003</v>
      </c>
      <c r="J332" s="226">
        <f>VLOOKUP($A332,[1]Juros!A$3:H$426,COLUMN([1]Juros!$B$3),0)/100</f>
        <v>0.11749999999999999</v>
      </c>
      <c r="K332" s="226">
        <f>VLOOKUP($A332,[1]Juros!A$3:H$426,COLUMN([1]Juros!$E$3),0)/100</f>
        <v>0.11650000000000001</v>
      </c>
      <c r="L332" s="227">
        <v>8.3000000000000001E-3</v>
      </c>
    </row>
    <row r="333" spans="1:12">
      <c r="A333" s="186">
        <f t="shared" si="26"/>
        <v>44682</v>
      </c>
      <c r="B333" s="131">
        <f>[1]Inflação!$C383</f>
        <v>4.7000726944577131E-3</v>
      </c>
      <c r="C333" s="55">
        <f>[1]Inflação!$B383/[1]Inflação!$B371-1</f>
        <v>0.11731212845583983</v>
      </c>
      <c r="D333" s="132">
        <f>[1]Inflação!$U383</f>
        <v>5.2164654880375583E-3</v>
      </c>
      <c r="E333" s="133">
        <f>[1]Inflação!$T383/[1]Inflação!$T371-1</f>
        <v>0.10723387222724634</v>
      </c>
      <c r="F333" s="133">
        <f t="shared" si="28"/>
        <v>-4.8691699684238032E-2</v>
      </c>
      <c r="G333" s="134">
        <f>'[1]Setor Externo'!$E383</f>
        <v>4.7300000000000004</v>
      </c>
      <c r="H333" s="168">
        <f t="shared" si="27"/>
        <v>-6.7894033894315364E-2</v>
      </c>
      <c r="I333" s="134">
        <f>([1]Moedas!$D383)*$G333</f>
        <v>5.0052860000000008</v>
      </c>
      <c r="J333" s="226">
        <f>VLOOKUP($A333,[1]Juros!A$3:H$426,COLUMN([1]Juros!$B$3),0)/100</f>
        <v>0.1275</v>
      </c>
      <c r="K333" s="226">
        <f>VLOOKUP($A333,[1]Juros!A$3:H$426,COLUMN([1]Juros!$E$3),0)/100</f>
        <v>0.12509999999999999</v>
      </c>
      <c r="L333" s="227">
        <v>1.03E-2</v>
      </c>
    </row>
    <row r="334" spans="1:12">
      <c r="A334" s="186">
        <f t="shared" si="26"/>
        <v>44713</v>
      </c>
      <c r="B334" s="131">
        <f>[1]Inflação!$C384</f>
        <v>6.7005775876050055E-3</v>
      </c>
      <c r="C334" s="55">
        <f>[1]Inflação!$B384/[1]Inflação!$B372-1</f>
        <v>0.11886869625198027</v>
      </c>
      <c r="D334" s="132">
        <f>[1]Inflação!$U384</f>
        <v>5.8746298919150064E-3</v>
      </c>
      <c r="E334" s="133">
        <f>[1]Inflação!$T384/[1]Inflação!$T372-1</f>
        <v>0.10706679602133851</v>
      </c>
      <c r="F334" s="133">
        <f t="shared" si="28"/>
        <v>0.11205073995771664</v>
      </c>
      <c r="G334" s="134">
        <f>'[1]Setor Externo'!$E384</f>
        <v>5.26</v>
      </c>
      <c r="H334" s="168">
        <f t="shared" si="27"/>
        <v>0.11015913975744818</v>
      </c>
      <c r="I334" s="134">
        <f>([1]Moedas!$D384)*$G334</f>
        <v>5.5566639999999996</v>
      </c>
      <c r="J334" s="226">
        <f>VLOOKUP($A334,[1]Juros!A$3:H$426,COLUMN([1]Juros!$B$3),0)/100</f>
        <v>0.13250000000000001</v>
      </c>
      <c r="K334" s="226">
        <f>VLOOKUP($A334,[1]Juros!A$3:H$426,COLUMN([1]Juros!$E$3),0)/100</f>
        <v>0.12890000000000001</v>
      </c>
      <c r="L334" s="227">
        <v>1.0200000000000001E-2</v>
      </c>
    </row>
    <row r="335" spans="1:12">
      <c r="A335" s="186">
        <f t="shared" si="26"/>
        <v>44743</v>
      </c>
      <c r="B335" s="131">
        <f>[1]Inflação!$C385</f>
        <v>-6.8000340776196433E-3</v>
      </c>
      <c r="C335" s="55">
        <f>[1]Inflação!$B385/[1]Inflação!$B373-1</f>
        <v>0.10069403316870851</v>
      </c>
      <c r="D335" s="132">
        <f>[1]Inflação!$U385</f>
        <v>2.0702577492939245E-3</v>
      </c>
      <c r="E335" s="133">
        <f>[1]Inflação!$T385/[1]Inflação!$T373-1</f>
        <v>0.10080184189721297</v>
      </c>
      <c r="F335" s="133">
        <f t="shared" si="28"/>
        <v>-1.6558935361216665E-2</v>
      </c>
      <c r="G335" s="134">
        <f>'[1]Setor Externo'!$E385</f>
        <v>5.1729000000000003</v>
      </c>
      <c r="H335" s="168">
        <f t="shared" si="27"/>
        <v>-5.2213794103800337E-2</v>
      </c>
      <c r="I335" s="134">
        <f>([1]Moedas!$D385)*$G335</f>
        <v>5.2665294899999999</v>
      </c>
      <c r="J335" s="226">
        <f>VLOOKUP($A335,[1]Juros!A$3:H$426,COLUMN([1]Juros!$B$3),0)/100</f>
        <v>0.13250000000000001</v>
      </c>
      <c r="K335" s="226">
        <f>VLOOKUP($A335,[1]Juros!A$3:H$426,COLUMN([1]Juros!$E$3),0)/100</f>
        <v>0.13150000000000001</v>
      </c>
      <c r="L335" s="227">
        <v>1.03E-2</v>
      </c>
    </row>
    <row r="336" spans="1:12">
      <c r="A336" s="186">
        <f t="shared" si="26"/>
        <v>44774</v>
      </c>
      <c r="B336" s="131">
        <f>[1]Inflação!$C386</f>
        <v>-3.599529004437052E-3</v>
      </c>
      <c r="C336" s="55">
        <f>[1]Inflação!$B386/[1]Inflação!$B374-1</f>
        <v>8.727291292620043E-2</v>
      </c>
      <c r="D336" s="132">
        <f>[1]Inflação!$U386</f>
        <v>-6.9816417254777718E-3</v>
      </c>
      <c r="E336" s="133">
        <f>[1]Inflação!$T386/[1]Inflação!$T374-1</f>
        <v>8.5909395912495023E-2</v>
      </c>
      <c r="F336" s="133">
        <f t="shared" si="28"/>
        <v>2.1264667787894709E-3</v>
      </c>
      <c r="G336" s="134">
        <f>'[1]Setor Externo'!$E386</f>
        <v>5.1839000000000004</v>
      </c>
      <c r="H336" s="168">
        <f t="shared" si="27"/>
        <v>-3.5825338177304378E-3</v>
      </c>
      <c r="I336" s="134">
        <f>([1]Moedas!$D386)*$G336</f>
        <v>5.2476619700000002</v>
      </c>
      <c r="J336" s="226">
        <f>VLOOKUP($A336,[1]Juros!A$3:H$426,COLUMN([1]Juros!$B$3),0)/100</f>
        <v>0.13750000000000001</v>
      </c>
      <c r="K336" s="226">
        <f>VLOOKUP($A336,[1]Juros!A$3:H$426,COLUMN([1]Juros!$E$3),0)/100</f>
        <v>0.1358</v>
      </c>
      <c r="L336" s="227">
        <v>1.1699999999999999E-2</v>
      </c>
    </row>
    <row r="337" spans="1:12">
      <c r="A337" s="186">
        <f t="shared" si="26"/>
        <v>44805</v>
      </c>
      <c r="B337" s="131">
        <f>[1]Inflação!$C387</f>
        <v>-2.9003564010536831E-3</v>
      </c>
      <c r="C337" s="55">
        <f>[1]Inflação!$B387/[1]Inflação!$B375-1</f>
        <v>7.1688247891645851E-2</v>
      </c>
      <c r="D337" s="132">
        <f>[1]Inflação!$U387</f>
        <v>-9.4641647632246473E-3</v>
      </c>
      <c r="E337" s="133">
        <f>[1]Inflação!$T387/[1]Inflação!$T375-1</f>
        <v>8.2554312148165998E-2</v>
      </c>
      <c r="F337" s="133">
        <f t="shared" si="28"/>
        <v>4.467678774667716E-2</v>
      </c>
      <c r="G337" s="134">
        <f>'[1]Setor Externo'!$E387</f>
        <v>5.4154999999999998</v>
      </c>
      <c r="H337" s="168">
        <f t="shared" si="27"/>
        <v>2.1560359765322223E-2</v>
      </c>
      <c r="I337" s="134">
        <f>([1]Moedas!$D387)*$G337</f>
        <v>5.3608034499999997</v>
      </c>
      <c r="J337" s="226">
        <f>VLOOKUP($A337,[1]Juros!A$3:H$426,COLUMN([1]Juros!$B$3),0)/100</f>
        <v>0.13750000000000001</v>
      </c>
      <c r="K337" s="226">
        <f>VLOOKUP($A337,[1]Juros!A$3:H$426,COLUMN([1]Juros!$E$3),0)/100</f>
        <v>0.13650000000000001</v>
      </c>
      <c r="L337" s="227">
        <v>1.0700000000000001E-2</v>
      </c>
    </row>
    <row r="338" spans="1:12">
      <c r="A338" s="186">
        <f t="shared" si="26"/>
        <v>44835</v>
      </c>
      <c r="B338" s="131">
        <f>[1]Inflação!$C388</f>
        <v>5.9007839455980093E-3</v>
      </c>
      <c r="C338" s="55">
        <f>[1]Inflação!$B388/[1]Inflação!$B376-1</f>
        <v>6.4703722349883863E-2</v>
      </c>
      <c r="D338" s="132">
        <f>[1]Inflação!$U388</f>
        <v>-9.7421808373870933E-3</v>
      </c>
      <c r="E338" s="133">
        <f>[1]Inflação!$T388/[1]Inflação!$T376-1</f>
        <v>6.5159999743421348E-2</v>
      </c>
      <c r="F338" s="133">
        <f t="shared" si="28"/>
        <v>-4.3541685901578697E-2</v>
      </c>
      <c r="G338" s="134">
        <f>'[1]Setor Externo'!$E388</f>
        <v>5.1797000000000004</v>
      </c>
      <c r="H338" s="168">
        <f t="shared" si="27"/>
        <v>-4.8952501700094797E-2</v>
      </c>
      <c r="I338" s="134">
        <f>([1]Moedas!$D388)*$G338</f>
        <v>5.0983787100000004</v>
      </c>
      <c r="J338" s="226">
        <f>VLOOKUP($A338,[1]Juros!A$3:H$426,COLUMN([1]Juros!$B$3),0)/100</f>
        <v>0.13750000000000001</v>
      </c>
      <c r="K338" s="226">
        <f>VLOOKUP($A338,[1]Juros!A$3:H$426,COLUMN([1]Juros!$E$3),0)/100</f>
        <v>0.13650000000000001</v>
      </c>
      <c r="L338" s="227">
        <v>1.0200000000000001E-2</v>
      </c>
    </row>
    <row r="339" spans="1:12">
      <c r="A339" s="186">
        <f>EDATE(A338,1)</f>
        <v>44866</v>
      </c>
      <c r="B339" s="131">
        <f>[1]Inflação!$C389</f>
        <v>4.0996078296735572E-3</v>
      </c>
      <c r="C339" s="55">
        <f>[1]Inflação!$B389/[1]Inflação!$B377-1</f>
        <v>5.9007289707012633E-2</v>
      </c>
      <c r="D339" s="132">
        <f>[1]Inflação!$U389</f>
        <v>-5.6452605018449953E-3</v>
      </c>
      <c r="E339" s="133">
        <f>[1]Inflação!$T389/[1]Inflação!$T377-1</f>
        <v>5.8952819237679366E-2</v>
      </c>
      <c r="F339" s="133">
        <f t="shared" si="28"/>
        <v>2.1043689788982078E-3</v>
      </c>
      <c r="G339" s="134">
        <f>'[1]Setor Externo'!$E389</f>
        <v>5.1905999999999999</v>
      </c>
      <c r="H339" s="168">
        <f t="shared" ref="H339:H388" si="29">I339/I338-1</f>
        <v>5.9422743431313041E-2</v>
      </c>
      <c r="I339" s="134">
        <f>([1]Moedas!$D389)*$G339</f>
        <v>5.4013383599999996</v>
      </c>
      <c r="J339" s="226">
        <f>VLOOKUP($A339,[1]Juros!A$3:H$426,COLUMN([1]Juros!$B$3),0)/100</f>
        <v>0.13750000000000001</v>
      </c>
      <c r="K339" s="226">
        <f>VLOOKUP($A339,[1]Juros!A$3:H$426,COLUMN([1]Juros!$E$3),0)/100</f>
        <v>0.13650000000000001</v>
      </c>
      <c r="L339" s="227">
        <v>1.0200000000000001E-2</v>
      </c>
    </row>
    <row r="340" spans="1:12" ht="13.5" thickBot="1">
      <c r="A340" s="239">
        <f>EDATE(A339,1)</f>
        <v>44896</v>
      </c>
      <c r="B340" s="240">
        <f>[1]Inflação!$C390</f>
        <v>6.199682944266538E-3</v>
      </c>
      <c r="C340" s="241">
        <f>[1]Inflação!$B390/[1]Inflação!$B378-1</f>
        <v>5.7850929078894886E-2</v>
      </c>
      <c r="D340" s="242">
        <f>[1]Inflação!$U390</f>
        <v>4.479036258823843E-3</v>
      </c>
      <c r="E340" s="243">
        <f>[1]Inflação!$T390/[1]Inflação!$T378-1</f>
        <v>5.4512855725947995E-2</v>
      </c>
      <c r="F340" s="243">
        <f t="shared" si="28"/>
        <v>1.730050475860212E-2</v>
      </c>
      <c r="G340" s="244">
        <f>'[1]Setor Externo'!$E390</f>
        <v>5.2804000000000002</v>
      </c>
      <c r="H340" s="245">
        <f t="shared" si="29"/>
        <v>4.6531030505557958E-2</v>
      </c>
      <c r="I340" s="244">
        <f>([1]Moedas!$D390)*$G340</f>
        <v>5.6526681999999999</v>
      </c>
      <c r="J340" s="246">
        <f>VLOOKUP($A340,[1]Juros!A$3:H$426,COLUMN([1]Juros!$B$3),0)/100</f>
        <v>0.13750000000000001</v>
      </c>
      <c r="K340" s="246">
        <f>VLOOKUP($A340,[1]Juros!A$3:H$426,COLUMN([1]Juros!$E$3),0)/100</f>
        <v>0.13650000000000001</v>
      </c>
      <c r="L340" s="247">
        <v>1.1200000000000002E-2</v>
      </c>
    </row>
    <row r="341" spans="1:12" ht="13.5" thickTop="1">
      <c r="A341" s="186">
        <f t="shared" ref="A341:A347" si="30">EDATE(A340,1)</f>
        <v>44927</v>
      </c>
      <c r="B341" s="131">
        <f>[1]Inflação!$C391</f>
        <v>5.2995865055938118E-3</v>
      </c>
      <c r="C341" s="55">
        <f>[1]Inflação!$B391/[1]Inflação!$B379-1</f>
        <v>5.7744970413239338E-2</v>
      </c>
      <c r="D341" s="132">
        <f>[1]Inflação!$U391</f>
        <v>2.1332998956888893E-3</v>
      </c>
      <c r="E341" s="133">
        <f>[1]Inflação!$T391/[1]Inflação!$T379-1</f>
        <v>3.7898137267467824E-2</v>
      </c>
      <c r="F341" s="133">
        <f t="shared" si="28"/>
        <v>-3.8766002575562397E-2</v>
      </c>
      <c r="G341" s="134">
        <f>'[1]Setor Externo'!$E391</f>
        <v>5.0757000000000003</v>
      </c>
      <c r="H341" s="168">
        <f t="shared" si="29"/>
        <v>-2.4578709572940949E-2</v>
      </c>
      <c r="I341" s="134">
        <f>([1]Moedas!$D391)*$G341</f>
        <v>5.5137329100000008</v>
      </c>
      <c r="J341" s="226">
        <f>VLOOKUP($A341,[1]Juros!A$3:H$426,COLUMN([1]Juros!$B$3),0)/100</f>
        <v>0.13750000000000001</v>
      </c>
      <c r="K341" s="226">
        <f>VLOOKUP($A341,[1]Juros!A$3:H$426,COLUMN([1]Juros!$E$3),0)/100</f>
        <v>0.13650000000000001</v>
      </c>
      <c r="L341" s="227">
        <v>1.1200000000000002E-2</v>
      </c>
    </row>
    <row r="342" spans="1:12">
      <c r="A342" s="186">
        <f t="shared" si="30"/>
        <v>44958</v>
      </c>
      <c r="B342" s="131">
        <f>[1]Inflação!$C392</f>
        <v>8.3999139573474046E-3</v>
      </c>
      <c r="C342" s="55">
        <f>[1]Inflação!$B392/[1]Inflação!$B380-1</f>
        <v>5.596404965858115E-2</v>
      </c>
      <c r="D342" s="132">
        <f>[1]Inflação!$U392</f>
        <v>-6.1738078817952236E-4</v>
      </c>
      <c r="E342" s="133">
        <f>[1]Inflação!$T392/[1]Inflação!$T380-1</f>
        <v>1.8587478793374856E-2</v>
      </c>
      <c r="F342" s="133">
        <f t="shared" si="28"/>
        <v>3.1660657643280521E-2</v>
      </c>
      <c r="G342" s="134">
        <f>'[1]Setor Externo'!$E392</f>
        <v>5.2363999999999997</v>
      </c>
      <c r="H342" s="168">
        <f t="shared" si="29"/>
        <v>4.4042267546107183E-3</v>
      </c>
      <c r="I342" s="134">
        <f>([1]Moedas!$D392)*$G342</f>
        <v>5.5380166400000004</v>
      </c>
      <c r="J342" s="226">
        <f>VLOOKUP($A342,[1]Juros!A$3:H$426,COLUMN([1]Juros!$B$3),0)/100</f>
        <v>0.13750000000000001</v>
      </c>
      <c r="K342" s="226">
        <f>VLOOKUP($A342,[1]Juros!A$3:H$426,COLUMN([1]Juros!$E$3),0)/100</f>
        <v>0.13650000000000001</v>
      </c>
      <c r="L342" s="227">
        <v>9.1999999999999998E-3</v>
      </c>
    </row>
    <row r="343" spans="1:12">
      <c r="A343" s="186">
        <f t="shared" si="30"/>
        <v>44986</v>
      </c>
      <c r="B343" s="131">
        <f>[1]Inflação!$C393</f>
        <v>7.1003356660832573E-3</v>
      </c>
      <c r="C343" s="55">
        <f>[1]Inflação!$B393/[1]Inflação!$B381-1</f>
        <v>4.6507798534815903E-2</v>
      </c>
      <c r="D343" s="132">
        <f>[1]Inflação!$U393</f>
        <v>5.1735148467657588E-4</v>
      </c>
      <c r="E343" s="133">
        <f>[1]Inflação!$T393/[1]Inflação!$T381-1</f>
        <v>1.6772772485371679E-3</v>
      </c>
      <c r="F343" s="133">
        <f t="shared" si="28"/>
        <v>-3.1013673516156137E-2</v>
      </c>
      <c r="G343" s="134">
        <f>'[1]Setor Externo'!$E393</f>
        <v>5.0739999999999998</v>
      </c>
      <c r="H343" s="168">
        <f t="shared" si="29"/>
        <v>-6.9172851022709647E-3</v>
      </c>
      <c r="I343" s="134">
        <f>([1]Moedas!$D393)*$G343</f>
        <v>5.4997085999999999</v>
      </c>
      <c r="J343" s="226">
        <f>VLOOKUP($A343,[1]Juros!A$3:H$426,COLUMN([1]Juros!$B$3),0)/100</f>
        <v>0.13750000000000001</v>
      </c>
      <c r="K343" s="226">
        <f>VLOOKUP($A343,[1]Juros!A$3:H$426,COLUMN([1]Juros!$E$3),0)/100</f>
        <v>0.13650000000000001</v>
      </c>
      <c r="L343" s="227">
        <v>1.1699999999999999E-2</v>
      </c>
    </row>
    <row r="344" spans="1:12">
      <c r="A344" s="186">
        <f t="shared" si="30"/>
        <v>45017</v>
      </c>
      <c r="B344" s="131">
        <f>[1]Inflação!$C394</f>
        <v>6.1001532602988906E-3</v>
      </c>
      <c r="C344" s="55">
        <f>[1]Inflação!$B394/[1]Inflação!$B382-1</f>
        <v>4.1847880580552888E-2</v>
      </c>
      <c r="D344" s="132">
        <f>[1]Inflação!$U394</f>
        <v>-9.5129753143278206E-3</v>
      </c>
      <c r="E344" s="133">
        <f>[1]Inflação!$T394/[1]Inflação!$T382-1</f>
        <v>-2.1658904153582625E-2</v>
      </c>
      <c r="F344" s="133">
        <f t="shared" si="28"/>
        <v>-1.6949152542372725E-2</v>
      </c>
      <c r="G344" s="134">
        <f>'[1]Setor Externo'!$E394</f>
        <v>4.9880000000000004</v>
      </c>
      <c r="H344" s="150">
        <f t="shared" si="29"/>
        <v>-6.2392396571686604E-4</v>
      </c>
      <c r="I344" s="134">
        <f>([1]Moedas!$D394)*$G344</f>
        <v>5.4962772000000006</v>
      </c>
      <c r="J344" s="172">
        <f>VLOOKUP($A344,[1]Juros!A$3:H$426,COLUMN([1]Juros!$B$3),0)/100</f>
        <v>0.13750000000000001</v>
      </c>
      <c r="K344" s="226">
        <f>VLOOKUP($A344,[1]Juros!A$3:H$426,COLUMN([1]Juros!$E$3),0)/100</f>
        <v>0.13650000000000001</v>
      </c>
      <c r="L344" s="227">
        <v>9.1999999999999998E-3</v>
      </c>
    </row>
    <row r="345" spans="1:12">
      <c r="A345" s="186">
        <f t="shared" si="30"/>
        <v>45047</v>
      </c>
      <c r="B345" s="131">
        <f>[1]Inflação!$C395</f>
        <v>2.2992515778219591E-3</v>
      </c>
      <c r="C345" s="55">
        <f>[1]Inflação!$B395/[1]Inflação!$B383-1</f>
        <v>3.935829143848002E-2</v>
      </c>
      <c r="D345" s="132">
        <f>[1]Inflação!$U395</f>
        <v>-1.8419106777142091E-2</v>
      </c>
      <c r="E345" s="133">
        <f>[1]Inflação!$T395/[1]Inflação!$T383-1</f>
        <v>-4.4662558057765644E-2</v>
      </c>
      <c r="F345" s="133">
        <f t="shared" si="28"/>
        <v>1.3552526062549974E-2</v>
      </c>
      <c r="G345" s="134">
        <f>'[1]Setor Externo'!$E395</f>
        <v>5.0556000000000001</v>
      </c>
      <c r="H345" s="150">
        <f t="shared" si="29"/>
        <v>-1.8273335995499074E-2</v>
      </c>
      <c r="I345" s="134">
        <f>([1]Moedas!$D395)*$G345</f>
        <v>5.3958418799999999</v>
      </c>
      <c r="J345" s="172">
        <f>VLOOKUP($A345,[1]Juros!A$3:H$426,COLUMN([1]Juros!$B$3),0)/100</f>
        <v>0.13750000000000001</v>
      </c>
      <c r="K345" s="226">
        <f>VLOOKUP($A345,[1]Juros!A$3:H$426,COLUMN([1]Juros!$E$3),0)/100</f>
        <v>0.13650000000000001</v>
      </c>
      <c r="L345" s="227">
        <v>1.1200000000000002E-2</v>
      </c>
    </row>
    <row r="346" spans="1:12">
      <c r="A346" s="186">
        <f t="shared" si="30"/>
        <v>45078</v>
      </c>
      <c r="B346" s="131">
        <f>[1]Inflação!$C396</f>
        <v>-7.9966633059680436E-4</v>
      </c>
      <c r="C346" s="55">
        <f>[1]Inflação!$B396/[1]Inflação!$B384-1</f>
        <v>3.1614737021461004E-2</v>
      </c>
      <c r="D346" s="132">
        <f>[1]Inflação!$U396</f>
        <v>-1.9274042910487399E-2</v>
      </c>
      <c r="E346" s="133">
        <f>[1]Inflação!$T396/[1]Inflação!$T384-1</f>
        <v>-6.8547710371301029E-2</v>
      </c>
      <c r="F346" s="133">
        <f t="shared" si="28"/>
        <v>-5.320832344331039E-2</v>
      </c>
      <c r="G346" s="134">
        <f>'[1]Setor Externo'!$E396</f>
        <v>4.7866</v>
      </c>
      <c r="H346" s="150">
        <f t="shared" si="29"/>
        <v>-3.2272987954939825E-2</v>
      </c>
      <c r="I346" s="134">
        <f>([1]Moedas!$D396)*$G346</f>
        <v>5.22170194</v>
      </c>
      <c r="J346" s="172">
        <f>VLOOKUP($A346,[1]Juros!A$3:H$426,COLUMN([1]Juros!$B$3),0)/100</f>
        <v>0.13750000000000001</v>
      </c>
      <c r="K346" s="226">
        <f>VLOOKUP($A346,[1]Juros!A$3:H$426,COLUMN([1]Juros!$E$3),0)/100</f>
        <v>0.13650000000000001</v>
      </c>
      <c r="L346" s="227">
        <v>1.0706164744432645E-2</v>
      </c>
    </row>
    <row r="347" spans="1:12">
      <c r="A347" s="186">
        <f t="shared" si="30"/>
        <v>45108</v>
      </c>
      <c r="B347" s="131">
        <f>[1]Inflação!$C397</f>
        <v>1.1997087065218626E-3</v>
      </c>
      <c r="C347" s="55">
        <f>[1]Inflação!$B397/[1]Inflação!$B385-1</f>
        <v>3.9923892107705194E-2</v>
      </c>
      <c r="D347" s="132">
        <f>[1]Inflação!$U397</f>
        <v>-7.2133464144280568E-3</v>
      </c>
      <c r="E347" s="133">
        <f>[1]Inflação!$T397/[1]Inflação!$T385-1</f>
        <v>-7.7177079706867935E-2</v>
      </c>
      <c r="F347" s="133">
        <f t="shared" si="28"/>
        <v>-1.26812351146951E-2</v>
      </c>
      <c r="G347" s="134">
        <f>'[1]Setor Externo'!$E397</f>
        <v>4.7259000000000002</v>
      </c>
      <c r="H347" s="150">
        <f t="shared" si="29"/>
        <v>-4.7167973743059699E-3</v>
      </c>
      <c r="I347" s="134">
        <f>([1]Moedas!$D397)*$G347</f>
        <v>5.1970722299999998</v>
      </c>
      <c r="J347" s="172">
        <f>VLOOKUP($A347,[1]Juros!A$3:H$426,COLUMN([1]Juros!$B$3),0)/100</f>
        <v>0.13750000000000001</v>
      </c>
      <c r="K347" s="226">
        <f>VLOOKUP($A347,[1]Juros!A$3:H$426,COLUMN([1]Juros!$E$3),0)/100</f>
        <v>0.13650000000000001</v>
      </c>
      <c r="L347" s="227">
        <f>((1+K347)^(1/12))-1</f>
        <v>1.0719830392053042E-2</v>
      </c>
    </row>
    <row r="348" spans="1:12">
      <c r="A348" s="186">
        <f>EDATE(A347,1)</f>
        <v>45139</v>
      </c>
      <c r="B348" s="131">
        <f>[1]Inflação!$C398</f>
        <v>2.3005605929267148E-3</v>
      </c>
      <c r="C348" s="55">
        <f>[1]Inflação!$B398/[1]Inflação!$B386-1</f>
        <v>4.6081701458943414E-2</v>
      </c>
      <c r="D348" s="132">
        <f>[1]Inflação!$U398</f>
        <v>-1.3999999999998458E-3</v>
      </c>
      <c r="E348" s="133">
        <f>[1]Inflação!$T398/[1]Inflação!$T386-1</f>
        <v>-7.1989998446773562E-2</v>
      </c>
      <c r="F348" s="133">
        <f t="shared" si="28"/>
        <v>4.8477538669883025E-2</v>
      </c>
      <c r="G348" s="134">
        <f>'[1]Setor Externo'!$E398</f>
        <v>4.9550000000000001</v>
      </c>
      <c r="H348" s="150">
        <f t="shared" si="29"/>
        <v>3.3794848758528895E-2</v>
      </c>
      <c r="I348" s="134">
        <f>([1]Moedas!$D398)*$G348</f>
        <v>5.3727065000000005</v>
      </c>
      <c r="J348" s="172">
        <f>VLOOKUP($A348,[1]Juros!A$3:H$426,COLUMN([1]Juros!$B$3),0)/100</f>
        <v>0.13250000000000001</v>
      </c>
      <c r="K348" s="226">
        <f>VLOOKUP($A348,[1]Juros!A$3:H$426,COLUMN([1]Juros!$E$3),0)/100</f>
        <v>0.13189999999999999</v>
      </c>
      <c r="L348" s="227">
        <v>1.14E-2</v>
      </c>
    </row>
    <row r="349" spans="1:12">
      <c r="A349" s="186">
        <f t="shared" ref="A349:A388" si="31">EDATE(A348,1)</f>
        <v>45170</v>
      </c>
      <c r="B349" s="131">
        <f>[1]Inflação!$C399</f>
        <v>2.60051950539264E-3</v>
      </c>
      <c r="C349" s="55">
        <f>[1]Inflação!$B399/[1]Inflação!$B387-1</f>
        <v>5.1852805344769548E-2</v>
      </c>
      <c r="D349" s="132">
        <f>[1]Inflação!$U399</f>
        <v>3.6780708916546168E-3</v>
      </c>
      <c r="E349" s="133">
        <f>[1]Inflação!$T399/[1]Inflação!$T387-1</f>
        <v>-5.9677343319478715E-2</v>
      </c>
      <c r="F349" s="133">
        <f t="shared" si="28"/>
        <v>1.4793138244197701E-2</v>
      </c>
      <c r="G349" s="134">
        <f>'[1]Setor Externo'!$E399</f>
        <v>5.0282999999999998</v>
      </c>
      <c r="H349" s="150">
        <f t="shared" si="29"/>
        <v>-1.0476081282311145E-2</v>
      </c>
      <c r="I349" s="134">
        <f>([1]Moedas!$D399)*$G349</f>
        <v>5.3164215899999991</v>
      </c>
      <c r="J349" s="172">
        <f>VLOOKUP($A349,[1]Juros!A$3:H$426,COLUMN([1]Juros!$B$3),0)/100</f>
        <v>0.1275</v>
      </c>
      <c r="K349" s="226">
        <f>VLOOKUP($A349,[1]Juros!A$3:H$426,COLUMN([1]Juros!$E$3),0)/100</f>
        <v>0.12970000000000001</v>
      </c>
      <c r="L349" s="227">
        <v>9.7000000000000003E-3</v>
      </c>
    </row>
    <row r="350" spans="1:12">
      <c r="A350" s="186">
        <f t="shared" si="31"/>
        <v>45200</v>
      </c>
      <c r="B350" s="131">
        <f>[1]Inflação!$C400</f>
        <v>2.3997636053760818E-3</v>
      </c>
      <c r="C350" s="55">
        <f>[1]Inflação!$B400/[1]Inflação!$B388-1</f>
        <v>4.819184978612423E-2</v>
      </c>
      <c r="D350" s="132">
        <f>[1]Inflação!$U400</f>
        <v>4.9911824721324827E-3</v>
      </c>
      <c r="E350" s="133">
        <f>[1]Inflação!$T400/[1]Inflação!$T388-1</f>
        <v>-4.568693086228437E-2</v>
      </c>
      <c r="F350" s="133">
        <f t="shared" si="28"/>
        <v>1.9290813992802747E-3</v>
      </c>
      <c r="G350" s="134">
        <f>'[1]Setor Externo'!$E400</f>
        <v>5.0380000000000003</v>
      </c>
      <c r="H350" s="150">
        <f t="shared" si="29"/>
        <v>2.1186073770349534E-3</v>
      </c>
      <c r="I350" s="134">
        <f>([1]Moedas!$D400)*$G350</f>
        <v>5.3276850000000007</v>
      </c>
      <c r="J350" s="172">
        <f>VLOOKUP($A350,[1]Juros!A$3:H$426,COLUMN([1]Juros!$B$3),0)/100</f>
        <v>0.1275</v>
      </c>
      <c r="K350" s="226">
        <f>VLOOKUP($A350,[1]Juros!A$3:H$426,COLUMN([1]Juros!$E$3),0)/100</f>
        <v>0.1265</v>
      </c>
      <c r="L350" s="227">
        <f>((1+K350)^(1/12))-1</f>
        <v>9.9757191050890981E-3</v>
      </c>
    </row>
    <row r="351" spans="1:12">
      <c r="A351" s="186">
        <f t="shared" si="31"/>
        <v>45231</v>
      </c>
      <c r="B351" s="131">
        <f>[1]Inflação!$C401</f>
        <v>2.8004657021114543E-3</v>
      </c>
      <c r="C351" s="55">
        <f>[1]Inflação!$B401/[1]Inflação!$B389-1</f>
        <v>4.6835659444841582E-2</v>
      </c>
      <c r="D351" s="132">
        <f>[1]Inflação!$U401</f>
        <v>5.9293869861616333E-3</v>
      </c>
      <c r="E351" s="133">
        <f>[1]Inflação!$T401/[1]Inflação!$T389-1</f>
        <v>-3.4578382846470967E-2</v>
      </c>
      <c r="F351" s="133">
        <f t="shared" ref="F351:F388" si="32">G351/G350-1</f>
        <v>-2.3521238586740822E-2</v>
      </c>
      <c r="G351" s="134">
        <f>'[1]Setor Externo'!$E401</f>
        <v>4.9195000000000002</v>
      </c>
      <c r="H351" s="150">
        <f t="shared" si="29"/>
        <v>5.3806859827485454E-3</v>
      </c>
      <c r="I351" s="134">
        <f>([1]Moedas!$D401)*$G351</f>
        <v>5.3563516</v>
      </c>
      <c r="J351" s="172">
        <f>VLOOKUP($A351,[1]Juros!A$3:H$426,COLUMN([1]Juros!$B$3),0)/100</f>
        <v>0.1225</v>
      </c>
      <c r="K351" s="226">
        <f>VLOOKUP($A351,[1]Juros!A$3:H$426,COLUMN([1]Juros!$E$3),0)/100</f>
        <v>0.1217</v>
      </c>
      <c r="L351" s="227">
        <v>9.1999999999999998E-3</v>
      </c>
    </row>
    <row r="352" spans="1:12" ht="13.5" thickBot="1">
      <c r="A352" s="239">
        <f t="shared" si="31"/>
        <v>45261</v>
      </c>
      <c r="B352" s="240">
        <f>[1]Inflação!$C402</f>
        <v>5.6001365886972909E-3</v>
      </c>
      <c r="C352" s="241">
        <f>[1]Inflação!$B402/[1]Inflação!$B390-1</f>
        <v>4.62119000508181E-2</v>
      </c>
      <c r="D352" s="242">
        <f>[1]Inflação!$U402</f>
        <v>7.4132304223692991E-3</v>
      </c>
      <c r="E352" s="243">
        <f>[1]Inflação!$T402/[1]Inflação!$T390-1</f>
        <v>-3.1758279716232463E-2</v>
      </c>
      <c r="F352" s="243">
        <f t="shared" si="32"/>
        <v>-1.2663888606565754E-2</v>
      </c>
      <c r="G352" s="244">
        <f>'[1]Setor Externo'!$E402</f>
        <v>4.8571999999999997</v>
      </c>
      <c r="H352" s="245">
        <f t="shared" si="29"/>
        <v>1.0289615789971229E-3</v>
      </c>
      <c r="I352" s="244">
        <f>([1]Moedas!$D402)*$G352</f>
        <v>5.36186308</v>
      </c>
      <c r="J352" s="246">
        <f>VLOOKUP($A352,[1]Juros!A$3:H$426,COLUMN([1]Juros!$B$3),0)/100</f>
        <v>0.11749999999999999</v>
      </c>
      <c r="K352" s="246">
        <f>VLOOKUP($A352,[1]Juros!A$3:H$426,COLUMN([1]Juros!$E$3),0)/100</f>
        <v>0.11869999999999999</v>
      </c>
      <c r="L352" s="247">
        <v>8.8999999999999999E-3</v>
      </c>
    </row>
    <row r="353" spans="1:12" ht="13.5" thickTop="1">
      <c r="A353" s="186">
        <f t="shared" si="31"/>
        <v>45292</v>
      </c>
      <c r="B353" s="131">
        <f>[1]Inflação!$C403</f>
        <v>4.2003345503722755E-3</v>
      </c>
      <c r="C353" s="55">
        <f>[1]Inflação!$B403/[1]Inflação!$B391-1</f>
        <v>4.5067912236494534E-2</v>
      </c>
      <c r="D353" s="132">
        <f>[1]Inflação!$U403</f>
        <v>7.4822649053829515E-4</v>
      </c>
      <c r="E353" s="133">
        <f>[1]Inflação!$T403/[1]Inflação!$T391-1</f>
        <v>-3.3096510724683892E-2</v>
      </c>
      <c r="F353" s="133">
        <f t="shared" si="32"/>
        <v>1.9105657580499091E-2</v>
      </c>
      <c r="G353" s="134">
        <f>'[1]Setor Externo'!$E403</f>
        <v>4.95</v>
      </c>
      <c r="H353" s="168">
        <f t="shared" si="29"/>
        <v>1.6574313568633592E-3</v>
      </c>
      <c r="I353" s="134">
        <f>([1]Moedas!$D403)*$G353</f>
        <v>5.3707500000000001</v>
      </c>
      <c r="J353" s="226">
        <f>VLOOKUP($A353,[1]Juros!A$3:H$426,COLUMN([1]Juros!$B$3),0)/100</f>
        <v>0.1125</v>
      </c>
      <c r="K353" s="226">
        <f>VLOOKUP($A353,[1]Juros!A$3:H$426,COLUMN([1]Juros!$E$3),0)/100</f>
        <v>0.11650000000000001</v>
      </c>
      <c r="L353" s="227">
        <v>9.7000000000000003E-3</v>
      </c>
    </row>
    <row r="354" spans="1:12">
      <c r="A354" s="186">
        <f t="shared" si="31"/>
        <v>45323</v>
      </c>
      <c r="B354" s="131">
        <f>[1]Inflação!$C404</f>
        <v>8.2993713354857501E-3</v>
      </c>
      <c r="C354" s="55">
        <f>[1]Inflação!$B404/[1]Inflação!$B392-1</f>
        <v>4.4963713627921065E-2</v>
      </c>
      <c r="D354" s="132">
        <f>[1]Inflação!$U404</f>
        <v>-5.1577535270171948E-3</v>
      </c>
      <c r="E354" s="133">
        <f>[1]Inflação!$T404/[1]Inflação!$T392-1</f>
        <v>-3.7489325007620922E-2</v>
      </c>
      <c r="F354" s="133">
        <f t="shared" si="32"/>
        <v>4.2020202020200959E-3</v>
      </c>
      <c r="G354" s="134">
        <f>'[1]Setor Externo'!$E404</f>
        <v>4.9707999999999997</v>
      </c>
      <c r="H354" s="150">
        <f t="shared" si="29"/>
        <v>-4.2563887725177718E-4</v>
      </c>
      <c r="I354" s="134">
        <f>([1]Moedas!$D404)*$G354</f>
        <v>5.3684640000000003</v>
      </c>
      <c r="J354" s="172">
        <f>VLOOKUP($A354,[1]Juros!A$3:H$426,COLUMN([1]Juros!$B$3),0)/100</f>
        <v>0.1125</v>
      </c>
      <c r="K354" s="226">
        <f>VLOOKUP($A354,[1]Juros!A$3:H$426,COLUMN([1]Juros!$E$3),0)/100</f>
        <v>0.1115</v>
      </c>
      <c r="L354" s="227">
        <v>8.0000000000000002E-3</v>
      </c>
    </row>
    <row r="355" spans="1:12">
      <c r="A355" s="186">
        <f t="shared" si="31"/>
        <v>45352</v>
      </c>
      <c r="B355" s="131">
        <f>[1]Inflação!$C405</f>
        <v>1.5995520670966101E-3</v>
      </c>
      <c r="C355" s="55">
        <f>[1]Inflação!$B405/[1]Inflação!$B393-1</f>
        <v>3.925612019964686E-2</v>
      </c>
      <c r="D355" s="132">
        <f>[1]Inflação!$U405</f>
        <v>-4.6755155418236605E-3</v>
      </c>
      <c r="E355" s="133">
        <f>[1]Inflação!$T405/[1]Inflação!$T393-1</f>
        <v>-4.2484930470540361E-2</v>
      </c>
      <c r="F355" s="133">
        <f t="shared" si="32"/>
        <v>8.7108714894987838E-3</v>
      </c>
      <c r="G355" s="134">
        <f>'[1]Setor Externo'!$E405</f>
        <v>5.0141</v>
      </c>
      <c r="H355" s="150">
        <f t="shared" si="29"/>
        <v>7.7768799418229673E-3</v>
      </c>
      <c r="I355" s="134">
        <f>([1]Moedas!$D405)*$G355</f>
        <v>5.4102138999999996</v>
      </c>
      <c r="J355" s="172">
        <f>VLOOKUP($A355,[1]Juros!A$3:H$426,COLUMN([1]Juros!$B$3),0)/100</f>
        <v>0.1075</v>
      </c>
      <c r="K355" s="226">
        <f>VLOOKUP($A355,[1]Juros!A$3:H$426,COLUMN([1]Juros!$E$3),0)/100</f>
        <v>0.11</v>
      </c>
      <c r="L355" s="227">
        <v>8.3000000000000001E-3</v>
      </c>
    </row>
    <row r="356" spans="1:12">
      <c r="A356" s="186">
        <f t="shared" si="31"/>
        <v>45383</v>
      </c>
      <c r="B356" s="131">
        <f>[1]Inflação!$C406</f>
        <v>3.7996022791790818E-3</v>
      </c>
      <c r="C356" s="55">
        <f>[1]Inflação!$B406/[1]Inflação!$B394-1</f>
        <v>3.6879754706398149E-2</v>
      </c>
      <c r="D356" s="132">
        <f>[1]Inflação!$U406</f>
        <v>3.1055470260603624E-3</v>
      </c>
      <c r="E356" s="133">
        <f>[1]Inflação!$T406/[1]Inflação!$T394-1</f>
        <v>-3.0286461439661072E-2</v>
      </c>
      <c r="F356" s="133">
        <f t="shared" si="32"/>
        <v>3.5799046688338887E-2</v>
      </c>
      <c r="G356" s="134">
        <f>'[1]Setor Externo'!$E406</f>
        <v>5.1936</v>
      </c>
      <c r="H356" s="150">
        <f t="shared" si="29"/>
        <v>2.3895517328806681E-2</v>
      </c>
      <c r="I356" s="134">
        <f>([1]Moedas!$D406)*$G356</f>
        <v>5.53949376</v>
      </c>
      <c r="J356" s="172">
        <f>VLOOKUP($A356,[1]Juros!A$3:H$426,COLUMN([1]Juros!$B$3),0)/100</f>
        <v>0.1075</v>
      </c>
      <c r="K356" s="226">
        <f>VLOOKUP($A356,[1]Juros!A$3:H$426,COLUMN([1]Juros!$E$3),0)/100</f>
        <v>0.1065</v>
      </c>
      <c r="L356" s="227">
        <v>8.8999999999999999E-3</v>
      </c>
    </row>
    <row r="357" spans="1:12">
      <c r="A357" s="186">
        <f t="shared" si="31"/>
        <v>45413</v>
      </c>
      <c r="B357" s="131">
        <f>[1]Inflação!$C407</f>
        <v>4.600274972299756E-3</v>
      </c>
      <c r="C357" s="55">
        <f>[1]Inflação!$B407/[1]Inflação!$B395-1</f>
        <v>3.9260166114551964E-2</v>
      </c>
      <c r="D357" s="132">
        <f>[1]Inflação!$U407</f>
        <v>8.924373179473255E-3</v>
      </c>
      <c r="E357" s="133">
        <f>[1]Inflação!$T407/[1]Inflação!$T395-1</f>
        <v>-3.273565316322391E-3</v>
      </c>
      <c r="F357" s="133">
        <f t="shared" si="32"/>
        <v>1.0070086260012268E-2</v>
      </c>
      <c r="G357" s="134">
        <f>'[1]Setor Externo'!$E407</f>
        <v>5.2458999999999998</v>
      </c>
      <c r="H357" s="150">
        <f t="shared" si="29"/>
        <v>2.7305484319202433E-2</v>
      </c>
      <c r="I357" s="134">
        <f>([1]Moedas!$D407)*$G357</f>
        <v>5.6907523199999996</v>
      </c>
      <c r="J357" s="172">
        <f>VLOOKUP($A357,[1]Juros!A$3:H$426,COLUMN([1]Juros!$B$3),0)/100</f>
        <v>0.105</v>
      </c>
      <c r="K357" s="226">
        <f>VLOOKUP($A357,[1]Juros!A$3:H$426,COLUMN([1]Juros!$E$3),0)/100</f>
        <v>0.10460000000000001</v>
      </c>
      <c r="L357" s="227">
        <v>8.3046381892741827E-3</v>
      </c>
    </row>
    <row r="358" spans="1:12">
      <c r="A358" s="186">
        <f t="shared" si="31"/>
        <v>45444</v>
      </c>
      <c r="B358" s="131">
        <f>[1]Inflação!$C408</f>
        <v>2.1004885259912065E-3</v>
      </c>
      <c r="C358" s="55">
        <f>[1]Inflação!$B408/[1]Inflação!$B396-1</f>
        <v>4.2276593668120643E-2</v>
      </c>
      <c r="D358" s="132">
        <f>[1]Inflação!$U408</f>
        <v>8.1208974964115388E-3</v>
      </c>
      <c r="E358" s="133">
        <f>[1]Inflação!$T408/[1]Inflação!$T396-1</f>
        <v>2.4568321688660966E-2</v>
      </c>
      <c r="F358" s="133">
        <f t="shared" si="32"/>
        <v>6.6375645742389411E-2</v>
      </c>
      <c r="G358" s="134">
        <f>'[1]Setor Externo'!$E408</f>
        <v>5.5941000000000001</v>
      </c>
      <c r="H358" s="150">
        <f t="shared" si="29"/>
        <v>5.3104931124466903E-2</v>
      </c>
      <c r="I358" s="134">
        <f>([1]Moedas!$D408)*$G358</f>
        <v>5.9929593299999997</v>
      </c>
      <c r="J358" s="172">
        <f>VLOOKUP($A358,[1]Juros!A$3:H$426,COLUMN([1]Juros!$B$3),0)/100</f>
        <v>0.105</v>
      </c>
      <c r="K358" s="226">
        <f>VLOOKUP($A358,[1]Juros!A$3:H$426,COLUMN([1]Juros!$E$3),0)/100</f>
        <v>0.10400000000000001</v>
      </c>
      <c r="L358" s="227">
        <v>7.9000000000000008E-3</v>
      </c>
    </row>
    <row r="359" spans="1:12">
      <c r="A359" s="186">
        <f t="shared" si="31"/>
        <v>45474</v>
      </c>
      <c r="B359" s="131">
        <f>[1]Inflação!$C409</f>
        <v>3.8003258656977845E-3</v>
      </c>
      <c r="C359" s="55">
        <f>[1]Inflação!$B409/[1]Inflação!$B397-1</f>
        <v>4.4983908073558121E-2</v>
      </c>
      <c r="D359" s="132">
        <f>[1]Inflação!$U409</f>
        <v>6.0520803015458036E-3</v>
      </c>
      <c r="E359" s="133">
        <f>[1]Inflação!$T409/[1]Inflação!$T397-1</f>
        <v>3.8258409017879691E-2</v>
      </c>
      <c r="F359" s="133">
        <f t="shared" si="32"/>
        <v>9.9926708496451688E-3</v>
      </c>
      <c r="G359" s="134">
        <f>'[1]Setor Externo'!$E409</f>
        <v>5.65</v>
      </c>
      <c r="H359" s="150">
        <f t="shared" si="29"/>
        <v>2.0646005285005042E-2</v>
      </c>
      <c r="I359" s="134">
        <f>([1]Moedas!$D409)*$G359</f>
        <v>6.1166900000000002</v>
      </c>
      <c r="J359" s="172">
        <f>VLOOKUP($A359,[1]Juros!A$3:H$426,COLUMN([1]Juros!$B$3),0)/100</f>
        <v>0.105</v>
      </c>
      <c r="K359" s="226">
        <f>VLOOKUP($A359,[1]Juros!A$3:H$426,COLUMN([1]Juros!$E$3),0)/100</f>
        <v>0.10400000000000001</v>
      </c>
      <c r="L359" s="227">
        <v>9.1000000000000004E-3</v>
      </c>
    </row>
    <row r="360" spans="1:12">
      <c r="A360" s="186">
        <f t="shared" si="31"/>
        <v>45505</v>
      </c>
      <c r="B360" s="131">
        <f>[1]Inflação!$C410</f>
        <v>-1.9948650165257931E-4</v>
      </c>
      <c r="C360" s="55">
        <f>[1]Inflação!$B410/[1]Inflação!$B398-1</f>
        <v>4.2377395530338369E-2</v>
      </c>
      <c r="D360" s="132">
        <f>[1]Inflação!$U410</f>
        <v>2.8671482205200327E-3</v>
      </c>
      <c r="E360" s="133">
        <f>[1]Inflação!$T410/[1]Inflação!$T398-1</f>
        <v>4.2695022799654758E-2</v>
      </c>
      <c r="F360" s="133">
        <f t="shared" si="32"/>
        <v>-7.5221238938053547E-3</v>
      </c>
      <c r="G360" s="134">
        <f>'[1]Setor Externo'!$E410</f>
        <v>5.6074999999999999</v>
      </c>
      <c r="H360" s="150">
        <f t="shared" si="29"/>
        <v>1.2829814818144936E-2</v>
      </c>
      <c r="I360" s="134">
        <f>([1]Moedas!$D410)*$G360</f>
        <v>6.1951659999999995</v>
      </c>
      <c r="J360" s="172">
        <f>VLOOKUP($A360,[1]Juros!A$3:H$426,COLUMN([1]Juros!$B$3),0)/100</f>
        <v>0.105</v>
      </c>
      <c r="K360" s="226">
        <f>VLOOKUP($A360,[1]Juros!A$3:H$426,COLUMN([1]Juros!$E$3),0)/100</f>
        <v>0.10400000000000001</v>
      </c>
      <c r="L360" s="227">
        <v>8.6999999999999994E-3</v>
      </c>
    </row>
    <row r="361" spans="1:12">
      <c r="A361" s="184">
        <f t="shared" si="31"/>
        <v>45536</v>
      </c>
      <c r="B361" s="126">
        <f>[1]Inflação!$C411</f>
        <v>4.39962678532968E-3</v>
      </c>
      <c r="C361" s="122">
        <f>[1]Inflação!$B411/[1]Inflação!$B399-1</f>
        <v>4.424788005957625E-2</v>
      </c>
      <c r="D361" s="123">
        <f>[1]Inflação!$U411</f>
        <v>6.1968214073309102E-3</v>
      </c>
      <c r="E361" s="124">
        <f>[1]Inflação!$T411/[1]Inflação!$T399-1</f>
        <v>4.5311687149047764E-2</v>
      </c>
      <c r="F361" s="124">
        <f t="shared" si="32"/>
        <v>-2.8087382969237629E-2</v>
      </c>
      <c r="G361" s="125">
        <f>'[1]Setor Externo'!$E411</f>
        <v>5.45</v>
      </c>
      <c r="H361" s="163">
        <f t="shared" si="29"/>
        <v>-2.0433835025566616E-2</v>
      </c>
      <c r="I361" s="125">
        <f>([1]Moedas!$D411)*$G361</f>
        <v>6.0685750000000001</v>
      </c>
      <c r="J361" s="171">
        <f>VLOOKUP($A361,[1]Juros!A$3:H$426,COLUMN([1]Juros!$B$3),0)/100</f>
        <v>0.1075</v>
      </c>
      <c r="K361" s="171">
        <f>VLOOKUP($A361,[1]Juros!A$3:H$426,COLUMN([1]Juros!$E$3),0)/100</f>
        <v>0.105</v>
      </c>
      <c r="L361" s="225">
        <v>8.3999999999999995E-3</v>
      </c>
    </row>
    <row r="362" spans="1:12">
      <c r="A362" s="184">
        <f t="shared" si="31"/>
        <v>45566</v>
      </c>
      <c r="B362" s="126">
        <f>[1]Inflação!$C412</f>
        <v>5.5994226220676957E-3</v>
      </c>
      <c r="C362" s="122">
        <f>[1]Inflação!$B412/[1]Inflação!$B400-1</f>
        <v>4.7581118221041718E-2</v>
      </c>
      <c r="D362" s="123">
        <f>[1]Inflação!$U412</f>
        <v>1.5201789639012864E-2</v>
      </c>
      <c r="E362" s="124">
        <f>[1]Inflação!$T412/[1]Inflação!$T400-1</f>
        <v>5.5931946501147856E-2</v>
      </c>
      <c r="F362" s="124">
        <f t="shared" si="32"/>
        <v>6.2385321100917324E-2</v>
      </c>
      <c r="G362" s="125">
        <f>'[1]Setor Externo'!$E412</f>
        <v>5.79</v>
      </c>
      <c r="H362" s="163">
        <f t="shared" si="29"/>
        <v>3.8437524460025685E-2</v>
      </c>
      <c r="I362" s="125">
        <f>([1]Moedas!$D412)*$G362</f>
        <v>6.3018360000000007</v>
      </c>
      <c r="J362" s="171">
        <f>VLOOKUP($A362,[1]Juros!A$3:H$426,COLUMN([1]Juros!$B$3),0)/100</f>
        <v>0.1075</v>
      </c>
      <c r="K362" s="171">
        <f>VLOOKUP($A362,[1]Juros!A$3:H$426,COLUMN([1]Juros!$E$3),0)/100</f>
        <v>0.1065</v>
      </c>
      <c r="L362" s="225">
        <f>((1+K362)^(1/12))-1</f>
        <v>8.4691521009379045E-3</v>
      </c>
    </row>
    <row r="363" spans="1:12">
      <c r="A363" s="186">
        <f t="shared" si="31"/>
        <v>45597</v>
      </c>
      <c r="B363" s="131">
        <f>[1]Inflação!$C413</f>
        <v>3.8997602443320289E-3</v>
      </c>
      <c r="C363" s="55">
        <f>[1]Inflação!$B413/[1]Inflação!$B401-1</f>
        <v>4.872950241628371E-2</v>
      </c>
      <c r="D363" s="132">
        <f>[1]Inflação!$U413</f>
        <v>1.295013350705343E-2</v>
      </c>
      <c r="E363" s="133">
        <f>[1]Inflação!$T413/[1]Inflação!$T401-1</f>
        <v>6.3301679044609482E-2</v>
      </c>
      <c r="F363" s="133">
        <f t="shared" si="32"/>
        <v>4.5405872193436947E-2</v>
      </c>
      <c r="G363" s="134">
        <f>'[1]Setor Externo'!$E413</f>
        <v>6.0529000000000002</v>
      </c>
      <c r="H363" s="150">
        <f t="shared" si="29"/>
        <v>1.5918587852809862E-2</v>
      </c>
      <c r="I363" s="134">
        <f>([1]Moedas!$D413)*$G363</f>
        <v>6.4021523300000007</v>
      </c>
      <c r="J363" s="172">
        <f>VLOOKUP($A363,[1]Juros!A$3:H$426,COLUMN([1]Juros!$B$3),0)/100</f>
        <v>0.1125</v>
      </c>
      <c r="K363" s="226">
        <f>VLOOKUP($A363,[1]Juros!A$3:H$426,COLUMN([1]Juros!$E$3),0)/100</f>
        <v>0.1104</v>
      </c>
      <c r="L363" s="227">
        <f>((1+K363)^(1/12))-1</f>
        <v>8.7648811516105596E-3</v>
      </c>
    </row>
    <row r="364" spans="1:12" ht="13.5" thickBot="1">
      <c r="A364" s="239">
        <f t="shared" si="31"/>
        <v>45627</v>
      </c>
      <c r="B364" s="240">
        <f>[1]Inflação!$C414</f>
        <v>5.1997729257888814E-3</v>
      </c>
      <c r="C364" s="241">
        <f>[1]Inflação!$B414/[1]Inflação!$B402-1</f>
        <v>4.8311967483947837E-2</v>
      </c>
      <c r="D364" s="242">
        <f>[1]Inflação!$U414</f>
        <v>9.3601272999739304E-3</v>
      </c>
      <c r="E364" s="243">
        <f>[1]Inflação!$T414/[1]Inflação!$T402-1</f>
        <v>6.5356584277505458E-2</v>
      </c>
      <c r="F364" s="243">
        <f t="shared" si="32"/>
        <v>2.0568653042343232E-2</v>
      </c>
      <c r="G364" s="244">
        <f>'[1]Setor Externo'!$E414</f>
        <v>6.1773999999999996</v>
      </c>
      <c r="H364" s="245">
        <f t="shared" si="29"/>
        <v>-9.484888342231601E-4</v>
      </c>
      <c r="I364" s="244">
        <f>([1]Moedas!$D414)*$G364</f>
        <v>6.3960799599999998</v>
      </c>
      <c r="J364" s="246">
        <f>VLOOKUP($A364,[1]Juros!A$3:H$426,COLUMN([1]Juros!$B$3),0)/100</f>
        <v>0.1225</v>
      </c>
      <c r="K364" s="246">
        <f>VLOOKUP($A364,[1]Juros!A$3:H$426,COLUMN([1]Juros!$E$3),0)/100</f>
        <v>0.1177</v>
      </c>
      <c r="L364" s="247">
        <f>((1+K364)^(1/12))-1</f>
        <v>9.3158753420841123E-3</v>
      </c>
    </row>
    <row r="365" spans="1:12" ht="13.5" thickTop="1">
      <c r="A365" s="186">
        <f t="shared" si="31"/>
        <v>45658</v>
      </c>
      <c r="B365" s="131">
        <f>[1]Inflação!$C415</f>
        <v>1.5998873318778806E-3</v>
      </c>
      <c r="C365" s="55">
        <f>[1]Inflação!$B415/[1]Inflação!$B403-1</f>
        <v>4.5597290097210585E-2</v>
      </c>
      <c r="D365" s="132">
        <f>[1]Inflação!$U415</f>
        <v>2.6999999999999247E-3</v>
      </c>
      <c r="E365" s="133">
        <f>[1]Inflação!$T415/[1]Inflação!$T403-1</f>
        <v>6.7434364386709689E-2</v>
      </c>
      <c r="F365" s="133">
        <f t="shared" si="32"/>
        <v>-5.3970926279664488E-2</v>
      </c>
      <c r="G365" s="134">
        <f>'[1]Setor Externo'!$E415</f>
        <v>5.8440000000000003</v>
      </c>
      <c r="H365" s="168">
        <f t="shared" si="29"/>
        <v>-5.3239978569623703E-2</v>
      </c>
      <c r="I365" s="134">
        <f>([1]Moedas!$D415)*$G365</f>
        <v>6.0555528000000001</v>
      </c>
      <c r="J365" s="226">
        <f>VLOOKUP($A365,[1]Juros!A$3:H$426,COLUMN([1]Juros!$B$3),0)/100</f>
        <v>0.13250000000000001</v>
      </c>
      <c r="K365" s="226">
        <f>VLOOKUP($A365,[1]Juros!A$3:H$426,COLUMN([1]Juros!$E$3),0)/100</f>
        <v>0.12240000000000001</v>
      </c>
      <c r="L365" s="227">
        <f t="shared" ref="L365:L376" si="33">((1+K365)^(1/12))-1</f>
        <v>9.6688819856487473E-3</v>
      </c>
    </row>
    <row r="366" spans="1:12">
      <c r="A366" s="186">
        <f t="shared" si="31"/>
        <v>45689</v>
      </c>
      <c r="B366" s="131">
        <f>[1]Inflação!$C416</f>
        <v>1.3100651587629741E-2</v>
      </c>
      <c r="C366" s="55">
        <f>[1]Inflação!$B416/[1]Inflação!$B404-1</f>
        <v>5.0576174110586347E-2</v>
      </c>
      <c r="D366" s="132">
        <f>[1]Inflação!$U416</f>
        <v>1.0620561656419447E-2</v>
      </c>
      <c r="E366" s="133">
        <f>[1]Inflação!$T416/[1]Inflação!$T404-1</f>
        <v>8.4278002448002765E-2</v>
      </c>
      <c r="F366" s="133">
        <f t="shared" si="32"/>
        <v>6.9130732375084492E-3</v>
      </c>
      <c r="G366" s="134">
        <f>'[1]Setor Externo'!$E416</f>
        <v>5.8844000000000003</v>
      </c>
      <c r="H366" s="150">
        <f t="shared" si="29"/>
        <v>8.1763303261099818E-3</v>
      </c>
      <c r="I366" s="134">
        <f>([1]Moedas!$D416)*$G366</f>
        <v>6.1050650000000006</v>
      </c>
      <c r="J366" s="172">
        <f>VLOOKUP($A366,[1]Juros!A$3:H$426,COLUMN([1]Juros!$B$3),0)/100</f>
        <v>0.13250000000000001</v>
      </c>
      <c r="K366" s="226">
        <f>VLOOKUP($A366,[1]Juros!A$3:H$426,COLUMN([1]Juros!$E$3),0)/100</f>
        <v>0.13150000000000001</v>
      </c>
      <c r="L366" s="227">
        <f t="shared" si="33"/>
        <v>1.0348528288471437E-2</v>
      </c>
    </row>
    <row r="367" spans="1:12">
      <c r="A367" s="184">
        <f t="shared" si="31"/>
        <v>45717</v>
      </c>
      <c r="B367" s="126">
        <f>[1]Inflação!$C417</f>
        <v>5.6002542668107669E-3</v>
      </c>
      <c r="C367" s="122">
        <f>[1]Inflação!$B417/[1]Inflação!$B405-1</f>
        <v>5.4772504272732725E-2</v>
      </c>
      <c r="D367" s="123">
        <f>[1]Inflação!$U417</f>
        <v>-3.3988616545174155E-3</v>
      </c>
      <c r="E367" s="124">
        <f>[1]Inflação!$T417/[1]Inflação!$T405-1</f>
        <v>8.5668752648927926E-2</v>
      </c>
      <c r="F367" s="124">
        <f t="shared" si="32"/>
        <v>-3.0368431785738559E-2</v>
      </c>
      <c r="G367" s="125">
        <f>'[1]Setor Externo'!$E417</f>
        <v>5.7057000000000002</v>
      </c>
      <c r="H367" s="311">
        <f t="shared" si="29"/>
        <v>1.0846751017392631E-2</v>
      </c>
      <c r="I367" s="125">
        <f>([1]Moedas!$D417)*$G367</f>
        <v>6.1712851199999994</v>
      </c>
      <c r="J367" s="312">
        <f>VLOOKUP($A367,[1]Juros!A$3:H$426,COLUMN([1]Juros!$B$3),0)/100</f>
        <v>0.14249999999999999</v>
      </c>
      <c r="K367" s="171">
        <f>VLOOKUP($A367,[1]Juros!A$3:H$426,COLUMN([1]Juros!$E$3),0)/100</f>
        <v>0.13570000000000002</v>
      </c>
      <c r="L367" s="225">
        <f t="shared" si="33"/>
        <v>1.0660522806566375E-2</v>
      </c>
    </row>
    <row r="368" spans="1:12">
      <c r="A368" s="184">
        <f t="shared" si="31"/>
        <v>45748</v>
      </c>
      <c r="B368" s="126">
        <f>[1]Inflação!$C418</f>
        <v>4.3006716003852752E-3</v>
      </c>
      <c r="C368" s="122">
        <f>[1]Inflação!$B418/[1]Inflação!$B406-1</f>
        <v>5.5299017873199574E-2</v>
      </c>
      <c r="D368" s="123">
        <f>[1]Inflação!$U418</f>
        <v>2.3739632186310367E-3</v>
      </c>
      <c r="E368" s="124">
        <f>[1]Inflação!$T418/[1]Inflação!$T406-1</f>
        <v>8.4876953937391919E-2</v>
      </c>
      <c r="F368" s="124">
        <f t="shared" si="32"/>
        <v>-5.6610056610056914E-3</v>
      </c>
      <c r="G368" s="125">
        <f>'[1]Setor Externo'!$E418</f>
        <v>5.6734</v>
      </c>
      <c r="H368" s="311">
        <f t="shared" si="29"/>
        <v>4.1408295846165677E-2</v>
      </c>
      <c r="I368" s="125">
        <f>([1]Moedas!$D418)*$G368</f>
        <v>6.4268275199999998</v>
      </c>
      <c r="J368" s="312">
        <f>VLOOKUP($A368,[1]Juros!A$3:H$426,COLUMN([1]Juros!$B$3),0)/100</f>
        <v>0.14249999999999999</v>
      </c>
      <c r="K368" s="171">
        <f>VLOOKUP($A368,[1]Juros!A$3:H$426,COLUMN([1]Juros!$E$3),0)/100</f>
        <v>0.14150000000000001</v>
      </c>
      <c r="L368" s="225">
        <f t="shared" si="33"/>
        <v>1.1089638098506605E-2</v>
      </c>
    </row>
    <row r="369" spans="1:12">
      <c r="A369" s="184">
        <f t="shared" si="31"/>
        <v>45778</v>
      </c>
      <c r="B369" s="126">
        <f>[1]Inflação!$C419</f>
        <v>2.6001368782415657E-3</v>
      </c>
      <c r="C369" s="122">
        <f>[1]Inflação!$B419/[1]Inflação!$B407-1</f>
        <v>5.3197939644519465E-2</v>
      </c>
      <c r="D369" s="123">
        <f>[1]Inflação!$U419</f>
        <v>-4.8992483759970895E-3</v>
      </c>
      <c r="E369" s="124">
        <f>[1]Inflação!$T419/[1]Inflação!$T407-1</f>
        <v>7.0012679821165102E-2</v>
      </c>
      <c r="F369" s="124">
        <f t="shared" si="32"/>
        <v>8.7601790813267577E-3</v>
      </c>
      <c r="G369" s="125">
        <f>'[1]Setor Externo'!$E419</f>
        <v>5.7230999999999996</v>
      </c>
      <c r="H369" s="311">
        <f t="shared" si="29"/>
        <v>1.0452132065308595E-2</v>
      </c>
      <c r="I369" s="125">
        <f>([1]Moedas!$D419)*$G369</f>
        <v>6.49400157</v>
      </c>
      <c r="J369" s="312">
        <f>VLOOKUP($A369,[1]Juros!A$3:H$426,COLUMN([1]Juros!$B$3),0)/100</f>
        <v>0.14749999999999999</v>
      </c>
      <c r="K369" s="171">
        <f>VLOOKUP($A369,[1]Juros!A$3:H$426,COLUMN([1]Juros!$E$3),0)/100</f>
        <v>0.14550000000000002</v>
      </c>
      <c r="L369" s="225">
        <f t="shared" si="33"/>
        <v>1.1384416717189927E-2</v>
      </c>
    </row>
    <row r="370" spans="1:12">
      <c r="A370" s="184">
        <f t="shared" si="31"/>
        <v>45809</v>
      </c>
      <c r="B370" s="126">
        <f>[1]Inflação!$C420</f>
        <v>2.400122816107686E-3</v>
      </c>
      <c r="C370" s="122">
        <f>[1]Inflação!$B420/[1]Inflação!$B408-1</f>
        <v>5.3512852390906307E-2</v>
      </c>
      <c r="D370" s="123">
        <f>[1]Inflação!$U420</f>
        <v>-1.6700859356421849E-2</v>
      </c>
      <c r="E370" s="124">
        <f>[1]Inflação!$T420/[1]Inflação!$T408-1</f>
        <v>4.3667035529961318E-2</v>
      </c>
      <c r="F370" s="124">
        <f t="shared" si="32"/>
        <v>-5.0916461358354592E-2</v>
      </c>
      <c r="G370" s="125">
        <f>'[1]Setor Externo'!$E420</f>
        <v>5.4317000000000002</v>
      </c>
      <c r="H370" s="311">
        <f t="shared" si="29"/>
        <v>-1.4114068038329597E-2</v>
      </c>
      <c r="I370" s="125">
        <f>([1]Moedas!$D420)*$G370</f>
        <v>6.4023447900000008</v>
      </c>
      <c r="J370" s="312">
        <f>VLOOKUP($A370,[1]Juros!A$3:H$426,COLUMN([1]Juros!$B$3),0)/100</f>
        <v>0.15</v>
      </c>
      <c r="K370" s="171">
        <f>VLOOKUP($A370,[1]Juros!A$3:H$426,COLUMN([1]Juros!$E$3),0)/100</f>
        <v>0.1474</v>
      </c>
      <c r="L370" s="225">
        <f t="shared" si="33"/>
        <v>1.1524106159493064E-2</v>
      </c>
    </row>
    <row r="371" spans="1:12">
      <c r="A371" s="188">
        <f t="shared" si="31"/>
        <v>45839</v>
      </c>
      <c r="B371" s="80">
        <f>[1]Inflação!$C421</f>
        <v>4.1378537037619623E-3</v>
      </c>
      <c r="C371" s="81">
        <f>[1]Inflação!$B421/[1]Inflação!$B409-1</f>
        <v>5.3867096064949216E-2</v>
      </c>
      <c r="D371" s="108">
        <f>[1]Inflação!$U421</f>
        <v>-9.6691036385261331E-3</v>
      </c>
      <c r="E371" s="82">
        <f>[1]Inflação!$T421/[1]Inflação!$T409-1</f>
        <v>2.7358057337859787E-2</v>
      </c>
      <c r="F371" s="82">
        <f t="shared" si="32"/>
        <v>2.5074511151614409E-2</v>
      </c>
      <c r="G371" s="83">
        <f>'[1]Setor Externo'!$E421</f>
        <v>5.5678972222222241</v>
      </c>
      <c r="H371" s="151">
        <f t="shared" si="29"/>
        <v>4.3598382439922867E-2</v>
      </c>
      <c r="I371" s="83">
        <f>([1]Moedas!$D421)*$G371</f>
        <v>6.6814766666666685</v>
      </c>
      <c r="J371" s="173">
        <f>VLOOKUP($A371,[1]Juros!A$3:H$426,COLUMN([1]Juros!$B$3),0)/100</f>
        <v>0.15</v>
      </c>
      <c r="K371" s="228">
        <f>VLOOKUP($A371,[1]Juros!A$3:H$426,COLUMN([1]Juros!$E$3),0)/100</f>
        <v>0.14899999999999999</v>
      </c>
      <c r="L371" s="229">
        <f t="shared" si="33"/>
        <v>1.1641575009651461E-2</v>
      </c>
    </row>
    <row r="372" spans="1:12">
      <c r="A372" s="188">
        <f t="shared" si="31"/>
        <v>45870</v>
      </c>
      <c r="B372" s="80">
        <f>[1]Inflação!$C422</f>
        <v>-4.0717776782150938E-4</v>
      </c>
      <c r="C372" s="81">
        <f>[1]Inflação!$B422/[1]Inflação!$B410-1</f>
        <v>5.3648173401277477E-2</v>
      </c>
      <c r="D372" s="108">
        <f>[1]Inflação!$U422</f>
        <v>1.0262814636874396E-3</v>
      </c>
      <c r="E372" s="82">
        <f>[1]Inflação!$T422/[1]Inflação!$T410-1</f>
        <v>2.5472234974974306E-2</v>
      </c>
      <c r="F372" s="82">
        <f t="shared" si="32"/>
        <v>2.9491484666812617E-3</v>
      </c>
      <c r="G372" s="83">
        <f>'[1]Setor Externo'!$E422</f>
        <v>5.5843177777777795</v>
      </c>
      <c r="H372" s="151">
        <f t="shared" si="29"/>
        <v>2.9491484666812617E-3</v>
      </c>
      <c r="I372" s="83">
        <f>([1]Moedas!$D422)*$G372</f>
        <v>6.7011813333333352</v>
      </c>
      <c r="J372" s="173">
        <f>VLOOKUP($A372,[1]Juros!A$3:H$426,COLUMN([1]Juros!$B$3),0)/100</f>
        <v>0.15</v>
      </c>
      <c r="K372" s="228">
        <f>VLOOKUP($A372,[1]Juros!A$3:H$426,COLUMN([1]Juros!$E$3),0)/100</f>
        <v>0.14879866459632207</v>
      </c>
      <c r="L372" s="229">
        <f t="shared" si="33"/>
        <v>1.162680161070706E-2</v>
      </c>
    </row>
    <row r="373" spans="1:12">
      <c r="A373" s="188">
        <f t="shared" si="31"/>
        <v>45901</v>
      </c>
      <c r="B373" s="80">
        <f>[1]Inflação!$C423</f>
        <v>5.1360718450621512E-3</v>
      </c>
      <c r="C373" s="81">
        <f>[1]Inflação!$B423/[1]Inflação!$B411-1</f>
        <v>5.4420728439436017E-2</v>
      </c>
      <c r="D373" s="108">
        <f>[1]Inflação!$U423</f>
        <v>4.9325967995939024E-3</v>
      </c>
      <c r="E373" s="82">
        <f>[1]Inflação!$T423/[1]Inflação!$T411-1</f>
        <v>2.4183791992026693E-2</v>
      </c>
      <c r="F373" s="82">
        <f t="shared" si="32"/>
        <v>2.9404765647289555E-3</v>
      </c>
      <c r="G373" s="83">
        <f>'[1]Setor Externo'!$E423</f>
        <v>5.6007383333333349</v>
      </c>
      <c r="H373" s="151">
        <f t="shared" si="29"/>
        <v>2.9404765647291775E-3</v>
      </c>
      <c r="I373" s="83">
        <f>([1]Moedas!$D423)*$G373</f>
        <v>6.7208860000000019</v>
      </c>
      <c r="J373" s="173">
        <f>VLOOKUP($A373,[1]Juros!A$3:H$426,COLUMN([1]Juros!$B$3),0)/100</f>
        <v>0.15</v>
      </c>
      <c r="K373" s="228">
        <f>VLOOKUP($A373,[1]Juros!A$3:H$426,COLUMN([1]Juros!$E$3),0)/100</f>
        <v>0.14879866459632141</v>
      </c>
      <c r="L373" s="229">
        <f t="shared" si="33"/>
        <v>1.162680161070706E-2</v>
      </c>
    </row>
    <row r="374" spans="1:12">
      <c r="A374" s="188">
        <f t="shared" si="31"/>
        <v>45931</v>
      </c>
      <c r="B374" s="80">
        <f>[1]Inflação!$C424</f>
        <v>3.9563889107259165E-3</v>
      </c>
      <c r="C374" s="81">
        <f>[1]Inflação!$B424/[1]Inflação!$B412-1</f>
        <v>5.2697926333756362E-2</v>
      </c>
      <c r="D374" s="108">
        <f>[1]Inflação!$U424</f>
        <v>6.9384841877901948E-3</v>
      </c>
      <c r="E374" s="82">
        <f>[1]Inflação!$T424/[1]Inflação!$T412-1</f>
        <v>1.5847376909040145E-2</v>
      </c>
      <c r="F374" s="82">
        <f t="shared" si="32"/>
        <v>2.9318555123039047E-3</v>
      </c>
      <c r="G374" s="83">
        <f>'[1]Setor Externo'!$E424</f>
        <v>5.6171588888888904</v>
      </c>
      <c r="H374" s="151">
        <f t="shared" si="29"/>
        <v>2.9318555123039047E-3</v>
      </c>
      <c r="I374" s="83">
        <f>([1]Moedas!$D424)*$G374</f>
        <v>6.7405906666666686</v>
      </c>
      <c r="J374" s="173">
        <f>VLOOKUP($A374,[1]Juros!A$3:H$426,COLUMN([1]Juros!$B$3),0)/100</f>
        <v>0.15</v>
      </c>
      <c r="K374" s="228">
        <f>VLOOKUP($A374,[1]Juros!A$3:H$426,COLUMN([1]Juros!$E$3),0)/100</f>
        <v>0.14879866459632141</v>
      </c>
      <c r="L374" s="229">
        <f t="shared" si="33"/>
        <v>1.162680161070706E-2</v>
      </c>
    </row>
    <row r="375" spans="1:12">
      <c r="A375" s="188">
        <f t="shared" si="31"/>
        <v>45962</v>
      </c>
      <c r="B375" s="80">
        <f>[1]Inflação!$C425</f>
        <v>2.470592523690085E-3</v>
      </c>
      <c r="C375" s="81">
        <f>[1]Inflação!$B425/[1]Inflação!$B413-1</f>
        <v>5.1199288765064521E-2</v>
      </c>
      <c r="D375" s="108">
        <f>[1]Inflação!$U425</f>
        <v>9.2566278285284298E-3</v>
      </c>
      <c r="E375" s="82">
        <f>[1]Inflação!$T425/[1]Inflação!$T413-1</f>
        <v>1.2143307053066321E-2</v>
      </c>
      <c r="F375" s="82">
        <f t="shared" si="32"/>
        <v>2.9232848634630493E-3</v>
      </c>
      <c r="G375" s="83">
        <f>'[1]Setor Externo'!$E425</f>
        <v>5.6335794444444458</v>
      </c>
      <c r="H375" s="151">
        <f t="shared" si="29"/>
        <v>2.9232848634628272E-3</v>
      </c>
      <c r="I375" s="83">
        <f>([1]Moedas!$D425)*$G375</f>
        <v>6.7602953333333344</v>
      </c>
      <c r="J375" s="173">
        <f>VLOOKUP($A375,[1]Juros!A$3:H$426,COLUMN([1]Juros!$B$3),0)/100</f>
        <v>0.15</v>
      </c>
      <c r="K375" s="228">
        <f>VLOOKUP($A375,[1]Juros!A$3:H$426,COLUMN([1]Juros!$E$3),0)/100</f>
        <v>0.14879866459632207</v>
      </c>
      <c r="L375" s="229">
        <f t="shared" si="33"/>
        <v>1.162680161070706E-2</v>
      </c>
    </row>
    <row r="376" spans="1:12" ht="13.5" thickBot="1">
      <c r="A376" s="230">
        <f t="shared" si="31"/>
        <v>45992</v>
      </c>
      <c r="B376" s="231">
        <f>[1]Inflação!$C426</f>
        <v>5.8919146769951247E-3</v>
      </c>
      <c r="C376" s="232">
        <f>[1]Inflação!$B426/[1]Inflação!$B414-1</f>
        <v>5.1923104006760035E-2</v>
      </c>
      <c r="D376" s="233">
        <f>[1]Inflação!$U426</f>
        <v>1.0130031062431932E-2</v>
      </c>
      <c r="E376" s="234">
        <f>[1]Inflação!$T426/[1]Inflação!$T414-1</f>
        <v>1.2915333725381561E-2</v>
      </c>
      <c r="F376" s="234">
        <f t="shared" si="32"/>
        <v>2.9147641774622812E-3</v>
      </c>
      <c r="G376" s="235">
        <f>'[1]Setor Externo'!$E426</f>
        <v>5.65</v>
      </c>
      <c r="H376" s="236">
        <f t="shared" si="29"/>
        <v>2.9147641774622812E-3</v>
      </c>
      <c r="I376" s="235">
        <f>([1]Moedas!$D426)*$G376</f>
        <v>6.78</v>
      </c>
      <c r="J376" s="237">
        <f>VLOOKUP($A376,[1]Juros!A$3:H$426,COLUMN([1]Juros!$B$3),0)/100</f>
        <v>0.15</v>
      </c>
      <c r="K376" s="237">
        <f>VLOOKUP($A376,[1]Juros!A$3:H$426,COLUMN([1]Juros!$E$3),0)/100</f>
        <v>0.14879866459632141</v>
      </c>
      <c r="L376" s="238">
        <f t="shared" si="33"/>
        <v>1.162680161070706E-2</v>
      </c>
    </row>
    <row r="377" spans="1:12" ht="13.5" thickTop="1">
      <c r="A377" s="188">
        <f t="shared" si="31"/>
        <v>46023</v>
      </c>
      <c r="B377" s="80">
        <f>[1]Inflação!$C427</f>
        <v>4.7126993860102662E-3</v>
      </c>
      <c r="C377" s="81">
        <f>[1]Inflação!$B427/[1]Inflação!$B415-1</f>
        <v>5.5192312559583678E-2</v>
      </c>
      <c r="D377" s="108">
        <f>[1]Inflação!$U427</f>
        <v>3.906636628942417E-3</v>
      </c>
      <c r="E377" s="82">
        <f>[1]Inflação!$T427/[1]Inflação!$T415-1</f>
        <v>1.4134263359061094E-2</v>
      </c>
      <c r="F377" s="82">
        <f t="shared" si="32"/>
        <v>0</v>
      </c>
      <c r="G377" s="83">
        <f>'[1]Setor Externo'!$E427</f>
        <v>5.65</v>
      </c>
      <c r="H377" s="151">
        <f t="shared" si="29"/>
        <v>0</v>
      </c>
      <c r="I377" s="83">
        <f>([1]Moedas!$D427)*$G377</f>
        <v>6.78</v>
      </c>
      <c r="J377" s="173">
        <f>VLOOKUP($A377,[1]Juros!A$3:H$500,COLUMN([1]Juros!$B$3),0)/100</f>
        <v>0.14749999999999999</v>
      </c>
      <c r="K377" s="228">
        <f>VLOOKUP($A377,[1]Juros!A$3:H$500,COLUMN([1]Juros!$E$3),0)/100</f>
        <v>0.14844159998898562</v>
      </c>
      <c r="L377" s="229">
        <f t="shared" ref="L377:L388" si="34">((1+K377)^(1/12))-1</f>
        <v>1.1600595423476356E-2</v>
      </c>
    </row>
    <row r="378" spans="1:12">
      <c r="A378" s="188">
        <f t="shared" si="31"/>
        <v>46054</v>
      </c>
      <c r="B378" s="80">
        <f>[1]Inflação!$C428</f>
        <v>5.1969649724561418E-3</v>
      </c>
      <c r="C378" s="81">
        <f>[1]Inflação!$B428/[1]Inflação!$B416-1</f>
        <v>4.6960248604100308E-2</v>
      </c>
      <c r="D378" s="108">
        <f>[1]Inflação!$U428</f>
        <v>1.9865873101787557E-3</v>
      </c>
      <c r="E378" s="82">
        <f>[1]Inflação!$T428/[1]Inflação!$T416-1</f>
        <v>5.5500168473547884E-3</v>
      </c>
      <c r="F378" s="82">
        <f t="shared" si="32"/>
        <v>0</v>
      </c>
      <c r="G378" s="83">
        <f>'[1]Setor Externo'!$E428</f>
        <v>5.65</v>
      </c>
      <c r="H378" s="151">
        <f t="shared" si="29"/>
        <v>0</v>
      </c>
      <c r="I378" s="83">
        <f>([1]Moedas!$D428)*$G378</f>
        <v>6.78</v>
      </c>
      <c r="J378" s="173">
        <f>VLOOKUP($A378,[1]Juros!A$3:H$500,COLUMN([1]Juros!$B$3),0)/100</f>
        <v>0.14749999999999999</v>
      </c>
      <c r="K378" s="228">
        <f>VLOOKUP($A378,[1]Juros!A$3:H$500,COLUMN([1]Juros!$E$3),0)/100</f>
        <v>0.14630154448388186</v>
      </c>
      <c r="L378" s="229">
        <f t="shared" si="34"/>
        <v>1.1443372757182768E-2</v>
      </c>
    </row>
    <row r="379" spans="1:12">
      <c r="A379" s="188">
        <f t="shared" si="31"/>
        <v>46082</v>
      </c>
      <c r="B379" s="80">
        <f>[1]Inflação!$C429</f>
        <v>3.6416036312634237E-3</v>
      </c>
      <c r="C379" s="81">
        <f>[1]Inflação!$B429/[1]Inflação!$B417-1</f>
        <v>4.4921039338171376E-2</v>
      </c>
      <c r="D379" s="108">
        <f>[1]Inflação!$U429</f>
        <v>3.4893034094916064E-3</v>
      </c>
      <c r="E379" s="82">
        <f>[1]Inflação!$T429/[1]Inflação!$T417-1</f>
        <v>1.2500033488576534E-2</v>
      </c>
      <c r="F379" s="82">
        <f t="shared" si="32"/>
        <v>0</v>
      </c>
      <c r="G379" s="83">
        <f>'[1]Setor Externo'!$E429</f>
        <v>5.65</v>
      </c>
      <c r="H379" s="151">
        <f t="shared" si="29"/>
        <v>0</v>
      </c>
      <c r="I379" s="83">
        <f>([1]Moedas!$D429)*$G379</f>
        <v>6.78</v>
      </c>
      <c r="J379" s="173">
        <f>VLOOKUP($A379,[1]Juros!A$3:H$500,COLUMN([1]Juros!$B$3),0)/100</f>
        <v>0.14249999999999999</v>
      </c>
      <c r="K379" s="228">
        <f>VLOOKUP($A379,[1]Juros!A$3:H$500,COLUMN([1]Juros!$E$3),0)/100</f>
        <v>0.14402958096957189</v>
      </c>
      <c r="L379" s="229">
        <f t="shared" si="34"/>
        <v>1.127616453001723E-2</v>
      </c>
    </row>
    <row r="380" spans="1:12">
      <c r="A380" s="188">
        <f t="shared" si="31"/>
        <v>46113</v>
      </c>
      <c r="B380" s="80">
        <f>[1]Inflação!$C430</f>
        <v>4.1686204323159171E-3</v>
      </c>
      <c r="C380" s="81">
        <f>[1]Inflação!$B430/[1]Inflação!$B418-1</f>
        <v>4.4783647172969454E-2</v>
      </c>
      <c r="D380" s="108">
        <f>[1]Inflação!$U430</f>
        <v>3.4598242774228627E-3</v>
      </c>
      <c r="E380" s="82">
        <f>[1]Inflação!$T430/[1]Inflação!$T418-1</f>
        <v>1.3596864011648391E-2</v>
      </c>
      <c r="F380" s="82">
        <f t="shared" si="32"/>
        <v>0</v>
      </c>
      <c r="G380" s="83">
        <f>'[1]Setor Externo'!$E430</f>
        <v>5.65</v>
      </c>
      <c r="H380" s="151">
        <f t="shared" si="29"/>
        <v>0</v>
      </c>
      <c r="I380" s="83">
        <f>([1]Moedas!$D430)*$G380</f>
        <v>6.78</v>
      </c>
      <c r="J380" s="173">
        <f>VLOOKUP($A380,[1]Juros!A$3:H$500,COLUMN([1]Juros!$B$3),0)/100</f>
        <v>0.13750000000000001</v>
      </c>
      <c r="K380" s="228">
        <f>VLOOKUP($A380,[1]Juros!A$3:H$500,COLUMN([1]Juros!$E$3),0)/100</f>
        <v>0.1408088322177615</v>
      </c>
      <c r="L380" s="229">
        <f t="shared" si="34"/>
        <v>1.1038606809593787E-2</v>
      </c>
    </row>
    <row r="381" spans="1:12">
      <c r="A381" s="188">
        <f t="shared" si="31"/>
        <v>46143</v>
      </c>
      <c r="B381" s="80">
        <f>[1]Inflação!$C431</f>
        <v>2.1519491845349847E-3</v>
      </c>
      <c r="C381" s="81">
        <f>[1]Inflação!$B431/[1]Inflação!$B419-1</f>
        <v>4.4316602380110481E-2</v>
      </c>
      <c r="D381" s="108">
        <f>[1]Inflação!$U431</f>
        <v>2.9846519668768057E-3</v>
      </c>
      <c r="E381" s="82">
        <f>[1]Inflação!$T431/[1]Inflação!$T419-1</f>
        <v>2.1627303794429897E-2</v>
      </c>
      <c r="F381" s="82">
        <f t="shared" si="32"/>
        <v>0</v>
      </c>
      <c r="G381" s="83">
        <f>'[1]Setor Externo'!$E431</f>
        <v>5.65</v>
      </c>
      <c r="H381" s="151">
        <f t="shared" si="29"/>
        <v>0</v>
      </c>
      <c r="I381" s="83">
        <f>([1]Moedas!$D431)*$G381</f>
        <v>6.78</v>
      </c>
      <c r="J381" s="173">
        <f>VLOOKUP($A381,[1]Juros!A$3:H$500,COLUMN([1]Juros!$B$3),0)/100</f>
        <v>0.13750000000000001</v>
      </c>
      <c r="K381" s="228">
        <f>VLOOKUP($A381,[1]Juros!A$3:H$500,COLUMN([1]Juros!$E$3),0)/100</f>
        <v>0.13631561829706554</v>
      </c>
      <c r="L381" s="229">
        <f t="shared" si="34"/>
        <v>1.0706164744432645E-2</v>
      </c>
    </row>
    <row r="382" spans="1:12">
      <c r="A382" s="188">
        <f t="shared" si="31"/>
        <v>46174</v>
      </c>
      <c r="B382" s="80">
        <f>[1]Inflação!$C432</f>
        <v>2.4426515041140462E-3</v>
      </c>
      <c r="C382" s="81">
        <f>[1]Inflação!$B432/[1]Inflação!$B420-1</f>
        <v>4.436090945265736E-2</v>
      </c>
      <c r="D382" s="108">
        <f>[1]Inflação!$U432</f>
        <v>2.6294757540836766E-3</v>
      </c>
      <c r="E382" s="82">
        <f>[1]Inflação!$T432/[1]Inflação!$T420-1</f>
        <v>4.1711118906342826E-2</v>
      </c>
      <c r="F382" s="82">
        <f t="shared" si="32"/>
        <v>0</v>
      </c>
      <c r="G382" s="83">
        <f>'[1]Setor Externo'!$E432</f>
        <v>5.65</v>
      </c>
      <c r="H382" s="151">
        <f t="shared" si="29"/>
        <v>0</v>
      </c>
      <c r="I382" s="83">
        <f>([1]Moedas!$D432)*$G382</f>
        <v>6.78</v>
      </c>
      <c r="J382" s="173">
        <f>VLOOKUP($A382,[1]Juros!A$3:H$500,COLUMN([1]Juros!$B$3),0)/100</f>
        <v>0.13250000000000001</v>
      </c>
      <c r="K382" s="228">
        <f>VLOOKUP($A382,[1]Juros!A$3:H$500,COLUMN([1]Juros!$E$3),0)/100</f>
        <v>0.13393451946385293</v>
      </c>
      <c r="L382" s="229">
        <f t="shared" si="34"/>
        <v>1.0529504194808803E-2</v>
      </c>
    </row>
    <row r="383" spans="1:12">
      <c r="A383" s="188">
        <f t="shared" si="31"/>
        <v>46204</v>
      </c>
      <c r="B383" s="80">
        <f>[1]Inflação!$C433</f>
        <v>2.2979084450427401E-3</v>
      </c>
      <c r="C383" s="81">
        <f>[1]Inflação!$B433/[1]Inflação!$B421-1</f>
        <v>4.2447260946477439E-2</v>
      </c>
      <c r="D383" s="108">
        <f>[1]Inflação!$U433</f>
        <v>1.5433638309481079E-3</v>
      </c>
      <c r="E383" s="82">
        <f>[1]Inflação!$T433/[1]Inflação!$T421-1</f>
        <v>5.3505310197597522E-2</v>
      </c>
      <c r="F383" s="82">
        <f t="shared" si="32"/>
        <v>0</v>
      </c>
      <c r="G383" s="83">
        <f>'[1]Setor Externo'!$E433</f>
        <v>5.65</v>
      </c>
      <c r="H383" s="151">
        <f t="shared" si="29"/>
        <v>0</v>
      </c>
      <c r="I383" s="83">
        <f>([1]Moedas!$D433)*$G383</f>
        <v>6.78</v>
      </c>
      <c r="J383" s="173">
        <f>VLOOKUP($A383,[1]Juros!A$3:H$500,COLUMN([1]Juros!$B$3),0)/100</f>
        <v>0.13250000000000001</v>
      </c>
      <c r="K383" s="228">
        <f>VLOOKUP($A383,[1]Juros!A$3:H$500,COLUMN([1]Juros!$E$3),0)/100</f>
        <v>0.13132108005547663</v>
      </c>
      <c r="L383" s="229">
        <f t="shared" si="34"/>
        <v>1.0335213764587792E-2</v>
      </c>
    </row>
    <row r="384" spans="1:12">
      <c r="A384" s="188">
        <f t="shared" si="31"/>
        <v>46235</v>
      </c>
      <c r="B384" s="80">
        <f>[1]Inflação!$C434</f>
        <v>1.6891075424594337E-3</v>
      </c>
      <c r="C384" s="81">
        <f>[1]Inflação!$B434/[1]Inflação!$B422-1</f>
        <v>4.4633417980883383E-2</v>
      </c>
      <c r="D384" s="108">
        <f>[1]Inflação!$U434</f>
        <v>2.3999666891421079E-3</v>
      </c>
      <c r="E384" s="82">
        <f>[1]Inflação!$T434/[1]Inflação!$T422-1</f>
        <v>5.4951011181032738E-2</v>
      </c>
      <c r="F384" s="82">
        <f t="shared" si="32"/>
        <v>0</v>
      </c>
      <c r="G384" s="83">
        <f>'[1]Setor Externo'!$E434</f>
        <v>5.65</v>
      </c>
      <c r="H384" s="151">
        <f t="shared" si="29"/>
        <v>0</v>
      </c>
      <c r="I384" s="83">
        <f>([1]Moedas!$D434)*$G384</f>
        <v>6.78</v>
      </c>
      <c r="J384" s="173">
        <f>VLOOKUP($A384,[1]Juros!A$3:H$500,COLUMN([1]Juros!$B$3),0)/100</f>
        <v>0.1275</v>
      </c>
      <c r="K384" s="228">
        <f>VLOOKUP($A384,[1]Juros!A$3:H$500,COLUMN([1]Juros!$E$3),0)/100</f>
        <v>0.12680312110982406</v>
      </c>
      <c r="L384" s="229">
        <f t="shared" si="34"/>
        <v>9.9983635207352428E-3</v>
      </c>
    </row>
    <row r="385" spans="1:12">
      <c r="A385" s="188">
        <f t="shared" si="31"/>
        <v>46266</v>
      </c>
      <c r="B385" s="80">
        <f>[1]Inflação!$C435</f>
        <v>2.813040405015288E-3</v>
      </c>
      <c r="C385" s="81">
        <f>[1]Inflação!$B435/[1]Inflação!$B423-1</f>
        <v>4.2219101808906201E-2</v>
      </c>
      <c r="D385" s="108">
        <f>[1]Inflação!$U435</f>
        <v>4.5334950495723447E-3</v>
      </c>
      <c r="E385" s="82">
        <f>[1]Inflação!$T435/[1]Inflação!$T423-1</f>
        <v>5.4532044977637417E-2</v>
      </c>
      <c r="F385" s="82">
        <f t="shared" si="32"/>
        <v>0</v>
      </c>
      <c r="G385" s="83">
        <f>'[1]Setor Externo'!$E435</f>
        <v>5.65</v>
      </c>
      <c r="H385" s="151">
        <f t="shared" si="29"/>
        <v>0</v>
      </c>
      <c r="I385" s="83">
        <f>([1]Moedas!$D435)*$G385</f>
        <v>6.78</v>
      </c>
      <c r="J385" s="173">
        <f>VLOOKUP($A385,[1]Juros!A$3:H$500,COLUMN([1]Juros!$B$3),0)/100</f>
        <v>0.1275</v>
      </c>
      <c r="K385" s="228">
        <f>VLOOKUP($A385,[1]Juros!A$3:H$500,COLUMN([1]Juros!$E$3),0)/100</f>
        <v>0.12632859856183443</v>
      </c>
      <c r="L385" s="229">
        <f t="shared" si="34"/>
        <v>9.9629122280184834E-3</v>
      </c>
    </row>
    <row r="386" spans="1:12">
      <c r="A386" s="188">
        <f t="shared" si="31"/>
        <v>46296</v>
      </c>
      <c r="B386" s="80">
        <f>[1]Inflação!$C436</f>
        <v>3.611451043835423E-3</v>
      </c>
      <c r="C386" s="81">
        <f>[1]Inflação!$B436/[1]Inflação!$B424-1</f>
        <v>4.1861017695112634E-2</v>
      </c>
      <c r="D386" s="108">
        <f>[1]Inflação!$U436</f>
        <v>3.2747680563587345E-3</v>
      </c>
      <c r="E386" s="82">
        <f>[1]Inflação!$T436/[1]Inflação!$T424-1</f>
        <v>5.0695161071653505E-2</v>
      </c>
      <c r="F386" s="82">
        <f t="shared" si="32"/>
        <v>0</v>
      </c>
      <c r="G386" s="83">
        <f>'[1]Setor Externo'!$E436</f>
        <v>5.65</v>
      </c>
      <c r="H386" s="151">
        <f t="shared" si="29"/>
        <v>0</v>
      </c>
      <c r="I386" s="83">
        <f>([1]Moedas!$D436)*$G386</f>
        <v>6.78</v>
      </c>
      <c r="J386" s="173">
        <f>VLOOKUP($A386,[1]Juros!A$3:H$500,COLUMN([1]Juros!$B$3),0)/100</f>
        <v>0.1275</v>
      </c>
      <c r="K386" s="228">
        <f>VLOOKUP($A386,[1]Juros!A$3:H$500,COLUMN([1]Juros!$E$3),0)/100</f>
        <v>0.12632859856183443</v>
      </c>
      <c r="L386" s="229">
        <f t="shared" si="34"/>
        <v>9.9629122280184834E-3</v>
      </c>
    </row>
    <row r="387" spans="1:12">
      <c r="A387" s="188">
        <f t="shared" si="31"/>
        <v>46327</v>
      </c>
      <c r="B387" s="80">
        <f>[1]Inflação!$C437</f>
        <v>4.1789768309750119E-3</v>
      </c>
      <c r="C387" s="81">
        <f>[1]Inflação!$B437/[1]Inflação!$B425-1</f>
        <v>4.3636530140342078E-2</v>
      </c>
      <c r="D387" s="108">
        <f>[1]Inflação!$U437</f>
        <v>2.2445473255510162E-3</v>
      </c>
      <c r="E387" s="82">
        <f>[1]Inflação!$T437/[1]Inflação!$T425-1</f>
        <v>4.3395175269850927E-2</v>
      </c>
      <c r="F387" s="82">
        <f t="shared" si="32"/>
        <v>0</v>
      </c>
      <c r="G387" s="83">
        <f>'[1]Setor Externo'!$E437</f>
        <v>5.65</v>
      </c>
      <c r="H387" s="151">
        <f t="shared" si="29"/>
        <v>0</v>
      </c>
      <c r="I387" s="83">
        <f>([1]Moedas!$D437)*$G387</f>
        <v>6.78</v>
      </c>
      <c r="J387" s="173">
        <f>VLOOKUP($A387,[1]Juros!A$3:H$500,COLUMN([1]Juros!$B$3),0)/100</f>
        <v>0.1275</v>
      </c>
      <c r="K387" s="228">
        <f>VLOOKUP($A387,[1]Juros!A$3:H$500,COLUMN([1]Juros!$E$3),0)/100</f>
        <v>0.12632859856183487</v>
      </c>
      <c r="L387" s="229">
        <f t="shared" si="34"/>
        <v>9.9629122280184834E-3</v>
      </c>
    </row>
    <row r="388" spans="1:12" ht="13.5" thickBot="1">
      <c r="A388" s="230">
        <f t="shared" si="31"/>
        <v>46357</v>
      </c>
      <c r="B388" s="231">
        <f>[1]Inflação!$C438</f>
        <v>5.9888121092463997E-3</v>
      </c>
      <c r="C388" s="232">
        <f>[1]Inflação!$B438/[1]Inflação!$B426-1</f>
        <v>4.373706350630191E-2</v>
      </c>
      <c r="D388" s="233">
        <f>[1]Inflação!$U438</f>
        <v>3.1847458454967725E-3</v>
      </c>
      <c r="E388" s="234">
        <f>[1]Inflação!$T438/[1]Inflação!$T426-1</f>
        <v>3.6221171069023894E-2</v>
      </c>
      <c r="F388" s="234">
        <f t="shared" si="32"/>
        <v>0</v>
      </c>
      <c r="G388" s="235">
        <f>'[1]Setor Externo'!$E438</f>
        <v>5.65</v>
      </c>
      <c r="H388" s="236">
        <f t="shared" si="29"/>
        <v>0</v>
      </c>
      <c r="I388" s="235">
        <f>([1]Moedas!$D438)*$G388</f>
        <v>6.78</v>
      </c>
      <c r="J388" s="237">
        <f>VLOOKUP($A388,[1]Juros!A$3:H$500,COLUMN([1]Juros!$B$3),0)/100</f>
        <v>0.1275</v>
      </c>
      <c r="K388" s="237">
        <f>VLOOKUP($A388,[1]Juros!A$3:H$500,COLUMN([1]Juros!$E$3),0)/100</f>
        <v>0.12632859856183509</v>
      </c>
      <c r="L388" s="238">
        <f t="shared" si="34"/>
        <v>9.9629122280184834E-3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B3:C3"/>
    <mergeCell ref="D3:E3"/>
  </mergeCells>
  <phoneticPr fontId="23" type="noConversion"/>
  <pageMargins left="0.7" right="0.7" top="0.75" bottom="0.75" header="0.3" footer="0.3"/>
  <pageSetup paperSize="9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CF25-C2BA-41C7-9755-18CAD39AC59F}">
  <dimension ref="A1:Q305"/>
  <sheetViews>
    <sheetView showGridLines="0" zoomScale="85" zoomScaleNormal="85" workbookViewId="0">
      <pane ySplit="4" topLeftCell="A264" activePane="bottomLeft" state="frozen"/>
      <selection pane="bottomLeft" activeCell="A286" sqref="A286:XFD286"/>
    </sheetView>
  </sheetViews>
  <sheetFormatPr defaultRowHeight="12.75"/>
  <cols>
    <col min="1" max="1" width="12" style="15" customWidth="1"/>
    <col min="2" max="2" width="11.7109375" style="15" customWidth="1"/>
    <col min="3" max="3" width="8.42578125" style="15" customWidth="1"/>
    <col min="4" max="4" width="11.7109375" style="15" customWidth="1"/>
    <col min="5" max="5" width="8.42578125" style="15" customWidth="1"/>
    <col min="6" max="6" width="11.7109375" style="15" customWidth="1"/>
    <col min="7" max="7" width="8.42578125" style="15" customWidth="1"/>
    <col min="8" max="8" width="11.7109375" style="15" customWidth="1"/>
    <col min="9" max="9" width="8.42578125" style="15" customWidth="1"/>
    <col min="10" max="10" width="11.7109375" style="15" customWidth="1"/>
    <col min="11" max="11" width="8" style="15" customWidth="1"/>
    <col min="12" max="12" width="11.7109375" style="15" customWidth="1"/>
    <col min="13" max="13" width="8.42578125" style="15" customWidth="1"/>
    <col min="14" max="14" width="11.7109375" style="15" customWidth="1"/>
    <col min="15" max="15" width="8.42578125" style="15" customWidth="1"/>
    <col min="16" max="16" width="11.7109375" style="15" customWidth="1"/>
    <col min="17" max="17" width="8.42578125" style="15" customWidth="1"/>
  </cols>
  <sheetData>
    <row r="1" spans="1:17" ht="61.5" customHeight="1" thickBot="1">
      <c r="A1" s="4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5"/>
      <c r="Q1" s="5"/>
    </row>
    <row r="2" spans="1:17" ht="16.5" customHeight="1" thickBot="1">
      <c r="A2" s="266"/>
      <c r="B2" s="343" t="s">
        <v>8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5"/>
    </row>
    <row r="3" spans="1:17" ht="14.25" customHeight="1">
      <c r="A3" s="267"/>
      <c r="B3" s="333" t="s">
        <v>17</v>
      </c>
      <c r="C3" s="333"/>
      <c r="D3" s="333" t="s">
        <v>25</v>
      </c>
      <c r="E3" s="333"/>
      <c r="F3" s="333" t="s">
        <v>26</v>
      </c>
      <c r="G3" s="333"/>
      <c r="H3" s="268" t="s">
        <v>18</v>
      </c>
      <c r="I3" s="268"/>
      <c r="J3" s="333" t="s">
        <v>27</v>
      </c>
      <c r="K3" s="333"/>
      <c r="L3" s="333" t="s">
        <v>28</v>
      </c>
      <c r="M3" s="333"/>
      <c r="N3" s="333" t="s">
        <v>29</v>
      </c>
      <c r="O3" s="333"/>
      <c r="P3" s="342" t="s">
        <v>68</v>
      </c>
      <c r="Q3" s="342"/>
    </row>
    <row r="4" spans="1:17" ht="13.5" thickBot="1">
      <c r="A4" s="269"/>
      <c r="B4" s="270" t="s">
        <v>21</v>
      </c>
      <c r="C4" s="270" t="s">
        <v>22</v>
      </c>
      <c r="D4" s="270" t="s">
        <v>21</v>
      </c>
      <c r="E4" s="270" t="s">
        <v>22</v>
      </c>
      <c r="F4" s="270" t="s">
        <v>21</v>
      </c>
      <c r="G4" s="270" t="s">
        <v>22</v>
      </c>
      <c r="H4" s="270" t="s">
        <v>21</v>
      </c>
      <c r="I4" s="270" t="s">
        <v>22</v>
      </c>
      <c r="J4" s="270" t="s">
        <v>21</v>
      </c>
      <c r="K4" s="270" t="s">
        <v>22</v>
      </c>
      <c r="L4" s="270" t="s">
        <v>21</v>
      </c>
      <c r="M4" s="270" t="s">
        <v>22</v>
      </c>
      <c r="N4" s="271" t="s">
        <v>21</v>
      </c>
      <c r="O4" s="271" t="s">
        <v>22</v>
      </c>
      <c r="P4" s="271" t="s">
        <v>21</v>
      </c>
      <c r="Q4" s="271" t="s">
        <v>22</v>
      </c>
    </row>
    <row r="5" spans="1:17">
      <c r="A5" s="68">
        <v>37257</v>
      </c>
      <c r="B5" s="69">
        <f>[1]Inflação!$C139</f>
        <v>5.2023280831929863E-3</v>
      </c>
      <c r="C5" s="70">
        <f>[1]Inflação!$B139/[1]Inflação!$B127-1</f>
        <v>7.6198857696374134E-2</v>
      </c>
      <c r="D5" s="54">
        <f>[1]Inflação!E139</f>
        <v>3.6000000000000476E-3</v>
      </c>
      <c r="E5" s="70">
        <f>[1]Inflação!D139/[1]Inflação!D127-1</f>
        <v>0.10256596162985576</v>
      </c>
      <c r="F5" s="54">
        <f>[1]Inflação!H139</f>
        <v>5.8000000000000274E-3</v>
      </c>
      <c r="G5" s="70">
        <f>[1]Inflação!G139/[1]Inflação!G127-1</f>
        <v>6.6735411912395293E-2</v>
      </c>
      <c r="H5" s="54">
        <f>[1]Inflação!$U139</f>
        <v>3.6130142531329845E-3</v>
      </c>
      <c r="I5" s="70">
        <f>[1]Inflação!$T139/[1]Inflação!$T127-1</f>
        <v>0.10098708416859092</v>
      </c>
      <c r="J5" s="85">
        <f>[1]Inflação!AA139</f>
        <v>1.4274679158516879E-3</v>
      </c>
      <c r="K5" s="60">
        <f>[1]Inflação!$Z139/[1]Inflação!$Z127-1</f>
        <v>0.11307094046704536</v>
      </c>
      <c r="L5" s="85">
        <f>[1]Inflação!$W139</f>
        <v>8.1636805844904625E-3</v>
      </c>
      <c r="M5" s="60">
        <f>[1]Inflação!$V139/[1]Inflação!$V127-1</f>
        <v>7.963660513235582E-2</v>
      </c>
      <c r="N5" s="85">
        <f>[1]Inflação!$Y139</f>
        <v>4.0337264349141755E-3</v>
      </c>
      <c r="O5" s="60">
        <f>[1]Inflação!$X139/[1]Inflação!$X127-1</f>
        <v>9.037534286858695E-2</v>
      </c>
      <c r="P5" s="190">
        <f>[1]Inflação!$AJ139</f>
        <v>1.0698284340509234E-2</v>
      </c>
      <c r="Q5" s="71">
        <f>[1]Inflação!$AI139/[1]Inflação!$AI127-1</f>
        <v>9.7668512155899334E-2</v>
      </c>
    </row>
    <row r="6" spans="1:17">
      <c r="A6" s="68">
        <f>EDATE(A5,1)</f>
        <v>37288</v>
      </c>
      <c r="B6" s="69">
        <f>[1]Inflação!$C140</f>
        <v>3.6002809975412831E-3</v>
      </c>
      <c r="C6" s="70">
        <f>[1]Inflação!$B140/[1]Inflação!$B128-1</f>
        <v>7.5126700610279595E-2</v>
      </c>
      <c r="D6" s="54">
        <f>[1]Inflação!E140</f>
        <v>-3.8000000000001366E-3</v>
      </c>
      <c r="E6" s="70">
        <f>[1]Inflação!D140/[1]Inflação!D128-1</f>
        <v>9.2042365257170689E-2</v>
      </c>
      <c r="F6" s="54">
        <f>[1]Inflação!H140</f>
        <v>6.2999999999999723E-3</v>
      </c>
      <c r="G6" s="70">
        <f>[1]Inflação!G140/[1]Inflação!G128-1</f>
        <v>6.896618702195112E-2</v>
      </c>
      <c r="H6" s="54">
        <f>[1]Inflação!$U140</f>
        <v>5.9923298178343742E-4</v>
      </c>
      <c r="I6" s="70">
        <f>[1]Inflação!$T140/[1]Inflação!$T128-1</f>
        <v>9.9158949015398123E-2</v>
      </c>
      <c r="J6" s="85">
        <f>[1]Inflação!AA140</f>
        <v>-9.1119461222355369E-4</v>
      </c>
      <c r="K6" s="60">
        <f>[1]Inflação!$Z140/[1]Inflação!$Z128-1</f>
        <v>0.11119751556534441</v>
      </c>
      <c r="L6" s="85">
        <f>[1]Inflação!$W140</f>
        <v>2.9362718478329608E-3</v>
      </c>
      <c r="M6" s="60">
        <f>[1]Inflação!$V140/[1]Inflação!$V128-1</f>
        <v>7.8247301772641054E-2</v>
      </c>
      <c r="N6" s="85">
        <f>[1]Inflação!$Y140</f>
        <v>3.1433380762400098E-3</v>
      </c>
      <c r="O6" s="60">
        <f>[1]Inflação!$X140/[1]Inflação!$X128-1</f>
        <v>8.7780158830202959E-2</v>
      </c>
      <c r="P6" s="190">
        <f>[1]Inflação!$AJ140</f>
        <v>3.0976656683496806E-3</v>
      </c>
      <c r="Q6" s="71">
        <f>[1]Inflação!$AI140/[1]Inflação!$AI128-1</f>
        <v>9.5698131034279044E-2</v>
      </c>
    </row>
    <row r="7" spans="1:17">
      <c r="A7" s="68">
        <f t="shared" ref="A7:A70" si="0">EDATE(A6,1)</f>
        <v>37316</v>
      </c>
      <c r="B7" s="69">
        <f>[1]Inflação!$C141</f>
        <v>5.9989937877329425E-3</v>
      </c>
      <c r="C7" s="70">
        <f>[1]Inflação!$B141/[1]Inflação!$B129-1</f>
        <v>7.7484010027411454E-2</v>
      </c>
      <c r="D7" s="54">
        <f>[1]Inflação!E141</f>
        <v>1.21E-2</v>
      </c>
      <c r="E7" s="70">
        <f>[1]Inflação!D141/[1]Inflação!D129-1</f>
        <v>0.10503507086260999</v>
      </c>
      <c r="F7" s="54">
        <f>[1]Inflação!H141</f>
        <v>3.8000000000000256E-3</v>
      </c>
      <c r="G7" s="70">
        <f>[1]Inflação!G141/[1]Inflação!G129-1</f>
        <v>6.7583582263092801E-2</v>
      </c>
      <c r="H7" s="54">
        <f>[1]Inflação!$U141</f>
        <v>9.3055824281118582E-4</v>
      </c>
      <c r="I7" s="70">
        <f>[1]Inflação!$T141/[1]Inflação!$T129-1</f>
        <v>9.4005216358015398E-2</v>
      </c>
      <c r="J7" s="85">
        <f>[1]Inflação!AA141</f>
        <v>-1.3906133598212689E-3</v>
      </c>
      <c r="K7" s="60">
        <f>[1]Inflação!$Z141/[1]Inflação!$Z129-1</f>
        <v>0.10252780284035112</v>
      </c>
      <c r="L7" s="85">
        <f>[1]Inflação!$W141</f>
        <v>3.2678799030176897E-3</v>
      </c>
      <c r="M7" s="60">
        <f>[1]Inflação!$V141/[1]Inflação!$V129-1</f>
        <v>7.6664386978007037E-2</v>
      </c>
      <c r="N7" s="85">
        <f>[1]Inflação!$Y141</f>
        <v>8.4363150917332597E-3</v>
      </c>
      <c r="O7" s="60">
        <f>[1]Inflação!$X141/[1]Inflação!$X129-1</f>
        <v>9.3258155942832932E-2</v>
      </c>
      <c r="P7" s="190">
        <f>[1]Inflação!$AJ141</f>
        <v>6.1977569509190644E-3</v>
      </c>
      <c r="Q7" s="71">
        <f>[1]Inflação!$AI141/[1]Inflação!$AI129-1</f>
        <v>9.7221405987376164E-2</v>
      </c>
    </row>
    <row r="8" spans="1:17">
      <c r="A8" s="68">
        <f t="shared" si="0"/>
        <v>37347</v>
      </c>
      <c r="B8" s="69">
        <f>[1]Inflação!$C142</f>
        <v>8.0016960116546798E-3</v>
      </c>
      <c r="C8" s="70">
        <f>[1]Inflação!$B142/[1]Inflação!$B130-1</f>
        <v>7.9844166734605926E-2</v>
      </c>
      <c r="D8" s="54">
        <f>[1]Inflação!E142</f>
        <v>2.1600000000000064E-2</v>
      </c>
      <c r="E8" s="70">
        <f>[1]Inflação!D142/[1]Inflação!D130-1</f>
        <v>0.12958157733964648</v>
      </c>
      <c r="F8" s="54">
        <f>[1]Inflação!H142</f>
        <v>2.8999999999999027E-3</v>
      </c>
      <c r="G8" s="70">
        <f>[1]Inflação!G142/[1]Inflação!G130-1</f>
        <v>6.2076752952738401E-2</v>
      </c>
      <c r="H8" s="54">
        <f>[1]Inflação!$U142</f>
        <v>5.5689537730811978E-3</v>
      </c>
      <c r="I8" s="70">
        <f>[1]Inflação!$T142/[1]Inflação!$T130-1</f>
        <v>8.9211380371003512E-2</v>
      </c>
      <c r="J8" s="85">
        <f>[1]Inflação!AA142</f>
        <v>5.1632855134122746E-3</v>
      </c>
      <c r="K8" s="60">
        <f>[1]Inflação!$Z142/[1]Inflação!$Z130-1</f>
        <v>9.4617482841133915E-2</v>
      </c>
      <c r="L8" s="85">
        <f>[1]Inflação!$W142</f>
        <v>7.2308720985767572E-3</v>
      </c>
      <c r="M8" s="60">
        <f>[1]Inflação!$V142/[1]Inflação!$V130-1</f>
        <v>7.644563769351298E-2</v>
      </c>
      <c r="N8" s="85">
        <f>[1]Inflação!$Y142</f>
        <v>3.2405747538541974E-3</v>
      </c>
      <c r="O8" s="60">
        <f>[1]Inflação!$X142/[1]Inflação!$X130-1</f>
        <v>9.3783357137487755E-2</v>
      </c>
      <c r="P8" s="190">
        <f>[1]Inflação!$AJ142</f>
        <v>6.8023202875184818E-3</v>
      </c>
      <c r="Q8" s="71">
        <f>[1]Inflação!$AI142/[1]Inflação!$AI130-1</f>
        <v>9.5485089196733819E-2</v>
      </c>
    </row>
    <row r="9" spans="1:17">
      <c r="A9" s="68">
        <f t="shared" si="0"/>
        <v>37377</v>
      </c>
      <c r="B9" s="69">
        <f>[1]Inflação!$C143</f>
        <v>2.0977927337637592E-3</v>
      </c>
      <c r="C9" s="70">
        <f>[1]Inflação!$B143/[1]Inflação!$B131-1</f>
        <v>7.7691299455998619E-2</v>
      </c>
      <c r="D9" s="54">
        <f>[1]Inflação!E143</f>
        <v>2.9999999999998916E-3</v>
      </c>
      <c r="E9" s="70">
        <f>[1]Inflação!D143/[1]Inflação!D131-1</f>
        <v>0.12823174872701193</v>
      </c>
      <c r="F9" s="54">
        <f>[1]Inflação!H143</f>
        <v>1.8000000000000238E-3</v>
      </c>
      <c r="G9" s="70">
        <f>[1]Inflação!G143/[1]Inflação!G131-1</f>
        <v>5.9643950909325172E-2</v>
      </c>
      <c r="H9" s="54">
        <f>[1]Inflação!$U143</f>
        <v>8.2659758519996185E-3</v>
      </c>
      <c r="I9" s="70">
        <f>[1]Inflação!$T143/[1]Inflação!$T131-1</f>
        <v>8.8808050453727638E-2</v>
      </c>
      <c r="J9" s="85">
        <f>[1]Inflação!AA143</f>
        <v>8.1009720266824736E-3</v>
      </c>
      <c r="K9" s="60">
        <f>[1]Inflação!$Z143/[1]Inflação!$Z131-1</f>
        <v>9.4838451242269528E-2</v>
      </c>
      <c r="L9" s="85">
        <f>[1]Inflação!$W143</f>
        <v>2.9588323992146837E-3</v>
      </c>
      <c r="M9" s="60">
        <f>[1]Inflação!$V143/[1]Inflação!$V131-1</f>
        <v>7.2829543667801255E-2</v>
      </c>
      <c r="N9" s="85">
        <f>[1]Inflação!$Y143</f>
        <v>2.4672522095308791E-2</v>
      </c>
      <c r="O9" s="60">
        <f>[1]Inflação!$X143/[1]Inflação!$X131-1</f>
        <v>9.8825725937208286E-2</v>
      </c>
      <c r="P9" s="190">
        <f>[1]Inflação!$AJ143</f>
        <v>8.9907485729190384E-4</v>
      </c>
      <c r="Q9" s="71">
        <f>[1]Inflação!$AI143/[1]Inflação!$AI131-1</f>
        <v>9.0255845623387954E-2</v>
      </c>
    </row>
    <row r="10" spans="1:17">
      <c r="A10" s="68">
        <f t="shared" si="0"/>
        <v>37408</v>
      </c>
      <c r="B10" s="69">
        <f>[1]Inflação!$C144</f>
        <v>4.1975654120609551E-3</v>
      </c>
      <c r="C10" s="70">
        <f>[1]Inflação!$B144/[1]Inflação!$B132-1</f>
        <v>7.6614182768588002E-2</v>
      </c>
      <c r="D10" s="54">
        <f>[1]Inflação!E144</f>
        <v>1.1400000000000077E-2</v>
      </c>
      <c r="E10" s="70">
        <f>[1]Inflação!D144/[1]Inflação!D132-1</f>
        <v>0.12411938790513255</v>
      </c>
      <c r="F10" s="54">
        <f>[1]Inflação!H144</f>
        <v>1.5000000000000568E-3</v>
      </c>
      <c r="G10" s="70">
        <f>[1]Inflação!G144/[1]Inflação!G132-1</f>
        <v>5.9432381786652E-2</v>
      </c>
      <c r="H10" s="54">
        <f>[1]Inflação!$U144</f>
        <v>1.5415902529370085E-2</v>
      </c>
      <c r="I10" s="70">
        <f>[1]Inflação!$T144/[1]Inflação!$T132-1</f>
        <v>9.4846067250746291E-2</v>
      </c>
      <c r="J10" s="85">
        <f>[1]Inflação!AA144</f>
        <v>2.3076923076922995E-2</v>
      </c>
      <c r="K10" s="60">
        <f>[1]Inflação!$Z144/[1]Inflação!$Z132-1</f>
        <v>0.10562911671954711</v>
      </c>
      <c r="L10" s="85">
        <f>[1]Inflação!$W144</f>
        <v>3.8767386227176459E-3</v>
      </c>
      <c r="M10" s="60">
        <f>[1]Inflação!$V144/[1]Inflação!$V132-1</f>
        <v>7.2685021470068278E-2</v>
      </c>
      <c r="N10" s="85">
        <f>[1]Inflação!$Y144</f>
        <v>2.1149684319721196E-3</v>
      </c>
      <c r="O10" s="60">
        <f>[1]Inflação!$X144/[1]Inflação!$X132-1</f>
        <v>9.3621755615304503E-2</v>
      </c>
      <c r="P10" s="190">
        <f>[1]Inflação!$AJ144</f>
        <v>6.1018390560221292E-3</v>
      </c>
      <c r="Q10" s="71">
        <f>[1]Inflação!$AI144/[1]Inflação!$AI132-1</f>
        <v>9.0368663594469822E-2</v>
      </c>
    </row>
    <row r="11" spans="1:17">
      <c r="A11" s="68">
        <f t="shared" si="0"/>
        <v>37438</v>
      </c>
      <c r="B11" s="69">
        <f>[1]Inflação!$C145</f>
        <v>1.1902337595524282E-2</v>
      </c>
      <c r="C11" s="70">
        <f>[1]Inflação!$B145/[1]Inflação!$B133-1</f>
        <v>7.5130389231785388E-2</v>
      </c>
      <c r="D11" s="54">
        <f>[1]Inflação!E145</f>
        <v>2.5600000000000067E-2</v>
      </c>
      <c r="E11" s="70">
        <f>[1]Inflação!D145/[1]Inflação!D133-1</f>
        <v>0.11498727682350474</v>
      </c>
      <c r="F11" s="54">
        <f>[1]Inflação!H145</f>
        <v>6.6999999999999282E-3</v>
      </c>
      <c r="G11" s="70">
        <f>[1]Inflação!G145/[1]Inflação!G133-1</f>
        <v>6.0380372583637154E-2</v>
      </c>
      <c r="H11" s="54">
        <f>[1]Inflação!$U145</f>
        <v>1.9531669110546934E-2</v>
      </c>
      <c r="I11" s="70">
        <f>[1]Inflação!$T145/[1]Inflação!$T133-1</f>
        <v>9.9912704192610224E-2</v>
      </c>
      <c r="J11" s="85">
        <f>[1]Inflação!AA145</f>
        <v>2.6551297036093713E-2</v>
      </c>
      <c r="K11" s="60">
        <f>[1]Inflação!$Z145/[1]Inflação!$Z133-1</f>
        <v>0.11564548466449587</v>
      </c>
      <c r="L11" s="85">
        <f>[1]Inflação!$W145</f>
        <v>9.02805903794901E-3</v>
      </c>
      <c r="M11" s="60">
        <f>[1]Inflação!$V145/[1]Inflação!$V133-1</f>
        <v>7.0552377145426837E-2</v>
      </c>
      <c r="N11" s="85">
        <f>[1]Inflação!$Y145</f>
        <v>6.3002806569782965E-3</v>
      </c>
      <c r="O11" s="60">
        <f>[1]Inflação!$X145/[1]Inflação!$X133-1</f>
        <v>8.8896613991125806E-2</v>
      </c>
      <c r="P11" s="190">
        <f>[1]Inflação!$AJ145</f>
        <v>1.1500993195553866E-2</v>
      </c>
      <c r="Q11" s="71">
        <f>[1]Inflação!$AI145/[1]Inflação!$AI133-1</f>
        <v>9.0800845453975487E-2</v>
      </c>
    </row>
    <row r="12" spans="1:17">
      <c r="A12" s="68">
        <f t="shared" si="0"/>
        <v>37469</v>
      </c>
      <c r="B12" s="69">
        <f>[1]Inflação!$C146</f>
        <v>6.49814906023094E-3</v>
      </c>
      <c r="C12" s="70">
        <f>[1]Inflação!$B146/[1]Inflação!$B134-1</f>
        <v>7.4596990789168593E-2</v>
      </c>
      <c r="D12" s="54">
        <f>[1]Inflação!E146</f>
        <v>1.5000000000000568E-3</v>
      </c>
      <c r="E12" s="70">
        <f>[1]Inflação!D146/[1]Inflação!D134-1</f>
        <v>0.10604175687276141</v>
      </c>
      <c r="F12" s="54">
        <f>[1]Inflação!H146</f>
        <v>8.3999999999999631E-3</v>
      </c>
      <c r="G12" s="70">
        <f>[1]Inflação!G146/[1]Inflação!G134-1</f>
        <v>6.2910107070914156E-2</v>
      </c>
      <c r="H12" s="54">
        <f>[1]Inflação!$U146</f>
        <v>2.3200340265810748E-2</v>
      </c>
      <c r="I12" s="70">
        <f>[1]Inflação!$T146/[1]Inflação!$T134-1</f>
        <v>0.11006560075352856</v>
      </c>
      <c r="J12" s="85">
        <f>[1]Inflação!AA146</f>
        <v>3.2012065596057404E-2</v>
      </c>
      <c r="K12" s="60">
        <f>[1]Inflação!$Z146/[1]Inflação!$Z134-1</f>
        <v>0.1315582304248788</v>
      </c>
      <c r="L12" s="85">
        <f>[1]Inflação!$W146</f>
        <v>9.0966371846632477E-3</v>
      </c>
      <c r="M12" s="60">
        <f>[1]Inflação!$V146/[1]Inflação!$V134-1</f>
        <v>7.0666653461031848E-2</v>
      </c>
      <c r="N12" s="85">
        <f>[1]Inflação!$Y146</f>
        <v>8.1896341490452773E-3</v>
      </c>
      <c r="O12" s="60">
        <f>[1]Inflação!$X146/[1]Inflação!$X134-1</f>
        <v>9.1726204194514827E-2</v>
      </c>
      <c r="P12" s="190">
        <f>[1]Inflação!$AJ146</f>
        <v>8.6020943775624303E-3</v>
      </c>
      <c r="Q12" s="71">
        <f>[1]Inflação!$AI146/[1]Inflação!$AI134-1</f>
        <v>9.1558610398272178E-2</v>
      </c>
    </row>
    <row r="13" spans="1:17">
      <c r="A13" s="68">
        <f t="shared" si="0"/>
        <v>37500</v>
      </c>
      <c r="B13" s="69">
        <f>[1]Inflação!$C147</f>
        <v>7.1981057616417043E-3</v>
      </c>
      <c r="C13" s="70">
        <f>[1]Inflação!$B147/[1]Inflação!$B135-1</f>
        <v>7.9311200324777786E-2</v>
      </c>
      <c r="D13" s="54">
        <f>[1]Inflação!E147</f>
        <v>-6.9999999999992291E-4</v>
      </c>
      <c r="E13" s="70">
        <f>[1]Inflação!D147/[1]Inflação!D135-1</f>
        <v>0.10031610516968703</v>
      </c>
      <c r="F13" s="54">
        <f>[1]Inflação!H147</f>
        <v>1.0299999999999976E-2</v>
      </c>
      <c r="G13" s="70">
        <f>[1]Inflação!G147/[1]Inflação!G135-1</f>
        <v>7.1500779458935071E-2</v>
      </c>
      <c r="H13" s="54">
        <f>[1]Inflação!$U147</f>
        <v>2.397706429881552E-2</v>
      </c>
      <c r="I13" s="70">
        <f>[1]Inflação!$T147/[1]Inflação!$T135-1</f>
        <v>0.13322077466291682</v>
      </c>
      <c r="J13" s="85">
        <f>[1]Inflação!AA147</f>
        <v>3.4332997138917021E-2</v>
      </c>
      <c r="K13" s="60">
        <f>[1]Inflação!$Z147/[1]Inflação!$Z135-1</f>
        <v>0.16642526206326647</v>
      </c>
      <c r="L13" s="85">
        <f>[1]Inflação!$W147</f>
        <v>6.743631015152296E-3</v>
      </c>
      <c r="M13" s="60">
        <f>[1]Inflação!$V147/[1]Inflação!$V135-1</f>
        <v>7.6506110498385071E-2</v>
      </c>
      <c r="N13" s="85">
        <f>[1]Inflação!$Y147</f>
        <v>6.7597283794245122E-3</v>
      </c>
      <c r="O13" s="60">
        <f>[1]Inflação!$X147/[1]Inflação!$X135-1</f>
        <v>9.2611331201374769E-2</v>
      </c>
      <c r="P13" s="190">
        <f>[1]Inflação!$AJ147</f>
        <v>8.3008823894943351E-3</v>
      </c>
      <c r="Q13" s="71">
        <f>[1]Inflação!$AI147/[1]Inflação!$AI135-1</f>
        <v>9.5800598788915448E-2</v>
      </c>
    </row>
    <row r="14" spans="1:17">
      <c r="A14" s="68">
        <f t="shared" si="0"/>
        <v>37530</v>
      </c>
      <c r="B14" s="69">
        <f>[1]Inflação!$C148</f>
        <v>1.3102216092530483E-2</v>
      </c>
      <c r="C14" s="70">
        <f>[1]Inflação!$B148/[1]Inflação!$B136-1</f>
        <v>8.4451751442759404E-2</v>
      </c>
      <c r="D14" s="54">
        <f>[1]Inflação!E148</f>
        <v>1.1800000000000033E-2</v>
      </c>
      <c r="E14" s="70">
        <f>[1]Inflação!D148/[1]Inflação!D136-1</f>
        <v>0.10064244706939118</v>
      </c>
      <c r="F14" s="54">
        <f>[1]Inflação!H148</f>
        <v>1.3600000000000056E-2</v>
      </c>
      <c r="G14" s="70">
        <f>[1]Inflação!G148/[1]Inflação!G136-1</f>
        <v>7.8416433382560324E-2</v>
      </c>
      <c r="H14" s="54">
        <f>[1]Inflação!$U148</f>
        <v>3.8737272069070849E-2</v>
      </c>
      <c r="I14" s="70">
        <f>[1]Inflação!$T148/[1]Inflação!$T136-1</f>
        <v>0.16340190963677537</v>
      </c>
      <c r="J14" s="85">
        <f>[1]Inflação!AA148</f>
        <v>5.6229726771606536E-2</v>
      </c>
      <c r="K14" s="60">
        <f>[1]Inflação!$Z148/[1]Inflação!$Z136-1</f>
        <v>0.21342904826135656</v>
      </c>
      <c r="L14" s="85">
        <f>[1]Inflação!$W148</f>
        <v>9.0645128685760135E-3</v>
      </c>
      <c r="M14" s="60">
        <f>[1]Inflação!$V148/[1]Inflação!$V136-1</f>
        <v>8.0657541256236476E-2</v>
      </c>
      <c r="N14" s="85">
        <f>[1]Inflação!$Y148</f>
        <v>8.1865162747418729E-3</v>
      </c>
      <c r="O14" s="60">
        <f>[1]Inflação!$X148/[1]Inflação!$X136-1</f>
        <v>9.1547597088411869E-2</v>
      </c>
      <c r="P14" s="190">
        <f>[1]Inflação!$AJ148</f>
        <v>1.5699869039365266E-2</v>
      </c>
      <c r="Q14" s="71">
        <f>[1]Inflação!$AI148/[1]Inflação!$AI136-1</f>
        <v>0.10264158517411737</v>
      </c>
    </row>
    <row r="15" spans="1:17">
      <c r="A15" s="68">
        <f t="shared" si="0"/>
        <v>37561</v>
      </c>
      <c r="B15" s="69">
        <f>[1]Inflação!$C149</f>
        <v>3.0202242092344456E-2</v>
      </c>
      <c r="C15" s="70">
        <f>[1]Inflação!$B149/[1]Inflação!$B137-1</f>
        <v>0.10932624074094632</v>
      </c>
      <c r="D15" s="54">
        <f>[1]Inflação!E149</f>
        <v>4.2899999999999938E-2</v>
      </c>
      <c r="E15" s="70">
        <f>[1]Inflação!D149/[1]Inflação!D137-1</f>
        <v>0.14158131083905312</v>
      </c>
      <c r="F15" s="54">
        <f>[1]Inflação!H149</f>
        <v>2.53000000000001E-2</v>
      </c>
      <c r="G15" s="70">
        <f>[1]Inflação!G149/[1]Inflação!G137-1</f>
        <v>9.7251532348058944E-2</v>
      </c>
      <c r="H15" s="54">
        <f>[1]Inflação!$U149</f>
        <v>5.1897872271846168E-2</v>
      </c>
      <c r="I15" s="70">
        <f>[1]Inflação!$T149/[1]Inflação!$T137-1</f>
        <v>0.21046897095301009</v>
      </c>
      <c r="J15" s="85">
        <f>[1]Inflação!AA149</f>
        <v>6.7317801064876059E-2</v>
      </c>
      <c r="K15" s="60">
        <f>[1]Inflação!$Z149/[1]Inflação!$Z137-1</f>
        <v>0.27851803704907363</v>
      </c>
      <c r="L15" s="85">
        <f>[1]Inflação!$W149</f>
        <v>2.513715937805916E-2</v>
      </c>
      <c r="M15" s="60">
        <f>[1]Inflação!$V149/[1]Inflação!$V137-1</f>
        <v>9.8525580351479958E-2</v>
      </c>
      <c r="N15" s="85">
        <f>[1]Inflação!$Y149</f>
        <v>2.1907646444557116E-2</v>
      </c>
      <c r="O15" s="60">
        <f>[1]Inflação!$X149/[1]Inflação!$X137-1</f>
        <v>0.1088058298072403</v>
      </c>
      <c r="P15" s="190">
        <f>[1]Inflação!$AJ149</f>
        <v>3.3897619481018548E-2</v>
      </c>
      <c r="Q15" s="71">
        <f>[1]Inflação!$AI149/[1]Inflação!$AI137-1</f>
        <v>0.12549813954512423</v>
      </c>
    </row>
    <row r="16" spans="1:17" ht="13.5" thickBot="1">
      <c r="A16" s="239">
        <f t="shared" si="0"/>
        <v>37591</v>
      </c>
      <c r="B16" s="240">
        <f>[1]Inflação!$C150</f>
        <v>2.0997782594114556E-2</v>
      </c>
      <c r="C16" s="241">
        <f>[1]Inflação!$B150/[1]Inflação!$B138-1</f>
        <v>0.12530273356687704</v>
      </c>
      <c r="D16" s="254">
        <f>[1]Inflação!E150</f>
        <v>1.5300000000000091E-2</v>
      </c>
      <c r="E16" s="241">
        <f>[1]Inflação!D150/[1]Inflação!D138-1</f>
        <v>0.15316635647685861</v>
      </c>
      <c r="F16" s="254">
        <f>[1]Inflação!H150</f>
        <v>2.3200000000000109E-2</v>
      </c>
      <c r="G16" s="241">
        <f>[1]Inflação!G150/[1]Inflação!G138-1</f>
        <v>0.11490344379199025</v>
      </c>
      <c r="H16" s="254">
        <f>[1]Inflação!$U150</f>
        <v>3.7486594147387864E-2</v>
      </c>
      <c r="I16" s="241">
        <f>[1]Inflação!$T150/[1]Inflação!$T138-1</f>
        <v>0.25306828643199819</v>
      </c>
      <c r="J16" s="254">
        <f>[1]Inflação!AA150</f>
        <v>4.448751624018521E-2</v>
      </c>
      <c r="K16" s="241">
        <f>[1]Inflação!$Z150/[1]Inflação!$Z138-1</f>
        <v>0.33643973239493863</v>
      </c>
      <c r="L16" s="254">
        <f>[1]Inflação!$W150</f>
        <v>2.5520083852972997E-2</v>
      </c>
      <c r="M16" s="241">
        <f>[1]Inflação!$V150/[1]Inflação!$V138-1</f>
        <v>0.11870040018992056</v>
      </c>
      <c r="N16" s="254">
        <f>[1]Inflação!$Y150</f>
        <v>2.1306547152130983E-2</v>
      </c>
      <c r="O16" s="241">
        <f>[1]Inflação!$X150/[1]Inflação!$X138-1</f>
        <v>0.1245319663482638</v>
      </c>
      <c r="P16" s="255">
        <f>[1]Inflação!$AJ150</f>
        <v>2.7000723801326121E-2</v>
      </c>
      <c r="Q16" s="256">
        <f>[1]Inflação!$AI150/[1]Inflação!$AI138-1</f>
        <v>0.14739919134520774</v>
      </c>
    </row>
    <row r="17" spans="1:17" ht="13.5" thickTop="1">
      <c r="A17" s="72">
        <f t="shared" si="0"/>
        <v>37622</v>
      </c>
      <c r="B17" s="73">
        <f>[1]Inflação!$C151</f>
        <v>2.2502426732294634E-2</v>
      </c>
      <c r="C17" s="74">
        <f>[1]Inflação!$B151/[1]Inflação!$B139-1</f>
        <v>0.14466982788900595</v>
      </c>
      <c r="D17" s="52">
        <f>[1]Inflação!E151</f>
        <v>3.8300000000000001E-2</v>
      </c>
      <c r="E17" s="74">
        <f>[1]Inflação!D151/[1]Inflação!D139-1</f>
        <v>0.19303769223786604</v>
      </c>
      <c r="F17" s="52">
        <f>[1]Inflação!H151</f>
        <v>1.639999999999997E-2</v>
      </c>
      <c r="G17" s="74">
        <f>[1]Inflação!G151/[1]Inflação!G139-1</f>
        <v>0.12665327129665815</v>
      </c>
      <c r="H17" s="52">
        <f>[1]Inflação!$U151</f>
        <v>2.3280798325377328E-2</v>
      </c>
      <c r="I17" s="74">
        <f>[1]Inflação!$T151/[1]Inflação!$T139-1</f>
        <v>0.27762464046021096</v>
      </c>
      <c r="J17" s="84">
        <f>[1]Inflação!AA151</f>
        <v>2.5529915598835995E-2</v>
      </c>
      <c r="K17" s="75">
        <f>[1]Inflação!$Z151/[1]Inflação!$Z139-1</f>
        <v>0.36860528583092367</v>
      </c>
      <c r="L17" s="84">
        <f>[1]Inflação!$W151</f>
        <v>2.0588821231518173E-2</v>
      </c>
      <c r="M17" s="75">
        <f>[1]Inflação!$V151/[1]Inflação!$V139-1</f>
        <v>0.13248785363814175</v>
      </c>
      <c r="N17" s="84">
        <f>[1]Inflação!$Y151</f>
        <v>1.4472657223043361E-2</v>
      </c>
      <c r="O17" s="75">
        <f>[1]Inflação!$X151/[1]Inflação!$X139-1</f>
        <v>0.13622371639278708</v>
      </c>
      <c r="P17" s="191">
        <f>[1]Inflação!$AJ151</f>
        <v>2.4700352862183861E-2</v>
      </c>
      <c r="Q17" s="114">
        <f>[1]Inflação!$AI151/[1]Inflação!$AI139-1</f>
        <v>0.16329509455178437</v>
      </c>
    </row>
    <row r="18" spans="1:17">
      <c r="A18" s="68">
        <f t="shared" si="0"/>
        <v>37653</v>
      </c>
      <c r="B18" s="69">
        <f>[1]Inflação!$C152</f>
        <v>1.5702312914732897E-2</v>
      </c>
      <c r="C18" s="70">
        <f>[1]Inflação!$B152/[1]Inflação!$B140-1</f>
        <v>0.15847296351386797</v>
      </c>
      <c r="D18" s="54">
        <f>[1]Inflação!E152</f>
        <v>2.7099999999999902E-2</v>
      </c>
      <c r="E18" s="70">
        <f>[1]Inflação!D152/[1]Inflação!D140-1</f>
        <v>0.23004317777304983</v>
      </c>
      <c r="F18" s="54">
        <f>[1]Inflação!H152</f>
        <v>1.1200000000000099E-2</v>
      </c>
      <c r="G18" s="70">
        <f>[1]Inflação!G152/[1]Inflação!G140-1</f>
        <v>0.13213931028041426</v>
      </c>
      <c r="H18" s="54">
        <f>[1]Inflação!$U152</f>
        <v>2.2848545854033286E-2</v>
      </c>
      <c r="I18" s="70">
        <f>[1]Inflação!$T152/[1]Inflação!$T140-1</f>
        <v>0.30603388706155488</v>
      </c>
      <c r="J18" s="85">
        <f>[1]Inflação!AA152</f>
        <v>2.6364361474215725E-2</v>
      </c>
      <c r="K18" s="60">
        <f>[1]Inflação!$Z152/[1]Inflação!$Z140-1</f>
        <v>0.40596880149897285</v>
      </c>
      <c r="L18" s="85">
        <f>[1]Inflação!$W152</f>
        <v>1.6159147231557869E-2</v>
      </c>
      <c r="M18" s="60">
        <f>[1]Inflação!$V152/[1]Inflação!$V140-1</f>
        <v>0.14741875820563677</v>
      </c>
      <c r="N18" s="85">
        <f>[1]Inflação!$Y152</f>
        <v>1.5993190207649555E-2</v>
      </c>
      <c r="O18" s="60">
        <f>[1]Inflação!$X152/[1]Inflação!$X140-1</f>
        <v>0.15077827324390225</v>
      </c>
      <c r="P18" s="190">
        <f>[1]Inflação!$AJ152</f>
        <v>1.4601457357424463E-2</v>
      </c>
      <c r="Q18" s="71">
        <f>[1]Inflação!$AI152/[1]Inflação!$AI140-1</f>
        <v>0.176636073101196</v>
      </c>
    </row>
    <row r="19" spans="1:17">
      <c r="A19" s="68">
        <f t="shared" si="0"/>
        <v>37681</v>
      </c>
      <c r="B19" s="69">
        <f>[1]Inflação!$C153</f>
        <v>1.2301562949920353E-2</v>
      </c>
      <c r="C19" s="70">
        <f>[1]Inflação!$B153/[1]Inflação!$B141-1</f>
        <v>0.16573077989356433</v>
      </c>
      <c r="D19" s="54">
        <f>[1]Inflação!E153</f>
        <v>1.0799999999999921E-2</v>
      </c>
      <c r="E19" s="70">
        <f>[1]Inflação!D153/[1]Inflação!D141-1</f>
        <v>0.22846323890228093</v>
      </c>
      <c r="F19" s="54">
        <f>[1]Inflação!H153</f>
        <v>1.2899999999999912E-2</v>
      </c>
      <c r="G19" s="70">
        <f>[1]Inflação!G153/[1]Inflação!G141-1</f>
        <v>0.14240277683107339</v>
      </c>
      <c r="H19" s="54">
        <f>[1]Inflação!$U153</f>
        <v>1.5340063349629451E-2</v>
      </c>
      <c r="I19" s="70">
        <f>[1]Inflação!$T153/[1]Inflação!$T141-1</f>
        <v>0.32483569285148839</v>
      </c>
      <c r="J19" s="85">
        <f>[1]Inflação!AA153</f>
        <v>1.7218955623135246E-2</v>
      </c>
      <c r="K19" s="60">
        <f>[1]Inflação!$Z153/[1]Inflação!$Z141-1</f>
        <v>0.43216971023207651</v>
      </c>
      <c r="L19" s="85">
        <f>[1]Inflação!$W153</f>
        <v>1.0974509738415961E-2</v>
      </c>
      <c r="M19" s="60">
        <f>[1]Inflação!$V153/[1]Inflação!$V141-1</f>
        <v>0.15623268698060944</v>
      </c>
      <c r="N19" s="85">
        <f>[1]Inflação!$Y153</f>
        <v>1.3828133181880364E-2</v>
      </c>
      <c r="O19" s="60">
        <f>[1]Inflação!$X153/[1]Inflação!$X141-1</f>
        <v>0.15693115272530034</v>
      </c>
      <c r="P19" s="190">
        <f>[1]Inflação!$AJ153</f>
        <v>1.3699696783708637E-2</v>
      </c>
      <c r="Q19" s="71">
        <f>[1]Inflação!$AI153/[1]Inflação!$AI141-1</f>
        <v>0.18540875517538757</v>
      </c>
    </row>
    <row r="20" spans="1:17">
      <c r="A20" s="68">
        <f t="shared" si="0"/>
        <v>37712</v>
      </c>
      <c r="B20" s="69">
        <f>[1]Inflação!$C154</f>
        <v>9.6992758184930583E-3</v>
      </c>
      <c r="C20" s="70">
        <f>[1]Inflação!$B154/[1]Inflação!$B142-1</f>
        <v>0.16769399190003931</v>
      </c>
      <c r="D20" s="54">
        <f>[1]Inflação!E154</f>
        <v>1.21E-2</v>
      </c>
      <c r="E20" s="70">
        <f>[1]Inflação!D154/[1]Inflação!D142-1</f>
        <v>0.21703958897122022</v>
      </c>
      <c r="F20" s="54">
        <f>[1]Inflação!H154</f>
        <v>8.69999999999993E-3</v>
      </c>
      <c r="G20" s="70">
        <f>[1]Inflação!G154/[1]Inflação!G142-1</f>
        <v>0.14900955328497711</v>
      </c>
      <c r="H20" s="54">
        <f>[1]Inflação!$U154</f>
        <v>9.2303416650743042E-3</v>
      </c>
      <c r="I20" s="70">
        <f>[1]Inflação!$T154/[1]Inflação!$T142-1</f>
        <v>0.32965956628800019</v>
      </c>
      <c r="J20" s="85">
        <f>[1]Inflação!AA154</f>
        <v>8.0249271537395916E-3</v>
      </c>
      <c r="K20" s="60">
        <f>[1]Inflação!$Z154/[1]Inflação!$Z142-1</f>
        <v>0.43624701442521796</v>
      </c>
      <c r="L20" s="85">
        <f>[1]Inflação!$W154</f>
        <v>1.2763742709383186E-2</v>
      </c>
      <c r="M20" s="60">
        <f>[1]Inflação!$V154/[1]Inflação!$V142-1</f>
        <v>0.16258404696198081</v>
      </c>
      <c r="N20" s="85">
        <f>[1]Inflação!$Y154</f>
        <v>8.1408053397962199E-3</v>
      </c>
      <c r="O20" s="60">
        <f>[1]Inflação!$X154/[1]Inflação!$X142-1</f>
        <v>0.16258206992609714</v>
      </c>
      <c r="P20" s="190">
        <f>[1]Inflação!$AJ154</f>
        <v>1.3799211086360286E-2</v>
      </c>
      <c r="Q20" s="71">
        <f>[1]Inflação!$AI154/[1]Inflação!$AI142-1</f>
        <v>0.19364689233977606</v>
      </c>
    </row>
    <row r="21" spans="1:17">
      <c r="A21" s="68">
        <f t="shared" si="0"/>
        <v>37742</v>
      </c>
      <c r="B21" s="69">
        <f>[1]Inflação!$C155</f>
        <v>6.1007994310231517E-3</v>
      </c>
      <c r="C21" s="70">
        <f>[1]Inflação!$B155/[1]Inflação!$B143-1</f>
        <v>0.17235849361216649</v>
      </c>
      <c r="D21" s="54">
        <f>[1]Inflação!E155</f>
        <v>8.0999999999999961E-3</v>
      </c>
      <c r="E21" s="70">
        <f>[1]Inflação!D155/[1]Inflação!D143-1</f>
        <v>0.22322792586429419</v>
      </c>
      <c r="F21" s="54">
        <f>[1]Inflação!H155</f>
        <v>5.3000000000000824E-3</v>
      </c>
      <c r="G21" s="70">
        <f>[1]Inflação!G155/[1]Inflação!G143-1</f>
        <v>0.15302386096764597</v>
      </c>
      <c r="H21" s="54">
        <f>[1]Inflação!$U155</f>
        <v>-2.6332819298341414E-3</v>
      </c>
      <c r="I21" s="70">
        <f>[1]Inflação!$T155/[1]Inflação!$T143-1</f>
        <v>0.31528607484611348</v>
      </c>
      <c r="J21" s="85">
        <f>[1]Inflação!AA155</f>
        <v>-1.1136687493149111E-2</v>
      </c>
      <c r="K21" s="60">
        <f>[1]Inflação!$Z155/[1]Inflação!$Z143-1</f>
        <v>0.40883901481349283</v>
      </c>
      <c r="L21" s="85">
        <f>[1]Inflação!$W155</f>
        <v>8.3121925753113501E-3</v>
      </c>
      <c r="M21" s="60">
        <f>[1]Inflação!$V155/[1]Inflação!$V143-1</f>
        <v>0.16878941744910603</v>
      </c>
      <c r="N21" s="85">
        <f>[1]Inflação!$Y155</f>
        <v>2.9821394791600842E-2</v>
      </c>
      <c r="O21" s="60">
        <f>[1]Inflação!$X155/[1]Inflação!$X143-1</f>
        <v>0.16842392373593729</v>
      </c>
      <c r="P21" s="190">
        <f>[1]Inflação!$AJ155</f>
        <v>9.8987837109074661E-3</v>
      </c>
      <c r="Q21" s="71">
        <f>[1]Inflação!$AI155/[1]Inflação!$AI143-1</f>
        <v>0.20437971723184889</v>
      </c>
    </row>
    <row r="22" spans="1:17">
      <c r="A22" s="68">
        <f t="shared" si="0"/>
        <v>37773</v>
      </c>
      <c r="B22" s="69">
        <f>[1]Inflação!$C156</f>
        <v>-1.5010328207482049E-3</v>
      </c>
      <c r="C22" s="70">
        <f>[1]Inflação!$B156/[1]Inflação!$B144-1</f>
        <v>0.16570561944673701</v>
      </c>
      <c r="D22" s="54">
        <f>[1]Inflação!E156</f>
        <v>-1.0199999999999987E-2</v>
      </c>
      <c r="E22" s="70">
        <f>[1]Inflação!D156/[1]Inflação!D144-1</f>
        <v>0.19710401524666632</v>
      </c>
      <c r="F22" s="54">
        <f>[1]Inflação!H156</f>
        <v>2.0000000000000018E-3</v>
      </c>
      <c r="G22" s="70">
        <f>[1]Inflação!G156/[1]Inflação!G144-1</f>
        <v>0.15359950942544298</v>
      </c>
      <c r="H22" s="54">
        <f>[1]Inflação!$U156</f>
        <v>-1.0022536902884238E-2</v>
      </c>
      <c r="I22" s="70">
        <f>[1]Inflação!$T156/[1]Inflação!$T144-1</f>
        <v>0.28233521690926655</v>
      </c>
      <c r="J22" s="85">
        <f>[1]Inflação!AA156</f>
        <v>-1.6718976148776377E-2</v>
      </c>
      <c r="K22" s="60">
        <f>[1]Inflação!$Z156/[1]Inflação!$Z144-1</f>
        <v>0.35403764631997636</v>
      </c>
      <c r="L22" s="85">
        <f>[1]Inflação!$W156</f>
        <v>9.5461532238494406E-4</v>
      </c>
      <c r="M22" s="60">
        <f>[1]Inflação!$V156/[1]Inflação!$V144-1</f>
        <v>0.16538725993463244</v>
      </c>
      <c r="N22" s="85">
        <f>[1]Inflação!$Y156</f>
        <v>7.3973158420428398E-3</v>
      </c>
      <c r="O22" s="60">
        <f>[1]Inflação!$X156/[1]Inflação!$X144-1</f>
        <v>0.1745829187433352</v>
      </c>
      <c r="P22" s="190">
        <f>[1]Inflação!$AJ156</f>
        <v>-6.0019771218755569E-4</v>
      </c>
      <c r="Q22" s="71">
        <f>[1]Inflação!$AI156/[1]Inflação!$AI144-1</f>
        <v>0.19635687418114212</v>
      </c>
    </row>
    <row r="23" spans="1:17">
      <c r="A23" s="68">
        <f t="shared" si="0"/>
        <v>37803</v>
      </c>
      <c r="B23" s="69">
        <f>[1]Inflação!$C157</f>
        <v>1.9997885281095584E-3</v>
      </c>
      <c r="C23" s="70">
        <f>[1]Inflação!$B157/[1]Inflação!$B145-1</f>
        <v>0.15429794039920974</v>
      </c>
      <c r="D23" s="54">
        <f>[1]Inflação!E157</f>
        <v>7.3000000000000842E-3</v>
      </c>
      <c r="E23" s="70">
        <f>[1]Inflação!D157/[1]Inflação!D145-1</f>
        <v>0.17574383244731573</v>
      </c>
      <c r="F23" s="54">
        <f>[1]Inflação!H157</f>
        <v>-9.9999999999988987E-5</v>
      </c>
      <c r="G23" s="70">
        <f>[1]Inflação!G157/[1]Inflação!G145-1</f>
        <v>0.14580724096006792</v>
      </c>
      <c r="H23" s="54">
        <f>[1]Inflação!$U157</f>
        <v>-4.1625558232204485E-3</v>
      </c>
      <c r="I23" s="70">
        <f>[1]Inflação!$T157/[1]Inflação!$T145-1</f>
        <v>0.25253335788859799</v>
      </c>
      <c r="J23" s="85">
        <f>[1]Inflação!AA157</f>
        <v>-7.5015299384804113E-3</v>
      </c>
      <c r="K23" s="60">
        <f>[1]Inflação!$Z157/[1]Inflação!$Z145-1</f>
        <v>0.30912142068145143</v>
      </c>
      <c r="L23" s="85">
        <f>[1]Inflação!$W157</f>
        <v>6.6274408379674021E-4</v>
      </c>
      <c r="M23" s="60">
        <f>[1]Inflação!$V157/[1]Inflação!$V145-1</f>
        <v>0.15572565401040817</v>
      </c>
      <c r="N23" s="85">
        <f>[1]Inflação!$Y157</f>
        <v>5.8538846089559726E-3</v>
      </c>
      <c r="O23" s="60">
        <f>[1]Inflação!$X157/[1]Inflação!$X145-1</f>
        <v>0.17406187230910453</v>
      </c>
      <c r="P23" s="190">
        <f>[1]Inflação!$AJ157</f>
        <v>4.0184406683851925E-4</v>
      </c>
      <c r="Q23" s="71">
        <f>[1]Inflação!$AI157/[1]Inflação!$AI145-1</f>
        <v>0.1832293108401013</v>
      </c>
    </row>
    <row r="24" spans="1:17">
      <c r="A24" s="68">
        <f t="shared" si="0"/>
        <v>37834</v>
      </c>
      <c r="B24" s="69">
        <f>[1]Inflação!$C158</f>
        <v>3.3997375641177108E-3</v>
      </c>
      <c r="C24" s="70">
        <f>[1]Inflação!$B158/[1]Inflação!$B146-1</f>
        <v>0.15074454091028655</v>
      </c>
      <c r="D24" s="54">
        <f>[1]Inflação!E158</f>
        <v>8.599999999999941E-3</v>
      </c>
      <c r="E24" s="70">
        <f>[1]Inflação!D158/[1]Inflação!D146-1</f>
        <v>0.18407911074025218</v>
      </c>
      <c r="F24" s="54">
        <f>[1]Inflação!H158</f>
        <v>1.3000000000000789E-3</v>
      </c>
      <c r="G24" s="70">
        <f>[1]Inflação!G158/[1]Inflação!G146-1</f>
        <v>0.13773977625279277</v>
      </c>
      <c r="H24" s="54">
        <f>[1]Inflação!$U158</f>
        <v>3.8018687270040541E-3</v>
      </c>
      <c r="I24" s="70">
        <f>[1]Inflação!$T158/[1]Inflação!$T146-1</f>
        <v>0.22878704767128921</v>
      </c>
      <c r="J24" s="85">
        <f>[1]Inflação!AA158</f>
        <v>1.9828584965972951E-3</v>
      </c>
      <c r="K24" s="60">
        <f>[1]Inflação!$Z158/[1]Inflação!$Z146-1</f>
        <v>0.27102896074758664</v>
      </c>
      <c r="L24" s="85">
        <f>[1]Inflação!$W158</f>
        <v>1.8253775947014717E-3</v>
      </c>
      <c r="M24" s="60">
        <f>[1]Inflação!$V158/[1]Inflação!$V146-1</f>
        <v>0.14739782797728074</v>
      </c>
      <c r="N24" s="85">
        <f>[1]Inflação!$Y158</f>
        <v>2.2048076741507217E-2</v>
      </c>
      <c r="O24" s="60">
        <f>[1]Inflação!$X158/[1]Inflação!$X146-1</f>
        <v>0.19020037295053127</v>
      </c>
      <c r="P24" s="190">
        <f>[1]Inflação!$AJ158</f>
        <v>1.8009507960821125E-3</v>
      </c>
      <c r="Q24" s="71">
        <f>[1]Inflação!$AI158/[1]Inflação!$AI146-1</f>
        <v>0.17525063175773647</v>
      </c>
    </row>
    <row r="25" spans="1:17">
      <c r="A25" s="68">
        <f t="shared" si="0"/>
        <v>37865</v>
      </c>
      <c r="B25" s="69">
        <f>[1]Inflação!$C159</f>
        <v>7.8006758147044497E-3</v>
      </c>
      <c r="C25" s="70">
        <f>[1]Inflação!$B159/[1]Inflação!$B147-1</f>
        <v>0.15143298958300688</v>
      </c>
      <c r="D25" s="54">
        <f>[1]Inflação!E159</f>
        <v>1.4399999999999968E-2</v>
      </c>
      <c r="E25" s="70">
        <f>[1]Inflação!D159/[1]Inflação!D147-1</f>
        <v>0.20197122979576876</v>
      </c>
      <c r="F25" s="54">
        <f>[1]Inflação!H159</f>
        <v>5.2000000000000934E-3</v>
      </c>
      <c r="G25" s="70">
        <f>[1]Inflação!G159/[1]Inflação!G147-1</f>
        <v>0.13199645955588202</v>
      </c>
      <c r="H25" s="54">
        <f>[1]Inflação!$U159</f>
        <v>1.1829738260065836E-2</v>
      </c>
      <c r="I25" s="70">
        <f>[1]Inflação!$T159/[1]Inflação!$T147-1</f>
        <v>0.2142100835764178</v>
      </c>
      <c r="J25" s="85">
        <f>[1]Inflação!AA159</f>
        <v>1.541366533658084E-2</v>
      </c>
      <c r="K25" s="60">
        <f>[1]Inflação!$Z159/[1]Inflação!$Z147-1</f>
        <v>0.2477801436787328</v>
      </c>
      <c r="L25" s="85">
        <f>[1]Inflação!$W159</f>
        <v>6.3207455899898513E-3</v>
      </c>
      <c r="M25" s="60">
        <f>[1]Inflação!$V159/[1]Inflação!$V147-1</f>
        <v>0.1469158603706664</v>
      </c>
      <c r="N25" s="85">
        <f>[1]Inflação!$Y159</f>
        <v>2.4425122772269159E-3</v>
      </c>
      <c r="O25" s="60">
        <f>[1]Inflação!$X159/[1]Inflação!$X147-1</f>
        <v>0.18509652138585397</v>
      </c>
      <c r="P25" s="190">
        <f>[1]Inflação!$AJ159</f>
        <v>8.1998634090456601E-3</v>
      </c>
      <c r="Q25" s="71">
        <f>[1]Inflação!$AI159/[1]Inflação!$AI147-1</f>
        <v>0.17513288652646164</v>
      </c>
    </row>
    <row r="26" spans="1:17">
      <c r="A26" s="68">
        <f t="shared" si="0"/>
        <v>37895</v>
      </c>
      <c r="B26" s="69">
        <f>[1]Inflação!$C160</f>
        <v>2.8992082756742477E-3</v>
      </c>
      <c r="C26" s="70">
        <f>[1]Inflação!$B160/[1]Inflação!$B148-1</f>
        <v>0.13983684498210658</v>
      </c>
      <c r="D26" s="54">
        <f>[1]Inflação!E160</f>
        <v>6.9999999999992291E-4</v>
      </c>
      <c r="E26" s="70">
        <f>[1]Inflação!D160/[1]Inflação!D148-1</f>
        <v>0.18878494727873663</v>
      </c>
      <c r="F26" s="54">
        <f>[1]Inflação!H160</f>
        <v>3.8000000000000256E-3</v>
      </c>
      <c r="G26" s="70">
        <f>[1]Inflação!G160/[1]Inflação!G148-1</f>
        <v>0.12105174240547978</v>
      </c>
      <c r="H26" s="54">
        <f>[1]Inflação!$U160</f>
        <v>3.798336590527418E-3</v>
      </c>
      <c r="I26" s="70">
        <f>[1]Inflação!$T160/[1]Inflação!$T148-1</f>
        <v>0.17336894991518892</v>
      </c>
      <c r="J26" s="85">
        <f>[1]Inflação!AA160</f>
        <v>3.6202876454094479E-3</v>
      </c>
      <c r="K26" s="60">
        <f>[1]Inflação!$Z160/[1]Inflação!$Z148-1</f>
        <v>0.18562982557285146</v>
      </c>
      <c r="L26" s="85">
        <f>[1]Inflação!$W160</f>
        <v>3.9296587085404511E-3</v>
      </c>
      <c r="M26" s="60">
        <f>[1]Inflação!$V160/[1]Inflação!$V148-1</f>
        <v>0.14107951829171128</v>
      </c>
      <c r="N26" s="85">
        <f>[1]Inflação!$Y160</f>
        <v>4.6740685038557661E-3</v>
      </c>
      <c r="O26" s="60">
        <f>[1]Inflação!$X160/[1]Inflação!$X148-1</f>
        <v>0.18096773215129103</v>
      </c>
      <c r="P26" s="190">
        <f>[1]Inflação!$AJ160</f>
        <v>3.8983287881966255E-3</v>
      </c>
      <c r="Q26" s="71">
        <f>[1]Inflação!$AI160/[1]Inflação!$AI148-1</f>
        <v>0.16147887466375388</v>
      </c>
    </row>
    <row r="27" spans="1:17">
      <c r="A27" s="68">
        <f t="shared" si="0"/>
        <v>37926</v>
      </c>
      <c r="B27" s="69">
        <f>[1]Inflação!$C161</f>
        <v>3.4020376033729871E-3</v>
      </c>
      <c r="C27" s="70">
        <f>[1]Inflação!$B161/[1]Inflação!$B149-1</f>
        <v>0.11018455023700713</v>
      </c>
      <c r="D27" s="54">
        <f>[1]Inflação!E161</f>
        <v>3.6000000000000476E-3</v>
      </c>
      <c r="E27" s="70">
        <f>[1]Inflação!D161/[1]Inflação!D149-1</f>
        <v>0.14398750895478019</v>
      </c>
      <c r="F27" s="54">
        <f>[1]Inflação!H161</f>
        <v>3.3000000000000806E-3</v>
      </c>
      <c r="G27" s="70">
        <f>[1]Inflação!G161/[1]Inflação!G149-1</f>
        <v>9.6997184390342106E-2</v>
      </c>
      <c r="H27" s="54">
        <f>[1]Inflação!$U161</f>
        <v>4.9033578386767918E-3</v>
      </c>
      <c r="I27" s="70">
        <f>[1]Inflação!$T161/[1]Inflação!$T149-1</f>
        <v>0.12094760226750423</v>
      </c>
      <c r="J27" s="85">
        <f>[1]Inflação!AA161</f>
        <v>5.7334274073084224E-3</v>
      </c>
      <c r="K27" s="60">
        <f>[1]Inflação!$Z161/[1]Inflação!$Z149-1</f>
        <v>0.11721883296616387</v>
      </c>
      <c r="L27" s="85">
        <f>[1]Inflação!$W161</f>
        <v>3.0603979714389773E-3</v>
      </c>
      <c r="M27" s="60">
        <f>[1]Inflação!$V161/[1]Inflação!$V149-1</f>
        <v>0.11650588925011984</v>
      </c>
      <c r="N27" s="85">
        <f>[1]Inflação!$Y161</f>
        <v>4.2340544189731766E-3</v>
      </c>
      <c r="O27" s="60">
        <f>[1]Inflação!$X161/[1]Inflação!$X149-1</f>
        <v>0.16054324275047405</v>
      </c>
      <c r="P27" s="190">
        <f>[1]Inflação!$AJ161</f>
        <v>3.7003500095773578E-3</v>
      </c>
      <c r="Q27" s="71">
        <f>[1]Inflação!$AI161/[1]Inflação!$AI149-1</f>
        <v>0.12755531211486892</v>
      </c>
    </row>
    <row r="28" spans="1:17" ht="13.5" thickBot="1">
      <c r="A28" s="239">
        <f t="shared" si="0"/>
        <v>37956</v>
      </c>
      <c r="B28" s="240">
        <f>[1]Inflação!$C162</f>
        <v>5.1984706667387304E-3</v>
      </c>
      <c r="C28" s="241">
        <f>[1]Inflação!$B162/[1]Inflação!$B150-1</f>
        <v>9.3005128004000293E-2</v>
      </c>
      <c r="D28" s="254">
        <f>[1]Inflação!E162</f>
        <v>4.6999999999999265E-3</v>
      </c>
      <c r="E28" s="241">
        <f>[1]Inflação!D162/[1]Inflação!D150-1</f>
        <v>0.13204397739275819</v>
      </c>
      <c r="F28" s="254">
        <f>[1]Inflação!H162</f>
        <v>5.4000000000000714E-3</v>
      </c>
      <c r="G28" s="241">
        <f>[1]Inflação!G162/[1]Inflação!G150-1</f>
        <v>7.7913378797937805E-2</v>
      </c>
      <c r="H28" s="254">
        <f>[1]Inflação!$U162</f>
        <v>6.1437108970570087E-3</v>
      </c>
      <c r="I28" s="241">
        <f>[1]Inflação!$T162/[1]Inflação!$T150-1</f>
        <v>8.7083328718522202E-2</v>
      </c>
      <c r="J28" s="254">
        <f>[1]Inflação!AA162</f>
        <v>6.3991151840734339E-3</v>
      </c>
      <c r="K28" s="241">
        <f>[1]Inflação!$Z162/[1]Inflação!$Z150-1</f>
        <v>7.6478203407819745E-2</v>
      </c>
      <c r="L28" s="254">
        <f>[1]Inflação!$W162</f>
        <v>4.1290753735261365E-3</v>
      </c>
      <c r="M28" s="241">
        <f>[1]Inflação!$V162/[1]Inflação!$V150-1</f>
        <v>9.3217035798737191E-2</v>
      </c>
      <c r="N28" s="254">
        <f>[1]Inflação!$Y162</f>
        <v>9.9303632364653449E-3</v>
      </c>
      <c r="O28" s="241">
        <f>[1]Inflação!$X162/[1]Inflação!$X150-1</f>
        <v>0.14761612169320948</v>
      </c>
      <c r="P28" s="255">
        <f>[1]Inflação!$AJ162</f>
        <v>5.3999427475950323E-3</v>
      </c>
      <c r="Q28" s="256">
        <f>[1]Inflação!$AI162/[1]Inflação!$AI150-1</f>
        <v>0.10383957866064764</v>
      </c>
    </row>
    <row r="29" spans="1:17" ht="13.5" thickTop="1">
      <c r="A29" s="78">
        <f t="shared" si="0"/>
        <v>37987</v>
      </c>
      <c r="B29" s="73">
        <f>[1]Inflação!$C163</f>
        <v>7.5981502496087483E-3</v>
      </c>
      <c r="C29" s="74">
        <f>[1]Inflação!$B163/[1]Inflação!$B151-1</f>
        <v>7.7073184764681058E-2</v>
      </c>
      <c r="D29" s="52">
        <f>[1]Inflação!E163</f>
        <v>8.3999999999999631E-3</v>
      </c>
      <c r="E29" s="74">
        <f>[1]Inflação!D163/[1]Inflação!D151-1</f>
        <v>9.9444425313355955E-2</v>
      </c>
      <c r="F29" s="52">
        <f>[1]Inflação!H163</f>
        <v>7.3000000000000842E-3</v>
      </c>
      <c r="G29" s="74">
        <f>[1]Inflação!G163/[1]Inflação!G151-1</f>
        <v>6.8262639180600937E-2</v>
      </c>
      <c r="H29" s="52">
        <f>[1]Inflação!$U163</f>
        <v>8.775534461972212E-3</v>
      </c>
      <c r="I29" s="74">
        <f>[1]Inflação!$T163/[1]Inflação!$T151-1</f>
        <v>7.1673647866134171E-2</v>
      </c>
      <c r="J29" s="84">
        <f>[1]Inflação!AA163</f>
        <v>9.7809875186434247E-3</v>
      </c>
      <c r="K29" s="75">
        <f>[1]Inflação!$Z163/[1]Inflação!$Z151-1</f>
        <v>5.9946869170275807E-2</v>
      </c>
      <c r="L29" s="84">
        <f>[1]Inflação!$W163</f>
        <v>8.4064240609129648E-3</v>
      </c>
      <c r="M29" s="75">
        <f>[1]Inflação!$V163/[1]Inflação!$V151-1</f>
        <v>8.0167702074209757E-2</v>
      </c>
      <c r="N29" s="84">
        <f>[1]Inflação!$Y163</f>
        <v>2.8108991983331055E-3</v>
      </c>
      <c r="O29" s="75">
        <f>[1]Inflação!$X163/[1]Inflação!$X151-1</f>
        <v>0.13442382772534933</v>
      </c>
      <c r="P29" s="191">
        <f>[1]Inflação!$AJ163</f>
        <v>8.3001514216811678E-3</v>
      </c>
      <c r="Q29" s="114">
        <f>[1]Inflação!$AI163/[1]Inflação!$AI151-1</f>
        <v>8.6172763774257977E-2</v>
      </c>
    </row>
    <row r="30" spans="1:17">
      <c r="A30" s="68">
        <f t="shared" si="0"/>
        <v>38018</v>
      </c>
      <c r="B30" s="69">
        <f>[1]Inflação!$C164</f>
        <v>6.0985652791318845E-3</v>
      </c>
      <c r="C30" s="70">
        <f>[1]Inflação!$B164/[1]Inflação!$B152-1</f>
        <v>6.6889158480573085E-2</v>
      </c>
      <c r="D30" s="54">
        <f>[1]Inflação!E164</f>
        <v>2.5999999999999357E-3</v>
      </c>
      <c r="E30" s="70">
        <f>[1]Inflação!D164/[1]Inflação!D152-1</f>
        <v>7.3218752623084971E-2</v>
      </c>
      <c r="F30" s="54">
        <f>[1]Inflação!H164</f>
        <v>7.5000000000000622E-3</v>
      </c>
      <c r="G30" s="70">
        <f>[1]Inflação!G164/[1]Inflação!G152-1</f>
        <v>6.4353845900371409E-2</v>
      </c>
      <c r="H30" s="54">
        <f>[1]Inflação!$U164</f>
        <v>6.9283831416075969E-3</v>
      </c>
      <c r="I30" s="70">
        <f>[1]Inflação!$T164/[1]Inflação!$T152-1</f>
        <v>5.4993545110156417E-2</v>
      </c>
      <c r="J30" s="85">
        <f>[1]Inflação!AA164</f>
        <v>7.8920364439192259E-3</v>
      </c>
      <c r="K30" s="60">
        <f>[1]Inflação!$Z164/[1]Inflação!$Z152-1</f>
        <v>4.0870132080500721E-2</v>
      </c>
      <c r="L30" s="85">
        <f>[1]Inflação!$W164</f>
        <v>5.2878042648145662E-3</v>
      </c>
      <c r="M30" s="60">
        <f>[1]Inflação!$V164/[1]Inflação!$V152-1</f>
        <v>6.8611565830354548E-2</v>
      </c>
      <c r="N30" s="85">
        <f>[1]Inflação!$Y164</f>
        <v>4.7618875833781438E-3</v>
      </c>
      <c r="O30" s="60">
        <f>[1]Inflação!$X164/[1]Inflação!$X152-1</f>
        <v>0.12188333293053311</v>
      </c>
      <c r="P30" s="190">
        <f>[1]Inflação!$AJ164</f>
        <v>3.9019882170223674E-3</v>
      </c>
      <c r="Q30" s="71">
        <f>[1]Inflação!$AI164/[1]Inflação!$AI152-1</f>
        <v>7.471854016470747E-2</v>
      </c>
    </row>
    <row r="31" spans="1:17">
      <c r="A31" s="68">
        <f t="shared" si="0"/>
        <v>38047</v>
      </c>
      <c r="B31" s="69">
        <f>[1]Inflação!$C165</f>
        <v>4.6988447567175573E-3</v>
      </c>
      <c r="C31" s="70">
        <f>[1]Inflação!$B165/[1]Inflação!$B153-1</f>
        <v>5.8876469463602144E-2</v>
      </c>
      <c r="D31" s="54">
        <f>[1]Inflação!E165</f>
        <v>-7.0000000000003393E-4</v>
      </c>
      <c r="E31" s="70">
        <f>[1]Inflação!D165/[1]Inflação!D153-1</f>
        <v>6.1008606545556843E-2</v>
      </c>
      <c r="F31" s="54">
        <f>[1]Inflação!H165</f>
        <v>6.8999999999999062E-3</v>
      </c>
      <c r="G31" s="70">
        <f>[1]Inflação!G165/[1]Inflação!G153-1</f>
        <v>5.8049054632326902E-2</v>
      </c>
      <c r="H31" s="54">
        <f>[1]Inflação!$U165</f>
        <v>1.1324085497347092E-2</v>
      </c>
      <c r="I31" s="70">
        <f>[1]Inflação!$T165/[1]Inflação!$T153-1</f>
        <v>5.0820725712598325E-2</v>
      </c>
      <c r="J31" s="85">
        <f>[1]Inflação!AA165</f>
        <v>1.3306471517425145E-2</v>
      </c>
      <c r="K31" s="60">
        <f>[1]Inflação!$Z165/[1]Inflação!$Z153-1</f>
        <v>3.686667950486644E-2</v>
      </c>
      <c r="L31" s="85">
        <f>[1]Inflação!$W165</f>
        <v>4.6347315685399959E-3</v>
      </c>
      <c r="M31" s="60">
        <f>[1]Inflação!$V165/[1]Inflação!$V153-1</f>
        <v>6.1910348132115045E-2</v>
      </c>
      <c r="N31" s="85">
        <f>[1]Inflação!$Y165</f>
        <v>1.5923395363365733E-2</v>
      </c>
      <c r="O31" s="60">
        <f>[1]Inflação!$X165/[1]Inflação!$X153-1</f>
        <v>0.12420191104312761</v>
      </c>
      <c r="P31" s="190">
        <f>[1]Inflação!$AJ165</f>
        <v>5.6981149766237582E-3</v>
      </c>
      <c r="Q31" s="71">
        <f>[1]Inflação!$AI165/[1]Inflação!$AI153-1</f>
        <v>6.6235309533384079E-2</v>
      </c>
    </row>
    <row r="32" spans="1:17">
      <c r="A32" s="68">
        <f t="shared" si="0"/>
        <v>38078</v>
      </c>
      <c r="B32" s="69">
        <f>[1]Inflação!$C166</f>
        <v>3.6992183199384687E-3</v>
      </c>
      <c r="C32" s="70">
        <f>[1]Inflação!$B166/[1]Inflação!$B154-1</f>
        <v>5.2584180410014447E-2</v>
      </c>
      <c r="D32" s="54">
        <f>[1]Inflação!E166</f>
        <v>3.2000000000000917E-3</v>
      </c>
      <c r="E32" s="70">
        <f>[1]Inflação!D166/[1]Inflação!D154-1</f>
        <v>5.1678523946747212E-2</v>
      </c>
      <c r="F32" s="54">
        <f>[1]Inflação!H166</f>
        <v>3.9000000000000146E-3</v>
      </c>
      <c r="G32" s="70">
        <f>[1]Inflação!G166/[1]Inflação!G154-1</f>
        <v>5.3014222212147466E-2</v>
      </c>
      <c r="H32" s="54">
        <f>[1]Inflação!$U166</f>
        <v>1.2122955263749624E-2</v>
      </c>
      <c r="I32" s="70">
        <f>[1]Inflação!$T166/[1]Inflação!$T154-1</f>
        <v>5.383254392245429E-2</v>
      </c>
      <c r="J32" s="85">
        <f>[1]Inflação!AA166</f>
        <v>1.6532649699641633E-2</v>
      </c>
      <c r="K32" s="60">
        <f>[1]Inflação!$Z166/[1]Inflação!$Z154-1</f>
        <v>4.5617826216313384E-2</v>
      </c>
      <c r="L32" s="85">
        <f>[1]Inflação!$W166</f>
        <v>3.0807530729735078E-3</v>
      </c>
      <c r="M32" s="60">
        <f>[1]Inflação!$V166/[1]Inflação!$V154-1</f>
        <v>5.1757469961090319E-2</v>
      </c>
      <c r="N32" s="85">
        <f>[1]Inflação!$Y166</f>
        <v>6.0398083094190813E-3</v>
      </c>
      <c r="O32" s="60">
        <f>[1]Inflação!$X166/[1]Inflação!$X154-1</f>
        <v>0.12185903903146489</v>
      </c>
      <c r="P32" s="190">
        <f>[1]Inflação!$AJ166</f>
        <v>4.0978743601043366E-3</v>
      </c>
      <c r="Q32" s="71">
        <f>[1]Inflação!$AI166/[1]Inflação!$AI154-1</f>
        <v>5.6032196674258072E-2</v>
      </c>
    </row>
    <row r="33" spans="1:17">
      <c r="A33" s="68">
        <f t="shared" si="0"/>
        <v>38108</v>
      </c>
      <c r="B33" s="69">
        <f>[1]Inflação!$C167</f>
        <v>5.1071671456464074E-3</v>
      </c>
      <c r="C33" s="70">
        <f>[1]Inflação!$B167/[1]Inflação!$B155-1</f>
        <v>5.1544640807895226E-2</v>
      </c>
      <c r="D33" s="54">
        <f>[1]Inflação!E167</f>
        <v>3.5000000000000586E-3</v>
      </c>
      <c r="E33" s="70">
        <f>[1]Inflação!D167/[1]Inflação!D155-1</f>
        <v>4.6879673425811674E-2</v>
      </c>
      <c r="F33" s="54">
        <f>[1]Inflação!H167</f>
        <v>5.7000000000000384E-3</v>
      </c>
      <c r="G33" s="70">
        <f>[1]Inflação!G167/[1]Inflação!G155-1</f>
        <v>5.3433207280171757E-2</v>
      </c>
      <c r="H33" s="54">
        <f>[1]Inflação!$U167</f>
        <v>1.3068714457898256E-2</v>
      </c>
      <c r="I33" s="70">
        <f>[1]Inflação!$T167/[1]Inflação!$T155-1</f>
        <v>7.0423507404735686E-2</v>
      </c>
      <c r="J33" s="85">
        <f>[1]Inflação!AA167</f>
        <v>1.5227438142276561E-2</v>
      </c>
      <c r="K33" s="60">
        <f>[1]Inflação!$Z167/[1]Inflação!$Z155-1</f>
        <v>7.3495086286892386E-2</v>
      </c>
      <c r="L33" s="85">
        <f>[1]Inflação!$W167</f>
        <v>5.8788856486937657E-3</v>
      </c>
      <c r="M33" s="60">
        <f>[1]Inflação!$V167/[1]Inflação!$V155-1</f>
        <v>4.9219318825337588E-2</v>
      </c>
      <c r="N33" s="85">
        <f>[1]Inflação!$Y167</f>
        <v>1.7431015404071326E-2</v>
      </c>
      <c r="O33" s="60">
        <f>[1]Inflação!$X167/[1]Inflação!$X155-1</f>
        <v>0.10836130128467625</v>
      </c>
      <c r="P33" s="190">
        <f>[1]Inflação!$AJ167</f>
        <v>4.0009622567453995E-3</v>
      </c>
      <c r="Q33" s="71">
        <f>[1]Inflação!$AI167/[1]Inflação!$AI155-1</f>
        <v>4.986495551475767E-2</v>
      </c>
    </row>
    <row r="34" spans="1:17">
      <c r="A34" s="68">
        <f t="shared" si="0"/>
        <v>38139</v>
      </c>
      <c r="B34" s="69">
        <f>[1]Inflação!$C168</f>
        <v>7.0892574177467971E-3</v>
      </c>
      <c r="C34" s="70">
        <f>[1]Inflação!$B168/[1]Inflação!$B156-1</f>
        <v>6.0591293794219458E-2</v>
      </c>
      <c r="D34" s="54">
        <f>[1]Inflação!E168</f>
        <v>1.0299999999999976E-2</v>
      </c>
      <c r="E34" s="70">
        <f>[1]Inflação!D168/[1]Inflação!D156-1</f>
        <v>6.8561865085974505E-2</v>
      </c>
      <c r="F34" s="54">
        <f>[1]Inflação!H168</f>
        <v>5.8000000000000274E-3</v>
      </c>
      <c r="G34" s="70">
        <f>[1]Inflação!G168/[1]Inflação!G156-1</f>
        <v>5.7428263355685294E-2</v>
      </c>
      <c r="H34" s="54">
        <f>[1]Inflação!$U168</f>
        <v>1.3757770383553858E-2</v>
      </c>
      <c r="I34" s="70">
        <f>[1]Inflação!$T168/[1]Inflação!$T156-1</f>
        <v>9.613621388703919E-2</v>
      </c>
      <c r="J34" s="85">
        <f>[1]Inflação!AA168</f>
        <v>1.7291380861766292E-2</v>
      </c>
      <c r="K34" s="60">
        <f>[1]Inflação!$Z168/[1]Inflação!$Z156-1</f>
        <v>0.11062582536154841</v>
      </c>
      <c r="L34" s="85">
        <f>[1]Inflação!$W168</f>
        <v>7.5678134686263387E-3</v>
      </c>
      <c r="M34" s="60">
        <f>[1]Inflação!$V168/[1]Inflação!$V156-1</f>
        <v>5.6151396611922921E-2</v>
      </c>
      <c r="N34" s="85">
        <f>[1]Inflação!$Y168</f>
        <v>5.56577943354708E-3</v>
      </c>
      <c r="O34" s="60">
        <f>[1]Inflação!$X168/[1]Inflação!$X156-1</f>
        <v>0.10634620352220736</v>
      </c>
      <c r="P34" s="190">
        <f>[1]Inflação!$AJ168</f>
        <v>4.9980873593369335E-3</v>
      </c>
      <c r="Q34" s="71">
        <f>[1]Inflação!$AI168/[1]Inflação!$AI156-1</f>
        <v>5.5745928568905256E-2</v>
      </c>
    </row>
    <row r="35" spans="1:17">
      <c r="A35" s="68">
        <f t="shared" si="0"/>
        <v>38169</v>
      </c>
      <c r="B35" s="69">
        <f>[1]Inflação!$C169</f>
        <v>9.0982778724160163E-3</v>
      </c>
      <c r="C35" s="70">
        <f>[1]Inflação!$B169/[1]Inflação!$B157-1</f>
        <v>6.8104864239899365E-2</v>
      </c>
      <c r="D35" s="54">
        <f>[1]Inflação!E169</f>
        <v>1.8899999999999917E-2</v>
      </c>
      <c r="E35" s="70">
        <f>[1]Inflação!D169/[1]Inflação!D157-1</f>
        <v>8.0867352661669001E-2</v>
      </c>
      <c r="F35" s="54">
        <f>[1]Inflação!H169</f>
        <v>5.2000000000000934E-3</v>
      </c>
      <c r="G35" s="70">
        <f>[1]Inflação!G169/[1]Inflação!G157-1</f>
        <v>6.3033193644499441E-2</v>
      </c>
      <c r="H35" s="54">
        <f>[1]Inflação!$U169</f>
        <v>1.3081270533905398E-2</v>
      </c>
      <c r="I35" s="70">
        <f>[1]Inflação!$T169/[1]Inflação!$T157-1</f>
        <v>0.11511680418975723</v>
      </c>
      <c r="J35" s="85">
        <f>[1]Inflação!AA169</f>
        <v>1.5776530091411001E-2</v>
      </c>
      <c r="K35" s="60">
        <f>[1]Inflação!$Z169/[1]Inflação!$Z157-1</f>
        <v>0.13667444449132038</v>
      </c>
      <c r="L35" s="85">
        <f>[1]Inflação!$W169</f>
        <v>6.6615394622557833E-3</v>
      </c>
      <c r="M35" s="60">
        <f>[1]Inflação!$V169/[1]Inflação!$V157-1</f>
        <v>6.2482836604474512E-2</v>
      </c>
      <c r="N35" s="85">
        <f>[1]Inflação!$Y169</f>
        <v>1.1227891868877515E-2</v>
      </c>
      <c r="O35" s="60">
        <f>[1]Inflação!$X169/[1]Inflação!$X157-1</f>
        <v>0.11225711426251483</v>
      </c>
      <c r="P35" s="190">
        <f>[1]Inflação!$AJ169</f>
        <v>7.2988121131001282E-3</v>
      </c>
      <c r="Q35" s="71">
        <f>[1]Inflação!$AI169/[1]Inflação!$AI157-1</f>
        <v>6.3024449672695049E-2</v>
      </c>
    </row>
    <row r="36" spans="1:17">
      <c r="A36" s="68">
        <f t="shared" si="0"/>
        <v>38200</v>
      </c>
      <c r="B36" s="69">
        <f>[1]Inflação!$C170</f>
        <v>6.8985661635208029E-3</v>
      </c>
      <c r="C36" s="70">
        <f>[1]Inflação!$B170/[1]Inflação!$B158-1</f>
        <v>7.1829317920978131E-2</v>
      </c>
      <c r="D36" s="54">
        <f>[1]Inflação!E170</f>
        <v>9.200000000000097E-3</v>
      </c>
      <c r="E36" s="70">
        <f>[1]Inflação!D170/[1]Inflação!D158-1</f>
        <v>8.1510343353318193E-2</v>
      </c>
      <c r="F36" s="54">
        <f>[1]Inflação!H170</f>
        <v>6.0000000000000053E-3</v>
      </c>
      <c r="G36" s="70">
        <f>[1]Inflação!G170/[1]Inflação!G158-1</f>
        <v>6.8022962954525479E-2</v>
      </c>
      <c r="H36" s="54">
        <f>[1]Inflação!$U170</f>
        <v>1.2180879786018339E-2</v>
      </c>
      <c r="I36" s="70">
        <f>[1]Inflação!$T170/[1]Inflação!$T158-1</f>
        <v>0.12442499171709054</v>
      </c>
      <c r="J36" s="85">
        <f>[1]Inflação!AA170</f>
        <v>1.4192476360147976E-2</v>
      </c>
      <c r="K36" s="60">
        <f>[1]Inflação!$Z170/[1]Inflação!$Z158-1</f>
        <v>0.15052534072653767</v>
      </c>
      <c r="L36" s="85">
        <f>[1]Inflação!$W170</f>
        <v>8.0048044030225363E-3</v>
      </c>
      <c r="M36" s="60">
        <f>[1]Inflação!$V170/[1]Inflação!$V158-1</f>
        <v>6.903640878454631E-2</v>
      </c>
      <c r="N36" s="85">
        <f>[1]Inflação!$Y170</f>
        <v>9.0082136708893312E-3</v>
      </c>
      <c r="O36" s="60">
        <f>[1]Inflação!$X170/[1]Inflação!$X158-1</f>
        <v>9.8066313654050052E-2</v>
      </c>
      <c r="P36" s="190">
        <f>[1]Inflação!$AJ170</f>
        <v>4.9994809508979721E-3</v>
      </c>
      <c r="Q36" s="71">
        <f>[1]Inflação!$AI170/[1]Inflação!$AI158-1</f>
        <v>6.6418452997290434E-2</v>
      </c>
    </row>
    <row r="37" spans="1:17">
      <c r="A37" s="68">
        <f t="shared" si="0"/>
        <v>38231</v>
      </c>
      <c r="B37" s="69">
        <f>[1]Inflação!$C171</f>
        <v>3.3019350875398423E-3</v>
      </c>
      <c r="C37" s="70">
        <f>[1]Inflação!$B171/[1]Inflação!$B159-1</f>
        <v>6.7044758512737834E-2</v>
      </c>
      <c r="D37" s="54">
        <f>[1]Inflação!E171</f>
        <v>5.9000000000000163E-3</v>
      </c>
      <c r="E37" s="70">
        <f>[1]Inflação!D171/[1]Inflação!D159-1</f>
        <v>7.2448003133973593E-2</v>
      </c>
      <c r="F37" s="54">
        <f>[1]Inflação!H171</f>
        <v>2.1999999999999797E-3</v>
      </c>
      <c r="G37" s="70">
        <f>[1]Inflação!G171/[1]Inflação!G159-1</f>
        <v>6.4835469034048021E-2</v>
      </c>
      <c r="H37" s="54">
        <f>[1]Inflação!$U171</f>
        <v>6.9445306005981866E-3</v>
      </c>
      <c r="I37" s="70">
        <f>[1]Inflação!$T171/[1]Inflação!$T159-1</f>
        <v>0.11899616374897892</v>
      </c>
      <c r="J37" s="85">
        <f>[1]Inflação!AA171</f>
        <v>9.0083242546317166E-3</v>
      </c>
      <c r="K37" s="60">
        <f>[1]Inflação!$Z171/[1]Inflação!$Z159-1</f>
        <v>0.14326770033587333</v>
      </c>
      <c r="L37" s="85">
        <f>[1]Inflação!$W171</f>
        <v>1.5233900708149228E-3</v>
      </c>
      <c r="M37" s="60">
        <f>[1]Inflação!$V171/[1]Inflação!$V159-1</f>
        <v>6.3940073706136857E-2</v>
      </c>
      <c r="N37" s="85">
        <f>[1]Inflação!$Y171</f>
        <v>6.6563019497782872E-3</v>
      </c>
      <c r="O37" s="60">
        <f>[1]Inflação!$X171/[1]Inflação!$X159-1</f>
        <v>0.10268206012886871</v>
      </c>
      <c r="P37" s="190">
        <f>[1]Inflação!$AJ171</f>
        <v>1.698143610889602E-3</v>
      </c>
      <c r="Q37" s="71">
        <f>[1]Inflação!$AI171/[1]Inflação!$AI159-1</f>
        <v>5.95412908188242E-2</v>
      </c>
    </row>
    <row r="38" spans="1:17">
      <c r="A38" s="68">
        <f t="shared" si="0"/>
        <v>38261</v>
      </c>
      <c r="B38" s="69">
        <f>[1]Inflação!$C172</f>
        <v>4.4008470035972191E-3</v>
      </c>
      <c r="C38" s="70">
        <f>[1]Inflação!$B172/[1]Inflação!$B160-1</f>
        <v>6.8642442228696643E-2</v>
      </c>
      <c r="D38" s="54">
        <f>[1]Inflação!E172</f>
        <v>8.0000000000000071E-3</v>
      </c>
      <c r="E38" s="70">
        <f>[1]Inflação!D172/[1]Inflação!D160-1</f>
        <v>8.0271397181018722E-2</v>
      </c>
      <c r="F38" s="54">
        <f>[1]Inflação!H172</f>
        <v>2.8999999999999027E-3</v>
      </c>
      <c r="G38" s="70">
        <f>[1]Inflação!G172/[1]Inflação!G160-1</f>
        <v>6.3880745063007227E-2</v>
      </c>
      <c r="H38" s="54">
        <f>[1]Inflação!$U172</f>
        <v>3.9242140021129579E-3</v>
      </c>
      <c r="I38" s="70">
        <f>[1]Inflação!$T172/[1]Inflação!$T160-1</f>
        <v>0.11913648709434854</v>
      </c>
      <c r="J38" s="85">
        <f>[1]Inflação!AA172</f>
        <v>4.4193099292184623E-3</v>
      </c>
      <c r="K38" s="60">
        <f>[1]Inflação!$Z172/[1]Inflação!$Z160-1</f>
        <v>0.14417790151471821</v>
      </c>
      <c r="L38" s="85">
        <f>[1]Inflação!$W172</f>
        <v>5.0074924134624332E-4</v>
      </c>
      <c r="M38" s="60">
        <f>[1]Inflação!$V172/[1]Inflação!$V160-1</f>
        <v>6.0306199400688598E-2</v>
      </c>
      <c r="N38" s="85">
        <f>[1]Inflação!$Y172</f>
        <v>9.4771678812597404E-3</v>
      </c>
      <c r="O38" s="60">
        <f>[1]Inflação!$X172/[1]Inflação!$X160-1</f>
        <v>0.1079537115853122</v>
      </c>
      <c r="P38" s="190">
        <f>[1]Inflação!$AJ172</f>
        <v>1.699389539679963E-3</v>
      </c>
      <c r="Q38" s="71">
        <f>[1]Inflação!$AI172/[1]Inflação!$AI160-1</f>
        <v>5.7220471206923751E-2</v>
      </c>
    </row>
    <row r="39" spans="1:17">
      <c r="A39" s="68">
        <f t="shared" si="0"/>
        <v>38292</v>
      </c>
      <c r="B39" s="69">
        <f>[1]Inflação!$C173</f>
        <v>6.9004347697243507E-3</v>
      </c>
      <c r="C39" s="70">
        <f>[1]Inflação!$B173/[1]Inflação!$B161-1</f>
        <v>7.2368302404010709E-2</v>
      </c>
      <c r="D39" s="54">
        <f>[1]Inflação!E173</f>
        <v>1.4100000000000001E-2</v>
      </c>
      <c r="E39" s="70">
        <f>[1]Inflação!D173/[1]Inflação!D161-1</f>
        <v>9.1573559068623966E-2</v>
      </c>
      <c r="F39" s="54">
        <f>[1]Inflação!H173</f>
        <v>3.9000000000000146E-3</v>
      </c>
      <c r="G39" s="70">
        <f>[1]Inflação!G173/[1]Inflação!G161-1</f>
        <v>6.4516973954702461E-2</v>
      </c>
      <c r="H39" s="54">
        <f>[1]Inflação!$U173</f>
        <v>8.170591393725557E-3</v>
      </c>
      <c r="I39" s="70">
        <f>[1]Inflação!$T173/[1]Inflação!$T161-1</f>
        <v>0.12277512582989658</v>
      </c>
      <c r="J39" s="85">
        <f>[1]Inflação!AA173</f>
        <v>9.924696745377215E-3</v>
      </c>
      <c r="K39" s="60">
        <f>[1]Inflação!$Z173/[1]Inflação!$Z161-1</f>
        <v>0.14894612103017857</v>
      </c>
      <c r="L39" s="85">
        <f>[1]Inflação!$W173</f>
        <v>2.9615970797973734E-3</v>
      </c>
      <c r="M39" s="60">
        <f>[1]Inflação!$V173/[1]Inflação!$V161-1</f>
        <v>6.0201759829426882E-2</v>
      </c>
      <c r="N39" s="85">
        <f>[1]Inflação!$Y173</f>
        <v>9.3881943869524864E-3</v>
      </c>
      <c r="O39" s="60">
        <f>[1]Inflação!$X173/[1]Inflação!$X161-1</f>
        <v>0.11364018326233261</v>
      </c>
      <c r="P39" s="190">
        <f>[1]Inflação!$AJ173</f>
        <v>4.4018579216971165E-3</v>
      </c>
      <c r="Q39" s="71">
        <f>[1]Inflação!$AI173/[1]Inflação!$AI161-1</f>
        <v>5.7959385490852888E-2</v>
      </c>
    </row>
    <row r="40" spans="1:17" ht="13.5" thickBot="1">
      <c r="A40" s="239">
        <f t="shared" si="0"/>
        <v>38322</v>
      </c>
      <c r="B40" s="240">
        <f>[1]Inflação!$C174</f>
        <v>8.597964237514244E-3</v>
      </c>
      <c r="C40" s="241">
        <f>[1]Inflação!$B174/[1]Inflação!$B162-1</f>
        <v>7.5994958488264208E-2</v>
      </c>
      <c r="D40" s="254">
        <f>[1]Inflação!E174</f>
        <v>1.4299999999999979E-2</v>
      </c>
      <c r="E40" s="241">
        <f>[1]Inflação!D174/[1]Inflação!D162-1</f>
        <v>0.10200364383727045</v>
      </c>
      <c r="F40" s="254">
        <f>[1]Inflação!H174</f>
        <v>6.1999999999999833E-3</v>
      </c>
      <c r="G40" s="241">
        <f>[1]Inflação!G174/[1]Inflação!G162-1</f>
        <v>6.5364013520212483E-2</v>
      </c>
      <c r="H40" s="254">
        <f>[1]Inflação!$U174</f>
        <v>7.3557159725856636E-3</v>
      </c>
      <c r="I40" s="241">
        <f>[1]Inflação!$T174/[1]Inflação!$T162-1</f>
        <v>0.12412762561342139</v>
      </c>
      <c r="J40" s="254">
        <f>[1]Inflação!AA174</f>
        <v>8.1109179721881031E-3</v>
      </c>
      <c r="K40" s="241">
        <f>[1]Inflação!$Z174/[1]Inflação!$Z162-1</f>
        <v>0.15090038464557654</v>
      </c>
      <c r="L40" s="254">
        <f>[1]Inflação!$W174</f>
        <v>5.7856387089998407E-3</v>
      </c>
      <c r="M40" s="241">
        <f>[1]Inflação!$V174/[1]Inflação!$V162-1</f>
        <v>6.195082915389083E-2</v>
      </c>
      <c r="N40" s="254">
        <f>[1]Inflação!$Y174</f>
        <v>6.0529510186673186E-3</v>
      </c>
      <c r="O40" s="241">
        <f>[1]Inflação!$X174/[1]Inflação!$X162-1</f>
        <v>0.10936459931120313</v>
      </c>
      <c r="P40" s="255">
        <f>[1]Inflação!$AJ174</f>
        <v>8.6011454528309716E-3</v>
      </c>
      <c r="Q40" s="256">
        <f>[1]Inflação!$AI174/[1]Inflação!$AI162-1</f>
        <v>6.1327937947308842E-2</v>
      </c>
    </row>
    <row r="41" spans="1:17" ht="13.5" thickTop="1">
      <c r="A41" s="78">
        <f t="shared" si="0"/>
        <v>38353</v>
      </c>
      <c r="B41" s="73">
        <f>[1]Inflação!$C175</f>
        <v>5.7984426325179417E-3</v>
      </c>
      <c r="C41" s="74">
        <f>[1]Inflação!$B175/[1]Inflação!$B163-1</f>
        <v>7.407308485018449E-2</v>
      </c>
      <c r="D41" s="52">
        <f>[1]Inflação!E175</f>
        <v>5.1000000000001044E-3</v>
      </c>
      <c r="E41" s="74">
        <f>[1]Inflação!D175/[1]Inflação!D163-1</f>
        <v>9.8397324891749793E-2</v>
      </c>
      <c r="F41" s="52">
        <f>[1]Inflação!H175</f>
        <v>6.0999999999999943E-3</v>
      </c>
      <c r="G41" s="74">
        <f>[1]Inflação!G175/[1]Inflação!G163-1</f>
        <v>6.4094841658578039E-2</v>
      </c>
      <c r="H41" s="52">
        <f>[1]Inflação!$U175</f>
        <v>3.9062854035438743E-3</v>
      </c>
      <c r="I41" s="74">
        <f>[1]Inflação!$T175/[1]Inflação!$T163-1</f>
        <v>0.1187015846404007</v>
      </c>
      <c r="J41" s="84">
        <f>[1]Inflação!AA175</f>
        <v>1.9752655286153775E-3</v>
      </c>
      <c r="K41" s="75">
        <f>[1]Inflação!$Z175/[1]Inflação!$Z163-1</f>
        <v>0.14200379365030025</v>
      </c>
      <c r="L41" s="84">
        <f>[1]Inflação!$W175</f>
        <v>8.0130118180732346E-3</v>
      </c>
      <c r="M41" s="75">
        <f>[1]Inflação!$V175/[1]Inflação!$V163-1</f>
        <v>6.1536527491867998E-2</v>
      </c>
      <c r="N41" s="84">
        <f>[1]Inflação!$Y175</f>
        <v>7.0013533123545191E-3</v>
      </c>
      <c r="O41" s="75">
        <f>[1]Inflação!$X175/[1]Inflação!$X163-1</f>
        <v>0.11400031024419111</v>
      </c>
      <c r="P41" s="191">
        <f>[1]Inflação!$AJ175</f>
        <v>5.6987468447557976E-3</v>
      </c>
      <c r="Q41" s="114">
        <f>[1]Inflação!$AI175/[1]Inflação!$AI163-1</f>
        <v>5.858972219726466E-2</v>
      </c>
    </row>
    <row r="42" spans="1:17">
      <c r="A42" s="68">
        <f t="shared" si="0"/>
        <v>38384</v>
      </c>
      <c r="B42" s="69">
        <f>[1]Inflação!$C176</f>
        <v>5.9017833829984045E-3</v>
      </c>
      <c r="C42" s="70">
        <f>[1]Inflação!$B176/[1]Inflação!$B164-1</f>
        <v>7.3863007880077713E-2</v>
      </c>
      <c r="D42" s="54">
        <f>[1]Inflação!E176</f>
        <v>1.6000000000000458E-3</v>
      </c>
      <c r="E42" s="70">
        <f>[1]Inflação!D176/[1]Inflação!D164-1</f>
        <v>9.7301775993992257E-2</v>
      </c>
      <c r="F42" s="54">
        <f>[1]Inflação!H176</f>
        <v>7.7000000000000401E-3</v>
      </c>
      <c r="G42" s="70">
        <f>[1]Inflação!G176/[1]Inflação!G164-1</f>
        <v>6.4306076366599463E-2</v>
      </c>
      <c r="H42" s="54">
        <f>[1]Inflação!$U176</f>
        <v>2.9792535615622562E-3</v>
      </c>
      <c r="I42" s="70">
        <f>[1]Inflação!$T176/[1]Inflação!$T164-1</f>
        <v>0.11431408539704524</v>
      </c>
      <c r="J42" s="85">
        <f>[1]Inflação!AA176</f>
        <v>2.0258293238792913E-3</v>
      </c>
      <c r="K42" s="60">
        <f>[1]Inflação!$Z176/[1]Inflação!$Z164-1</f>
        <v>0.1353570194491065</v>
      </c>
      <c r="L42" s="85">
        <f>[1]Inflação!$W176</f>
        <v>5.0996994952110519E-3</v>
      </c>
      <c r="M42" s="60">
        <f>[1]Inflação!$V176/[1]Inflação!$V164-1</f>
        <v>6.1337897723275914E-2</v>
      </c>
      <c r="N42" s="85">
        <f>[1]Inflação!$Y176</f>
        <v>4.2195322569154037E-3</v>
      </c>
      <c r="O42" s="60">
        <f>[1]Inflação!$X176/[1]Inflação!$X164-1</f>
        <v>0.11339898966325701</v>
      </c>
      <c r="P42" s="190">
        <f>[1]Inflação!$AJ176</f>
        <v>4.4014048928748828E-3</v>
      </c>
      <c r="Q42" s="71">
        <f>[1]Inflação!$AI176/[1]Inflação!$AI164-1</f>
        <v>5.9116344682683009E-2</v>
      </c>
    </row>
    <row r="43" spans="1:17">
      <c r="A43" s="68">
        <f t="shared" si="0"/>
        <v>38412</v>
      </c>
      <c r="B43" s="69">
        <f>[1]Inflação!$C177</f>
        <v>6.0978875763779694E-3</v>
      </c>
      <c r="C43" s="70">
        <f>[1]Inflação!$B177/[1]Inflação!$B165-1</f>
        <v>7.5358361774743976E-2</v>
      </c>
      <c r="D43" s="54">
        <f>[1]Inflação!E177</f>
        <v>1.2899999999999912E-2</v>
      </c>
      <c r="E43" s="70">
        <f>[1]Inflação!D177/[1]Inflação!D165-1</f>
        <v>0.11223553377795947</v>
      </c>
      <c r="F43" s="54">
        <f>[1]Inflação!H177</f>
        <v>3.3000000000000806E-3</v>
      </c>
      <c r="G43" s="70">
        <f>[1]Inflação!G177/[1]Inflação!G165-1</f>
        <v>6.0500830686869733E-2</v>
      </c>
      <c r="H43" s="54">
        <f>[1]Inflação!$U177</f>
        <v>8.5061568373299146E-3</v>
      </c>
      <c r="I43" s="70">
        <f>[1]Inflação!$T177/[1]Inflação!$T165-1</f>
        <v>0.11120918792398937</v>
      </c>
      <c r="J43" s="85">
        <f>[1]Inflação!AA177</f>
        <v>9.3994309798071107E-3</v>
      </c>
      <c r="K43" s="60">
        <f>[1]Inflação!$Z177/[1]Inflação!$Z165-1</f>
        <v>0.13097938442520873</v>
      </c>
      <c r="L43" s="85">
        <f>[1]Inflação!$W177</f>
        <v>6.6276372473212941E-3</v>
      </c>
      <c r="M43" s="60">
        <f>[1]Inflação!$V177/[1]Inflação!$V165-1</f>
        <v>6.344328613661121E-2</v>
      </c>
      <c r="N43" s="85">
        <f>[1]Inflação!$Y177</f>
        <v>7.0782476902984115E-3</v>
      </c>
      <c r="O43" s="60">
        <f>[1]Inflação!$X177/[1]Inflação!$X165-1</f>
        <v>0.10370516970836463</v>
      </c>
      <c r="P43" s="190">
        <f>[1]Inflação!$AJ177</f>
        <v>7.2995050500985759E-3</v>
      </c>
      <c r="Q43" s="71">
        <f>[1]Inflação!$AI177/[1]Inflação!$AI165-1</f>
        <v>6.0802793504424191E-2</v>
      </c>
    </row>
    <row r="44" spans="1:17">
      <c r="A44" s="68">
        <f t="shared" si="0"/>
        <v>38443</v>
      </c>
      <c r="B44" s="69">
        <f>[1]Inflação!$C178</f>
        <v>8.6982517496836387E-3</v>
      </c>
      <c r="C44" s="70">
        <f>[1]Inflação!$B178/[1]Inflação!$B166-1</f>
        <v>8.0714301384287923E-2</v>
      </c>
      <c r="D44" s="54">
        <f>[1]Inflação!E178</f>
        <v>1.1400000000000077E-2</v>
      </c>
      <c r="E44" s="70">
        <f>[1]Inflação!D178/[1]Inflação!D166-1</f>
        <v>0.12132677318882368</v>
      </c>
      <c r="F44" s="54">
        <f>[1]Inflação!H178</f>
        <v>7.6000000000000512E-3</v>
      </c>
      <c r="G44" s="70">
        <f>[1]Inflação!G178/[1]Inflação!G166-1</f>
        <v>6.44094401833748E-2</v>
      </c>
      <c r="H44" s="54">
        <f>[1]Inflação!$U178</f>
        <v>8.6486197017163757E-3</v>
      </c>
      <c r="I44" s="70">
        <f>[1]Inflação!$T178/[1]Inflação!$T166-1</f>
        <v>0.10739471698606229</v>
      </c>
      <c r="J44" s="85">
        <f>[1]Inflação!AA178</f>
        <v>9.5541915684058676E-3</v>
      </c>
      <c r="K44" s="60">
        <f>[1]Inflação!$Z178/[1]Inflação!$Z166-1</f>
        <v>0.1232152537956277</v>
      </c>
      <c r="L44" s="85">
        <f>[1]Inflação!$W178</f>
        <v>8.0251655144665257E-3</v>
      </c>
      <c r="M44" s="60">
        <f>[1]Inflação!$V178/[1]Inflação!$V166-1</f>
        <v>6.8685239188434499E-2</v>
      </c>
      <c r="N44" s="85">
        <f>[1]Inflação!$Y178</f>
        <v>3.8328530259366111E-3</v>
      </c>
      <c r="O44" s="60">
        <f>[1]Inflação!$X178/[1]Inflação!$X166-1</f>
        <v>0.10128396536279483</v>
      </c>
      <c r="P44" s="190">
        <f>[1]Inflação!$AJ178</f>
        <v>9.1002061328520067E-3</v>
      </c>
      <c r="Q44" s="71">
        <f>[1]Inflação!$AI178/[1]Inflação!$AI166-1</f>
        <v>6.6087624449762572E-2</v>
      </c>
    </row>
    <row r="45" spans="1:17">
      <c r="A45" s="68">
        <f t="shared" si="0"/>
        <v>38473</v>
      </c>
      <c r="B45" s="69">
        <f>[1]Inflação!$C179</f>
        <v>4.9003089589989557E-3</v>
      </c>
      <c r="C45" s="70">
        <f>[1]Inflação!$B179/[1]Inflação!$B167-1</f>
        <v>8.0491882712950602E-2</v>
      </c>
      <c r="D45" s="54">
        <f>[1]Inflação!E179</f>
        <v>2.4999999999999467E-3</v>
      </c>
      <c r="E45" s="70">
        <f>[1]Inflação!D179/[1]Inflação!D167-1</f>
        <v>0.12020935737099725</v>
      </c>
      <c r="F45" s="54">
        <f>[1]Inflação!H179</f>
        <v>5.9000000000000163E-3</v>
      </c>
      <c r="G45" s="70">
        <f>[1]Inflação!G179/[1]Inflação!G167-1</f>
        <v>6.4621115521981576E-2</v>
      </c>
      <c r="H45" s="54">
        <f>[1]Inflação!$U179</f>
        <v>-2.1561513730348203E-3</v>
      </c>
      <c r="I45" s="70">
        <f>[1]Inflação!$T179/[1]Inflação!$T167-1</f>
        <v>9.0752276303232016E-2</v>
      </c>
      <c r="J45" s="85">
        <f>[1]Inflação!AA179</f>
        <v>-7.7411475457922485E-3</v>
      </c>
      <c r="K45" s="60">
        <f>[1]Inflação!$Z179/[1]Inflação!$Z167-1</f>
        <v>9.7803543243203395E-2</v>
      </c>
      <c r="L45" s="85">
        <f>[1]Inflação!$W179</f>
        <v>1.016387018114262E-2</v>
      </c>
      <c r="M45" s="60">
        <f>[1]Inflação!$V179/[1]Inflação!$V167-1</f>
        <v>7.3237775070550848E-2</v>
      </c>
      <c r="N45" s="85">
        <f>[1]Inflação!$Y179</f>
        <v>5.4322688893353455E-3</v>
      </c>
      <c r="O45" s="60">
        <f>[1]Inflação!$X179/[1]Inflação!$X167-1</f>
        <v>8.8296325964084765E-2</v>
      </c>
      <c r="P45" s="190">
        <f>[1]Inflação!$AJ179</f>
        <v>6.9991528174755402E-3</v>
      </c>
      <c r="Q45" s="71">
        <f>[1]Inflação!$AI179/[1]Inflação!$AI167-1</f>
        <v>6.9271220853247994E-2</v>
      </c>
    </row>
    <row r="46" spans="1:17">
      <c r="A46" s="68">
        <f t="shared" si="0"/>
        <v>38504</v>
      </c>
      <c r="B46" s="69">
        <f>[1]Inflação!$C180</f>
        <v>-2.0200551071036799E-4</v>
      </c>
      <c r="C46" s="70">
        <f>[1]Inflação!$B180/[1]Inflação!$B168-1</f>
        <v>7.2669189390688338E-2</v>
      </c>
      <c r="D46" s="54">
        <f>[1]Inflação!E180</f>
        <v>-1.6000000000000458E-3</v>
      </c>
      <c r="E46" s="70">
        <f>[1]Inflação!D180/[1]Inflação!D168-1</f>
        <v>0.10701477026546935</v>
      </c>
      <c r="F46" s="54">
        <f>[1]Inflação!H180</f>
        <v>3.9999999999995595E-4</v>
      </c>
      <c r="G46" s="70">
        <f>[1]Inflação!G180/[1]Inflação!G168-1</f>
        <v>5.8905313151909278E-2</v>
      </c>
      <c r="H46" s="54">
        <f>[1]Inflação!$U180</f>
        <v>-4.4280355543468986E-3</v>
      </c>
      <c r="I46" s="70">
        <f>[1]Inflação!$T180/[1]Inflação!$T168-1</f>
        <v>7.1185265521485741E-2</v>
      </c>
      <c r="J46" s="85">
        <f>[1]Inflação!AA180</f>
        <v>-1.002402541211378E-2</v>
      </c>
      <c r="K46" s="60">
        <f>[1]Inflação!$Z180/[1]Inflação!$Z168-1</f>
        <v>6.832629576353777E-2</v>
      </c>
      <c r="L46" s="85">
        <f>[1]Inflação!$W180</f>
        <v>5.3522998724786497E-4</v>
      </c>
      <c r="M46" s="60">
        <f>[1]Inflação!$V180/[1]Inflação!$V168-1</f>
        <v>6.5746830890258678E-2</v>
      </c>
      <c r="N46" s="85">
        <f>[1]Inflação!$Y180</f>
        <v>2.2049492385786795E-2</v>
      </c>
      <c r="O46" s="60">
        <f>[1]Inflação!$X180/[1]Inflação!$X168-1</f>
        <v>0.10613619741861502</v>
      </c>
      <c r="P46" s="190">
        <f>[1]Inflação!$AJ180</f>
        <v>-1.1007587372723338E-3</v>
      </c>
      <c r="Q46" s="71">
        <f>[1]Inflação!$AI180/[1]Inflação!$AI168-1</f>
        <v>6.2782332273715991E-2</v>
      </c>
    </row>
    <row r="47" spans="1:17">
      <c r="A47" s="68">
        <f t="shared" si="0"/>
        <v>38534</v>
      </c>
      <c r="B47" s="69">
        <f>[1]Inflação!$C181</f>
        <v>2.5013335057462172E-3</v>
      </c>
      <c r="C47" s="70">
        <f>[1]Inflação!$B181/[1]Inflação!$B169-1</f>
        <v>6.5656652434257445E-2</v>
      </c>
      <c r="D47" s="54">
        <f>[1]Inflação!E181</f>
        <v>8.3999999999999631E-3</v>
      </c>
      <c r="E47" s="70">
        <f>[1]Inflação!D181/[1]Inflação!D169-1</f>
        <v>9.5606727191774876E-2</v>
      </c>
      <c r="F47" s="54">
        <f>[1]Inflação!H181</f>
        <v>0</v>
      </c>
      <c r="G47" s="70">
        <f>[1]Inflação!G181/[1]Inflação!G169-1</f>
        <v>5.3427490202854422E-2</v>
      </c>
      <c r="H47" s="54">
        <f>[1]Inflação!$U181</f>
        <v>-3.3788498252677046E-3</v>
      </c>
      <c r="I47" s="70">
        <f>[1]Inflação!$T181/[1]Inflação!$T169-1</f>
        <v>5.3781095776876509E-2</v>
      </c>
      <c r="J47" s="85">
        <f>[1]Inflação!AA181</f>
        <v>-6.5367993571784355E-3</v>
      </c>
      <c r="K47" s="60">
        <f>[1]Inflação!$Z181/[1]Inflação!$Z169-1</f>
        <v>4.4858617696770464E-2</v>
      </c>
      <c r="L47" s="85">
        <f>[1]Inflação!$W181</f>
        <v>1.1740038918048867E-3</v>
      </c>
      <c r="M47" s="60">
        <f>[1]Inflação!$V181/[1]Inflação!$V169-1</f>
        <v>5.9937208276952481E-2</v>
      </c>
      <c r="N47" s="85">
        <f>[1]Inflação!$Y181</f>
        <v>6.47524445134251E-3</v>
      </c>
      <c r="O47" s="60">
        <f>[1]Inflação!$X181/[1]Inflação!$X169-1</f>
        <v>0.10093749257238316</v>
      </c>
      <c r="P47" s="190">
        <f>[1]Inflação!$AJ181</f>
        <v>2.9910661576604269E-4</v>
      </c>
      <c r="Q47" s="71">
        <f>[1]Inflação!$AI181/[1]Inflação!$AI169-1</f>
        <v>5.5397072563064365E-2</v>
      </c>
    </row>
    <row r="48" spans="1:17">
      <c r="A48" s="68">
        <f t="shared" si="0"/>
        <v>38565</v>
      </c>
      <c r="B48" s="69">
        <f>[1]Inflação!$C182</f>
        <v>1.7010161757771147E-3</v>
      </c>
      <c r="C48" s="70">
        <f>[1]Inflação!$B182/[1]Inflação!$B170-1</f>
        <v>6.0155796730487099E-2</v>
      </c>
      <c r="D48" s="54">
        <f>[1]Inflação!E182</f>
        <v>6.8999999999999062E-3</v>
      </c>
      <c r="E48" s="70">
        <f>[1]Inflação!D182/[1]Inflação!D170-1</f>
        <v>9.3109803417952719E-2</v>
      </c>
      <c r="F48" s="54">
        <f>[1]Inflação!H182</f>
        <v>-5.0000000000005596E-4</v>
      </c>
      <c r="G48" s="70">
        <f>[1]Inflação!G182/[1]Inflação!G170-1</f>
        <v>4.6621050156812061E-2</v>
      </c>
      <c r="H48" s="54">
        <f>[1]Inflação!$U182</f>
        <v>-6.5214217831576216E-3</v>
      </c>
      <c r="I48" s="70">
        <f>[1]Inflação!$T182/[1]Inflação!$T170-1</f>
        <v>3.4310137339801372E-2</v>
      </c>
      <c r="J48" s="85">
        <f>[1]Inflação!AA182</f>
        <v>-8.8231757967910385E-3</v>
      </c>
      <c r="K48" s="60">
        <f>[1]Inflação!$Z182/[1]Inflação!$Z170-1</f>
        <v>2.1147041187747462E-2</v>
      </c>
      <c r="L48" s="85">
        <f>[1]Inflação!$W182</f>
        <v>-3.1987262471266931E-3</v>
      </c>
      <c r="M48" s="60">
        <f>[1]Inflação!$V182/[1]Inflação!$V170-1</f>
        <v>4.8156471768263875E-2</v>
      </c>
      <c r="N48" s="85">
        <f>[1]Inflação!$Y182</f>
        <v>4.8729937452973715E-4</v>
      </c>
      <c r="O48" s="60">
        <f>[1]Inflação!$X182/[1]Inflação!$X170-1</f>
        <v>9.1640250099272569E-2</v>
      </c>
      <c r="P48" s="190">
        <f>[1]Inflação!$AJ182</f>
        <v>0</v>
      </c>
      <c r="Q48" s="71">
        <f>[1]Inflação!$AI182/[1]Inflação!$AI170-1</f>
        <v>5.0146883224737593E-2</v>
      </c>
    </row>
    <row r="49" spans="1:17">
      <c r="A49" s="68">
        <f t="shared" si="0"/>
        <v>38596</v>
      </c>
      <c r="B49" s="69">
        <f>[1]Inflação!$C183</f>
        <v>3.50087924381004E-3</v>
      </c>
      <c r="C49" s="70">
        <f>[1]Inflação!$B183/[1]Inflação!$B171-1</f>
        <v>6.0366014405864199E-2</v>
      </c>
      <c r="D49" s="54">
        <f>[1]Inflação!E183</f>
        <v>9.200000000000097E-3</v>
      </c>
      <c r="E49" s="70">
        <f>[1]Inflação!D183/[1]Inflação!D171-1</f>
        <v>9.6695907753651333E-2</v>
      </c>
      <c r="F49" s="54">
        <f>[1]Inflação!H183</f>
        <v>9.9999999999988987E-4</v>
      </c>
      <c r="G49" s="70">
        <f>[1]Inflação!G183/[1]Inflação!G171-1</f>
        <v>4.5367861910764917E-2</v>
      </c>
      <c r="H49" s="54">
        <f>[1]Inflação!$U183</f>
        <v>-5.3497424087034506E-3</v>
      </c>
      <c r="I49" s="70">
        <f>[1]Inflação!$T183/[1]Inflação!$T171-1</f>
        <v>2.1681744396290226E-2</v>
      </c>
      <c r="J49" s="85">
        <f>[1]Inflação!AA183</f>
        <v>-7.6418581955620679E-3</v>
      </c>
      <c r="K49" s="60">
        <f>[1]Inflação!$Z183/[1]Inflação!$Z171-1</f>
        <v>4.2965513200734495E-3</v>
      </c>
      <c r="L49" s="85">
        <f>[1]Inflação!$W183</f>
        <v>-1.6584583172943868E-3</v>
      </c>
      <c r="M49" s="60">
        <f>[1]Inflação!$V183/[1]Inflação!$V171-1</f>
        <v>4.4826469680198322E-2</v>
      </c>
      <c r="N49" s="85">
        <f>[1]Inflação!$Y183</f>
        <v>5.5796346418235387E-4</v>
      </c>
      <c r="O49" s="60">
        <f>[1]Inflação!$X183/[1]Inflação!$X171-1</f>
        <v>8.5027077622517933E-2</v>
      </c>
      <c r="P49" s="190">
        <f>[1]Inflação!$AJ183</f>
        <v>1.4990203252991385E-3</v>
      </c>
      <c r="Q49" s="71">
        <f>[1]Inflação!$AI183/[1]Inflação!$AI171-1</f>
        <v>4.9938129021613431E-2</v>
      </c>
    </row>
    <row r="50" spans="1:17">
      <c r="A50" s="68">
        <f t="shared" si="0"/>
        <v>38626</v>
      </c>
      <c r="B50" s="69">
        <f>[1]Inflação!$C184</f>
        <v>7.4986265884455783E-3</v>
      </c>
      <c r="C50" s="70">
        <f>[1]Inflação!$B184/[1]Inflação!$B172-1</f>
        <v>6.363640212177768E-2</v>
      </c>
      <c r="D50" s="54">
        <f>[1]Inflação!E184</f>
        <v>1.6199999999999992E-2</v>
      </c>
      <c r="E50" s="70">
        <f>[1]Inflação!D184/[1]Inflação!D172-1</f>
        <v>0.10561744192386957</v>
      </c>
      <c r="F50" s="54">
        <f>[1]Inflação!H184</f>
        <v>3.8000000000000256E-3</v>
      </c>
      <c r="G50" s="70">
        <f>[1]Inflação!G184/[1]Inflação!G172-1</f>
        <v>4.6305972465874978E-2</v>
      </c>
      <c r="H50" s="54">
        <f>[1]Inflação!$U184</f>
        <v>6.0417860050048233E-3</v>
      </c>
      <c r="I50" s="70">
        <f>[1]Inflação!$T184/[1]Inflação!$T172-1</f>
        <v>2.3836772263557515E-2</v>
      </c>
      <c r="J50" s="85">
        <f>[1]Inflação!AA184</f>
        <v>7.2201062875207889E-3</v>
      </c>
      <c r="K50" s="60">
        <f>[1]Inflação!$Z184/[1]Inflação!$Z172-1</f>
        <v>7.0970053692802626E-3</v>
      </c>
      <c r="L50" s="85">
        <f>[1]Inflação!$W184</f>
        <v>4.2449226688960895E-3</v>
      </c>
      <c r="M50" s="60">
        <f>[1]Inflação!$V184/[1]Inflação!$V172-1</f>
        <v>4.8736523228027684E-2</v>
      </c>
      <c r="N50" s="85">
        <f>[1]Inflação!$Y184</f>
        <v>2.8036663328969702E-3</v>
      </c>
      <c r="O50" s="60">
        <f>[1]Inflação!$X184/[1]Inflação!$X172-1</f>
        <v>7.7854126997267903E-2</v>
      </c>
      <c r="P50" s="190">
        <f>[1]Inflação!$AJ184</f>
        <v>5.7985362231729454E-3</v>
      </c>
      <c r="Q50" s="71">
        <f>[1]Inflação!$AI184/[1]Inflação!$AI172-1</f>
        <v>5.4234677910826479E-2</v>
      </c>
    </row>
    <row r="51" spans="1:17">
      <c r="A51" s="68">
        <f t="shared" si="0"/>
        <v>38657</v>
      </c>
      <c r="B51" s="69">
        <f>[1]Inflação!$C185</f>
        <v>5.500519405052362E-3</v>
      </c>
      <c r="C51" s="70">
        <f>[1]Inflação!$B185/[1]Inflação!$B173-1</f>
        <v>6.2157605519514769E-2</v>
      </c>
      <c r="D51" s="54">
        <f>[1]Inflação!E185</f>
        <v>8.499999999999952E-3</v>
      </c>
      <c r="E51" s="70">
        <f>[1]Inflação!D185/[1]Inflação!D173-1</f>
        <v>9.9512069993316521E-2</v>
      </c>
      <c r="F51" s="54">
        <f>[1]Inflação!H185</f>
        <v>4.1999999999999815E-3</v>
      </c>
      <c r="G51" s="70">
        <f>[1]Inflação!G185/[1]Inflação!G173-1</f>
        <v>4.6618644835373813E-2</v>
      </c>
      <c r="H51" s="54">
        <f>[1]Inflação!$U185</f>
        <v>4.012658303715444E-3</v>
      </c>
      <c r="I51" s="70">
        <f>[1]Inflação!$T185/[1]Inflação!$T173-1</f>
        <v>1.9614228151971336E-2</v>
      </c>
      <c r="J51" s="85">
        <f>[1]Inflação!AA185</f>
        <v>3.9606581974040989E-3</v>
      </c>
      <c r="K51" s="60">
        <f>[1]Inflação!$Z185/[1]Inflação!$Z173-1</f>
        <v>1.1496655518394849E-3</v>
      </c>
      <c r="L51" s="85">
        <f>[1]Inflação!$W185</f>
        <v>4.5965710512907432E-3</v>
      </c>
      <c r="M51" s="60">
        <f>[1]Inflação!$V185/[1]Inflação!$V173-1</f>
        <v>5.044611701848245E-2</v>
      </c>
      <c r="N51" s="85">
        <f>[1]Inflação!$Y185</f>
        <v>2.860346866982999E-3</v>
      </c>
      <c r="O51" s="60">
        <f>[1]Inflação!$X185/[1]Inflação!$X173-1</f>
        <v>7.0883501197467336E-2</v>
      </c>
      <c r="P51" s="190">
        <f>[1]Inflação!$AJ185</f>
        <v>5.3979525277025875E-3</v>
      </c>
      <c r="Q51" s="71">
        <f>[1]Inflação!$AI185/[1]Inflação!$AI173-1</f>
        <v>5.5280193177299264E-2</v>
      </c>
    </row>
    <row r="52" spans="1:17" ht="13.5" thickBot="1">
      <c r="A52" s="239">
        <f t="shared" si="0"/>
        <v>38687</v>
      </c>
      <c r="B52" s="240">
        <f>[1]Inflação!$C186</f>
        <v>3.5981332457220017E-3</v>
      </c>
      <c r="C52" s="241">
        <f>[1]Inflação!$B186/[1]Inflação!$B174-1</f>
        <v>5.6892268187350936E-2</v>
      </c>
      <c r="D52" s="254">
        <f>[1]Inflação!E186</f>
        <v>5.3000000000000824E-3</v>
      </c>
      <c r="E52" s="241">
        <f>[1]Inflação!D186/[1]Inflação!D174-1</f>
        <v>8.9755973542621659E-2</v>
      </c>
      <c r="F52" s="254">
        <f>[1]Inflação!H186</f>
        <v>2.8999999999999027E-3</v>
      </c>
      <c r="G52" s="241">
        <f>[1]Inflação!G186/[1]Inflação!G174-1</f>
        <v>4.318608517729694E-2</v>
      </c>
      <c r="H52" s="254">
        <f>[1]Inflação!$U186</f>
        <v>-8.058907630004164E-5</v>
      </c>
      <c r="I52" s="241">
        <f>[1]Inflação!$T186/[1]Inflação!$T174-1</f>
        <v>1.208743070346352E-2</v>
      </c>
      <c r="J52" s="254">
        <f>[1]Inflação!AA186</f>
        <v>-2.6758094735742644E-3</v>
      </c>
      <c r="K52" s="241">
        <f>[1]Inflação!$Z186/[1]Inflação!$Z174-1</f>
        <v>-9.5625769030346364E-3</v>
      </c>
      <c r="L52" s="254">
        <f>[1]Inflação!$W186</f>
        <v>5.1684662835262962E-3</v>
      </c>
      <c r="M52" s="241">
        <f>[1]Inflação!$V186/[1]Inflação!$V174-1</f>
        <v>4.980153993076275E-2</v>
      </c>
      <c r="N52" s="254">
        <f>[1]Inflação!$Y186</f>
        <v>3.7651340620556972E-3</v>
      </c>
      <c r="O52" s="241">
        <f>[1]Inflação!$X186/[1]Inflação!$X174-1</f>
        <v>6.844825618365924E-2</v>
      </c>
      <c r="P52" s="255">
        <f>[1]Inflação!$AJ186</f>
        <v>4.0014762727995645E-3</v>
      </c>
      <c r="Q52" s="256">
        <f>[1]Inflação!$AI186/[1]Inflação!$AI174-1</f>
        <v>5.046764680776672E-2</v>
      </c>
    </row>
    <row r="53" spans="1:17" ht="13.5" thickTop="1">
      <c r="A53" s="78">
        <f t="shared" si="0"/>
        <v>38718</v>
      </c>
      <c r="B53" s="73">
        <f>[1]Inflação!$C187</f>
        <v>5.900449633194027E-3</v>
      </c>
      <c r="C53" s="74">
        <f>[1]Inflação!$B187/[1]Inflação!$B175-1</f>
        <v>5.6999457069084825E-2</v>
      </c>
      <c r="D53" s="52">
        <f>[1]Inflação!E187</f>
        <v>5.8000000000000274E-3</v>
      </c>
      <c r="E53" s="74">
        <f>[1]Inflação!D187/[1]Inflação!D175-1</f>
        <v>9.0514932035786311E-2</v>
      </c>
      <c r="F53" s="52">
        <f>[1]Inflação!H187</f>
        <v>6.0000000000000053E-3</v>
      </c>
      <c r="G53" s="74">
        <f>[1]Inflação!G187/[1]Inflação!G175-1</f>
        <v>4.3082399054130471E-2</v>
      </c>
      <c r="H53" s="52">
        <f>[1]Inflação!$U187</f>
        <v>9.184910121012857E-3</v>
      </c>
      <c r="I53" s="74">
        <f>[1]Inflação!$T187/[1]Inflação!$T175-1</f>
        <v>1.7409072579431806E-2</v>
      </c>
      <c r="J53" s="84">
        <f>[1]Inflação!AA187</f>
        <v>1.1048734532873361E-2</v>
      </c>
      <c r="K53" s="75">
        <f>[1]Inflação!$Z187/[1]Inflação!$Z175-1</f>
        <v>-5.9358977500778565E-4</v>
      </c>
      <c r="L53" s="84">
        <f>[1]Inflação!$W187</f>
        <v>7.0145763892344171E-3</v>
      </c>
      <c r="M53" s="75">
        <f>[1]Inflação!$V187/[1]Inflação!$V175-1</f>
        <v>4.8761713025328168E-2</v>
      </c>
      <c r="N53" s="84">
        <f>[1]Inflação!$Y187</f>
        <v>2.3867295395931798E-3</v>
      </c>
      <c r="O53" s="75">
        <f>[1]Inflação!$X187/[1]Inflação!$X175-1</f>
        <v>6.3552049533357913E-2</v>
      </c>
      <c r="P53" s="191">
        <f>[1]Inflação!$AJ187</f>
        <v>3.7997949194188418E-3</v>
      </c>
      <c r="Q53" s="114">
        <f>[1]Inflação!$AI187/[1]Inflação!$AI175-1</f>
        <v>4.8484162621604598E-2</v>
      </c>
    </row>
    <row r="54" spans="1:17">
      <c r="A54" s="68">
        <f t="shared" si="0"/>
        <v>38749</v>
      </c>
      <c r="B54" s="69">
        <f>[1]Inflação!$C188</f>
        <v>4.1013817657116203E-3</v>
      </c>
      <c r="C54" s="70">
        <f>[1]Inflação!$B188/[1]Inflação!$B176-1</f>
        <v>5.5107598874363006E-2</v>
      </c>
      <c r="D54" s="54">
        <f>[1]Inflação!E188</f>
        <v>4.1999999999999815E-3</v>
      </c>
      <c r="E54" s="70">
        <f>[1]Inflação!D188/[1]Inflação!D176-1</f>
        <v>9.3345741563834572E-2</v>
      </c>
      <c r="F54" s="54">
        <f>[1]Inflação!H188</f>
        <v>4.0000000000000036E-3</v>
      </c>
      <c r="G54" s="70">
        <f>[1]Inflação!G188/[1]Inflação!G176-1</f>
        <v>3.9252484519546549E-2</v>
      </c>
      <c r="H54" s="54">
        <f>[1]Inflação!$U188</f>
        <v>1.3310340951755428E-4</v>
      </c>
      <c r="I54" s="70">
        <f>[1]Inflação!$T188/[1]Inflação!$T176-1</f>
        <v>1.4521974988598307E-2</v>
      </c>
      <c r="J54" s="85">
        <f>[1]Inflação!AA188</f>
        <v>-6.4025893706121106E-4</v>
      </c>
      <c r="K54" s="60">
        <f>[1]Inflação!$Z188/[1]Inflação!$Z176-1</f>
        <v>-3.2527085524224342E-3</v>
      </c>
      <c r="L54" s="85">
        <f>[1]Inflação!$W188</f>
        <v>1.0974353183621499E-3</v>
      </c>
      <c r="M54" s="60">
        <f>[1]Inflação!$V188/[1]Inflação!$V176-1</f>
        <v>4.4585588571007806E-2</v>
      </c>
      <c r="N54" s="85">
        <f>[1]Inflação!$Y188</f>
        <v>2.8408139403885979E-3</v>
      </c>
      <c r="O54" s="60">
        <f>[1]Inflação!$X188/[1]Inflação!$X176-1</f>
        <v>6.2091872107834511E-2</v>
      </c>
      <c r="P54" s="190">
        <f>[1]Inflação!$AJ188</f>
        <v>2.3013141004637472E-3</v>
      </c>
      <c r="Q54" s="71">
        <f>[1]Inflação!$AI188/[1]Inflação!$AI176-1</f>
        <v>4.6291899722345375E-2</v>
      </c>
    </row>
    <row r="55" spans="1:17">
      <c r="A55" s="68">
        <f t="shared" si="0"/>
        <v>38777</v>
      </c>
      <c r="B55" s="69">
        <f>[1]Inflação!$C189</f>
        <v>4.2994040971251479E-3</v>
      </c>
      <c r="C55" s="70">
        <f>[1]Inflação!$B189/[1]Inflação!$B177-1</f>
        <v>5.3221506468403401E-2</v>
      </c>
      <c r="D55" s="54">
        <f>[1]Inflação!E189</f>
        <v>6.7999999999999172E-3</v>
      </c>
      <c r="E55" s="70">
        <f>[1]Inflação!D189/[1]Inflação!D177-1</f>
        <v>8.6761272195151173E-2</v>
      </c>
      <c r="F55" s="54">
        <f>[1]Inflação!H189</f>
        <v>3.1000000000001027E-3</v>
      </c>
      <c r="G55" s="70">
        <f>[1]Inflação!G189/[1]Inflação!G177-1</f>
        <v>3.9045317673235713E-2</v>
      </c>
      <c r="H55" s="54">
        <f>[1]Inflação!$U189</f>
        <v>-2.3334358586096782E-3</v>
      </c>
      <c r="I55" s="70">
        <f>[1]Inflação!$T189/[1]Inflação!$T177-1</f>
        <v>3.6177232739205145E-3</v>
      </c>
      <c r="J55" s="85">
        <f>[1]Inflação!AA189</f>
        <v>-4.7600353322210243E-3</v>
      </c>
      <c r="K55" s="60">
        <f>[1]Inflação!$Z189/[1]Inflação!$Z177-1</f>
        <v>-1.7234695525763177E-2</v>
      </c>
      <c r="L55" s="85">
        <f>[1]Inflação!$W189</f>
        <v>2.1536910598909387E-3</v>
      </c>
      <c r="M55" s="60">
        <f>[1]Inflação!$V189/[1]Inflação!$V177-1</f>
        <v>3.9942938659058624E-2</v>
      </c>
      <c r="N55" s="85">
        <f>[1]Inflação!$Y189</f>
        <v>2.2710711683264773E-3</v>
      </c>
      <c r="O55" s="60">
        <f>[1]Inflação!$X189/[1]Inflação!$X177-1</f>
        <v>5.7022094140249724E-2</v>
      </c>
      <c r="P55" s="190">
        <f>[1]Inflação!$AJ189</f>
        <v>2.6998546232126497E-3</v>
      </c>
      <c r="Q55" s="71">
        <f>[1]Inflação!$AI189/[1]Inflação!$AI177-1</f>
        <v>4.1514197599910707E-2</v>
      </c>
    </row>
    <row r="56" spans="1:17">
      <c r="A56" s="68">
        <f t="shared" si="0"/>
        <v>38808</v>
      </c>
      <c r="B56" s="69">
        <f>[1]Inflação!$C190</f>
        <v>2.0996722178372451E-3</v>
      </c>
      <c r="C56" s="70">
        <f>[1]Inflação!$B190/[1]Inflação!$B178-1</f>
        <v>4.6331670124355018E-2</v>
      </c>
      <c r="D56" s="54">
        <f>[1]Inflação!E190</f>
        <v>5.4000000000000714E-3</v>
      </c>
      <c r="E56" s="70">
        <f>[1]Inflação!D190/[1]Inflação!D178-1</f>
        <v>8.0314201171648225E-2</v>
      </c>
      <c r="F56" s="54">
        <f>[1]Inflação!H190</f>
        <v>3.9999999999995595E-4</v>
      </c>
      <c r="G56" s="70">
        <f>[1]Inflação!G190/[1]Inflação!G178-1</f>
        <v>3.1620619095181324E-2</v>
      </c>
      <c r="H56" s="54">
        <f>[1]Inflação!$U190</f>
        <v>-4.2034867003222232E-3</v>
      </c>
      <c r="I56" s="70">
        <f>[1]Inflação!$T190/[1]Inflação!$T178-1</f>
        <v>-9.1702799162315385E-3</v>
      </c>
      <c r="J56" s="85">
        <f>[1]Inflação!AA190</f>
        <v>-7.6508390447544983E-3</v>
      </c>
      <c r="K56" s="60">
        <f>[1]Inflação!$Z190/[1]Inflação!$Z178-1</f>
        <v>-3.3983184403574396E-2</v>
      </c>
      <c r="L56" s="85">
        <f>[1]Inflação!$W190</f>
        <v>2.2264429671836616E-3</v>
      </c>
      <c r="M56" s="60">
        <f>[1]Inflação!$V190/[1]Inflação!$V178-1</f>
        <v>3.3960607292150335E-2</v>
      </c>
      <c r="N56" s="85">
        <f>[1]Inflação!$Y190</f>
        <v>2.056902589455456E-3</v>
      </c>
      <c r="O56" s="60">
        <f>[1]Inflação!$X190/[1]Inflação!$X178-1</f>
        <v>5.5152042922260724E-2</v>
      </c>
      <c r="P56" s="190">
        <f>[1]Inflação!$AJ190</f>
        <v>1.2005400512435926E-3</v>
      </c>
      <c r="Q56" s="71">
        <f>[1]Inflação!$AI190/[1]Inflação!$AI178-1</f>
        <v>3.336078099144113E-2</v>
      </c>
    </row>
    <row r="57" spans="1:17">
      <c r="A57" s="68">
        <f t="shared" si="0"/>
        <v>38838</v>
      </c>
      <c r="B57" s="69">
        <f>[1]Inflação!$C191</f>
        <v>1.001074797359891E-3</v>
      </c>
      <c r="C57" s="70">
        <f>[1]Inflação!$B191/[1]Inflação!$B179-1</f>
        <v>4.2271673171244251E-2</v>
      </c>
      <c r="D57" s="54">
        <f>[1]Inflação!E191</f>
        <v>4.4999999999999485E-3</v>
      </c>
      <c r="E57" s="70">
        <f>[1]Inflação!D191/[1]Inflação!D179-1</f>
        <v>8.2469441473237648E-2</v>
      </c>
      <c r="F57" s="54">
        <f>[1]Inflação!H191</f>
        <v>-8.0000000000002292E-4</v>
      </c>
      <c r="G57" s="70">
        <f>[1]Inflação!G191/[1]Inflação!G179-1</f>
        <v>2.4749301719758421E-2</v>
      </c>
      <c r="H57" s="54">
        <f>[1]Inflação!$U191</f>
        <v>3.762789465380223E-3</v>
      </c>
      <c r="I57" s="70">
        <f>[1]Inflação!$T191/[1]Inflação!$T179-1</f>
        <v>-3.292944998359415E-3</v>
      </c>
      <c r="J57" s="85">
        <f>[1]Inflação!AA191</f>
        <v>4.311760727644165E-3</v>
      </c>
      <c r="K57" s="60">
        <f>[1]Inflação!$Z191/[1]Inflação!$Z179-1</f>
        <v>-2.2249036564849778E-2</v>
      </c>
      <c r="L57" s="85">
        <f>[1]Inflação!$W191</f>
        <v>7.0540423874265734E-4</v>
      </c>
      <c r="M57" s="60">
        <f>[1]Inflação!$V191/[1]Inflação!$V179-1</f>
        <v>2.4279325394687357E-2</v>
      </c>
      <c r="N57" s="85">
        <f>[1]Inflação!$Y191</f>
        <v>8.0777055930252306E-3</v>
      </c>
      <c r="O57" s="60">
        <f>[1]Inflação!$X191/[1]Inflação!$X179-1</f>
        <v>5.792829949238576E-2</v>
      </c>
      <c r="P57" s="190">
        <f>[1]Inflação!$AJ191</f>
        <v>1.2987062740155153E-3</v>
      </c>
      <c r="Q57" s="71">
        <f>[1]Inflação!$AI191/[1]Inflação!$AI179-1</f>
        <v>2.7511105869403085E-2</v>
      </c>
    </row>
    <row r="58" spans="1:17">
      <c r="A58" s="68">
        <f t="shared" si="0"/>
        <v>38869</v>
      </c>
      <c r="B58" s="69">
        <f>[1]Inflação!$C192</f>
        <v>-2.1009299134432391E-3</v>
      </c>
      <c r="C58" s="70">
        <f>[1]Inflação!$B192/[1]Inflação!$B180-1</f>
        <v>4.0292078167682321E-2</v>
      </c>
      <c r="D58" s="54">
        <f>[1]Inflação!E192</f>
        <v>5.9999999999993392E-4</v>
      </c>
      <c r="E58" s="70">
        <f>[1]Inflação!D192/[1]Inflação!D180-1</f>
        <v>8.4854690643150432E-2</v>
      </c>
      <c r="F58" s="54">
        <f>[1]Inflação!H192</f>
        <v>-3.4999999999998366E-3</v>
      </c>
      <c r="G58" s="70">
        <f>[1]Inflação!G192/[1]Inflação!G180-1</f>
        <v>2.0754377412774527E-2</v>
      </c>
      <c r="H58" s="54">
        <f>[1]Inflação!$U192</f>
        <v>7.4944021827778595E-3</v>
      </c>
      <c r="I58" s="70">
        <f>[1]Inflação!$T192/[1]Inflação!$T180-1</f>
        <v>8.643085976585585E-3</v>
      </c>
      <c r="J58" s="85">
        <f>[1]Inflação!AA192</f>
        <v>1.1062950248332148E-2</v>
      </c>
      <c r="K58" s="60">
        <f>[1]Inflação!$Z192/[1]Inflação!$Z180-1</f>
        <v>-1.4224596607813611E-3</v>
      </c>
      <c r="L58" s="85">
        <f>[1]Inflação!$W192</f>
        <v>-4.3556939651545612E-3</v>
      </c>
      <c r="M58" s="60">
        <f>[1]Inflação!$V192/[1]Inflação!$V180-1</f>
        <v>1.9272333000639019E-2</v>
      </c>
      <c r="N58" s="85">
        <f>[1]Inflação!$Y192</f>
        <v>1.4523524631214091E-2</v>
      </c>
      <c r="O58" s="60">
        <f>[1]Inflação!$X192/[1]Inflação!$X180-1</f>
        <v>5.0138134409436708E-2</v>
      </c>
      <c r="P58" s="190">
        <f>[1]Inflação!$AJ192</f>
        <v>-7.0016222337854206E-4</v>
      </c>
      <c r="Q58" s="71">
        <f>[1]Inflação!$AI192/[1]Inflação!$AI180-1</f>
        <v>2.7923176827108653E-2</v>
      </c>
    </row>
    <row r="59" spans="1:17">
      <c r="A59" s="68">
        <f t="shared" si="0"/>
        <v>38899</v>
      </c>
      <c r="B59" s="69">
        <f>[1]Inflação!$C193</f>
        <v>1.8994790999034006E-3</v>
      </c>
      <c r="C59" s="70">
        <f>[1]Inflação!$B193/[1]Inflação!$B181-1</f>
        <v>3.9667535985359992E-2</v>
      </c>
      <c r="D59" s="54">
        <f>[1]Inflação!E193</f>
        <v>3.3000000000000806E-3</v>
      </c>
      <c r="E59" s="70">
        <f>[1]Inflação!D193/[1]Inflação!D181-1</f>
        <v>7.9368019756319796E-2</v>
      </c>
      <c r="F59" s="54">
        <f>[1]Inflação!H193</f>
        <v>1.3000000000000789E-3</v>
      </c>
      <c r="G59" s="70">
        <f>[1]Inflação!G193/[1]Inflação!G181-1</f>
        <v>2.2081358103411164E-2</v>
      </c>
      <c r="H59" s="54">
        <f>[1]Inflação!$U193</f>
        <v>1.7662019593067679E-3</v>
      </c>
      <c r="I59" s="70">
        <f>[1]Inflação!$T193/[1]Inflação!$T181-1</f>
        <v>1.3850200945591196E-2</v>
      </c>
      <c r="J59" s="85">
        <f>[1]Inflação!AA193</f>
        <v>2.1367289018410229E-3</v>
      </c>
      <c r="K59" s="60">
        <f>[1]Inflação!$Z193/[1]Inflação!$Z181-1</f>
        <v>7.2957198443579507E-3</v>
      </c>
      <c r="L59" s="85">
        <f>[1]Inflação!$W193</f>
        <v>-7.643482610195651E-4</v>
      </c>
      <c r="M59" s="60">
        <f>[1]Inflação!$V193/[1]Inflação!$V181-1</f>
        <v>1.7298941049483485E-2</v>
      </c>
      <c r="N59" s="85">
        <f>[1]Inflação!$Y193</f>
        <v>5.7049618388305134E-3</v>
      </c>
      <c r="O59" s="60">
        <f>[1]Inflação!$X193/[1]Inflação!$X181-1</f>
        <v>4.9334435411243716E-2</v>
      </c>
      <c r="P59" s="190">
        <f>[1]Inflação!$AJ193</f>
        <v>1.0988379883989374E-3</v>
      </c>
      <c r="Q59" s="71">
        <f>[1]Inflação!$AI193/[1]Inflação!$AI181-1</f>
        <v>2.8744993429491217E-2</v>
      </c>
    </row>
    <row r="60" spans="1:17">
      <c r="A60" s="68">
        <f t="shared" si="0"/>
        <v>38930</v>
      </c>
      <c r="B60" s="69">
        <f>[1]Inflação!$C194</f>
        <v>5.0013957383443497E-4</v>
      </c>
      <c r="C60" s="70">
        <f>[1]Inflação!$B194/[1]Inflação!$B182-1</f>
        <v>3.8421143701032889E-2</v>
      </c>
      <c r="D60" s="54">
        <f>[1]Inflação!E194</f>
        <v>-2.9999999999996696E-4</v>
      </c>
      <c r="E60" s="70">
        <f>[1]Inflação!D194/[1]Inflação!D182-1</f>
        <v>7.1649825554070068E-2</v>
      </c>
      <c r="F60" s="54">
        <f>[1]Inflação!H194</f>
        <v>8.9999999999990088E-4</v>
      </c>
      <c r="G60" s="70">
        <f>[1]Inflação!G194/[1]Inflação!G182-1</f>
        <v>2.3512987819613862E-2</v>
      </c>
      <c r="H60" s="54">
        <f>[1]Inflação!$U194</f>
        <v>3.7083617386397538E-3</v>
      </c>
      <c r="I60" s="70">
        <f>[1]Inflação!$T194/[1]Inflação!$T182-1</f>
        <v>2.4289749725615817E-2</v>
      </c>
      <c r="J60" s="85">
        <f>[1]Inflação!AA194</f>
        <v>4.6468351065274138E-3</v>
      </c>
      <c r="K60" s="60">
        <f>[1]Inflação!$Z194/[1]Inflação!$Z182-1</f>
        <v>2.0984785203686407E-2</v>
      </c>
      <c r="L60" s="85">
        <f>[1]Inflação!$W194</f>
        <v>1.3395138974565679E-3</v>
      </c>
      <c r="M60" s="60">
        <f>[1]Inflação!$V194/[1]Inflação!$V182-1</f>
        <v>2.1930503041706073E-2</v>
      </c>
      <c r="N60" s="85">
        <f>[1]Inflação!$Y194</f>
        <v>3.5446401279126682E-3</v>
      </c>
      <c r="O60" s="60">
        <f>[1]Inflação!$X194/[1]Inflação!$X182-1</f>
        <v>5.2541045765334804E-2</v>
      </c>
      <c r="P60" s="190">
        <f>[1]Inflação!$AJ194</f>
        <v>-1.9887406682173037E-4</v>
      </c>
      <c r="Q60" s="71">
        <f>[1]Inflação!$AI194/[1]Inflação!$AI182-1</f>
        <v>2.8540402728925329E-2</v>
      </c>
    </row>
    <row r="61" spans="1:17">
      <c r="A61" s="68">
        <f t="shared" si="0"/>
        <v>38961</v>
      </c>
      <c r="B61" s="69">
        <f>[1]Inflação!$C195</f>
        <v>2.1003111715627298E-3</v>
      </c>
      <c r="C61" s="70">
        <f>[1]Inflação!$B195/[1]Inflação!$B183-1</f>
        <v>3.6971838045705363E-2</v>
      </c>
      <c r="D61" s="54">
        <f>[1]Inflação!E195</f>
        <v>2.1999999999999797E-3</v>
      </c>
      <c r="E61" s="70">
        <f>[1]Inflação!D195/[1]Inflação!D183-1</f>
        <v>6.421666188098385E-2</v>
      </c>
      <c r="F61" s="54">
        <f>[1]Inflação!H195</f>
        <v>2.0999999999999908E-3</v>
      </c>
      <c r="G61" s="70">
        <f>[1]Inflação!G195/[1]Inflação!G183-1</f>
        <v>2.4637727366668694E-2</v>
      </c>
      <c r="H61" s="54">
        <f>[1]Inflação!$U195</f>
        <v>2.889564193995886E-3</v>
      </c>
      <c r="I61" s="70">
        <f>[1]Inflação!$T195/[1]Inflação!$T183-1</f>
        <v>3.2774578672857047E-2</v>
      </c>
      <c r="J61" s="85">
        <f>[1]Inflação!AA195</f>
        <v>3.6370902198183952E-3</v>
      </c>
      <c r="K61" s="60">
        <f>[1]Inflação!$Z195/[1]Inflação!$Z183-1</f>
        <v>3.2589098445135134E-2</v>
      </c>
      <c r="L61" s="85">
        <f>[1]Inflação!$W195</f>
        <v>1.7601605266399645E-3</v>
      </c>
      <c r="M61" s="60">
        <f>[1]Inflação!$V195/[1]Inflação!$V183-1</f>
        <v>2.5429897516467959E-2</v>
      </c>
      <c r="N61" s="85">
        <f>[1]Inflação!$Y195</f>
        <v>8.5813529835587765E-4</v>
      </c>
      <c r="O61" s="60">
        <f>[1]Inflação!$X195/[1]Inflação!$X183-1</f>
        <v>5.2856812755141425E-2</v>
      </c>
      <c r="P61" s="190">
        <f>[1]Inflação!$AJ195</f>
        <v>1.5989595287277947E-3</v>
      </c>
      <c r="Q61" s="71">
        <f>[1]Inflação!$AI195/[1]Inflação!$AI183-1</f>
        <v>2.8643040381540752E-2</v>
      </c>
    </row>
    <row r="62" spans="1:17">
      <c r="A62" s="68">
        <f t="shared" si="0"/>
        <v>38991</v>
      </c>
      <c r="B62" s="69">
        <f>[1]Inflação!$C196</f>
        <v>3.2985433044985246E-3</v>
      </c>
      <c r="C62" s="70">
        <f>[1]Inflação!$B196/[1]Inflação!$B184-1</f>
        <v>3.2648886164721169E-2</v>
      </c>
      <c r="D62" s="54">
        <f>[1]Inflação!E196</f>
        <v>1.2000000000000899E-3</v>
      </c>
      <c r="E62" s="70">
        <f>[1]Inflação!D196/[1]Inflação!D184-1</f>
        <v>4.8507893992561391E-2</v>
      </c>
      <c r="F62" s="54">
        <f>[1]Inflação!H196</f>
        <v>4.2999999999999705E-3</v>
      </c>
      <c r="G62" s="70">
        <f>[1]Inflação!G196/[1]Inflação!G184-1</f>
        <v>2.5148106788548841E-2</v>
      </c>
      <c r="H62" s="54">
        <f>[1]Inflação!$U196</f>
        <v>4.6531858559497596E-3</v>
      </c>
      <c r="I62" s="70">
        <f>[1]Inflação!$T196/[1]Inflação!$T184-1</f>
        <v>3.1349080295120624E-2</v>
      </c>
      <c r="J62" s="85">
        <f>[1]Inflação!AA196</f>
        <v>6.4729968953289863E-3</v>
      </c>
      <c r="K62" s="60">
        <f>[1]Inflação!$Z196/[1]Inflação!$Z184-1</f>
        <v>3.1823171505325876E-2</v>
      </c>
      <c r="L62" s="85">
        <f>[1]Inflação!$W196</f>
        <v>1.0261275982641482E-3</v>
      </c>
      <c r="M62" s="60">
        <f>[1]Inflação!$V196/[1]Inflação!$V184-1</f>
        <v>2.2143200591346668E-2</v>
      </c>
      <c r="N62" s="85">
        <f>[1]Inflação!$Y196</f>
        <v>1.8172188066052364E-3</v>
      </c>
      <c r="O62" s="60">
        <f>[1]Inflação!$X196/[1]Inflação!$X184-1</f>
        <v>5.1821128469821787E-2</v>
      </c>
      <c r="P62" s="190">
        <f>[1]Inflação!$AJ196</f>
        <v>4.3003689304073056E-3</v>
      </c>
      <c r="Q62" s="71">
        <f>[1]Inflação!$AI196/[1]Inflação!$AI184-1</f>
        <v>2.711084550997378E-2</v>
      </c>
    </row>
    <row r="63" spans="1:17">
      <c r="A63" s="68">
        <f t="shared" si="0"/>
        <v>39022</v>
      </c>
      <c r="B63" s="69">
        <f>[1]Inflação!$C197</f>
        <v>3.098839091623784E-3</v>
      </c>
      <c r="C63" s="70">
        <f>[1]Inflação!$B197/[1]Inflação!$B185-1</f>
        <v>3.0182360834576816E-2</v>
      </c>
      <c r="D63" s="54">
        <f>[1]Inflação!E197</f>
        <v>0</v>
      </c>
      <c r="E63" s="70">
        <f>[1]Inflação!D197/[1]Inflação!D185-1</f>
        <v>3.9670693101201415E-2</v>
      </c>
      <c r="F63" s="54">
        <f>[1]Inflação!H197</f>
        <v>4.4999999999999485E-3</v>
      </c>
      <c r="G63" s="70">
        <f>[1]Inflação!G197/[1]Inflação!G185-1</f>
        <v>2.5454364936364327E-2</v>
      </c>
      <c r="H63" s="54">
        <f>[1]Inflação!$U197</f>
        <v>7.5285845040751198E-3</v>
      </c>
      <c r="I63" s="70">
        <f>[1]Inflação!$T197/[1]Inflação!$T185-1</f>
        <v>3.4960735211158278E-2</v>
      </c>
      <c r="J63" s="85">
        <f>[1]Inflação!AA197</f>
        <v>1.0170968500737843E-2</v>
      </c>
      <c r="K63" s="60">
        <f>[1]Inflação!$Z197/[1]Inflação!$Z185-1</f>
        <v>3.8205834033878894E-2</v>
      </c>
      <c r="L63" s="85">
        <f>[1]Inflação!$W197</f>
        <v>2.6925790835401475E-3</v>
      </c>
      <c r="M63" s="60">
        <f>[1]Inflação!$V197/[1]Inflação!$V185-1</f>
        <v>2.0205952844442487E-2</v>
      </c>
      <c r="N63" s="85">
        <f>[1]Inflação!$Y197</f>
        <v>2.2929616301350375E-3</v>
      </c>
      <c r="O63" s="60">
        <f>[1]Inflação!$X197/[1]Inflação!$X185-1</f>
        <v>5.1226042841037156E-2</v>
      </c>
      <c r="P63" s="190">
        <f>[1]Inflação!$AJ197</f>
        <v>4.1982933025053182E-3</v>
      </c>
      <c r="Q63" s="71">
        <f>[1]Inflação!$AI197/[1]Inflação!$AI185-1</f>
        <v>2.5885278063751738E-2</v>
      </c>
    </row>
    <row r="64" spans="1:17" ht="13.5" thickBot="1">
      <c r="A64" s="239">
        <f t="shared" si="0"/>
        <v>39052</v>
      </c>
      <c r="B64" s="240">
        <f>[1]Inflação!$C198</f>
        <v>4.7991208656092965E-3</v>
      </c>
      <c r="C64" s="241">
        <f>[1]Inflação!$B198/[1]Inflação!$B186-1</f>
        <v>3.1415161315768714E-2</v>
      </c>
      <c r="D64" s="254">
        <f>[1]Inflação!E198</f>
        <v>8.2999999999999741E-3</v>
      </c>
      <c r="E64" s="241">
        <f>[1]Inflação!D198/[1]Inflação!D186-1</f>
        <v>4.2773261567632836E-2</v>
      </c>
      <c r="F64" s="254">
        <f>[1]Inflação!H198</f>
        <v>3.2000000000000917E-3</v>
      </c>
      <c r="G64" s="241">
        <f>[1]Inflação!G198/[1]Inflação!G186-1</f>
        <v>2.5761111680288273E-2</v>
      </c>
      <c r="H64" s="254">
        <f>[1]Inflação!$U198</f>
        <v>3.1608151211550695E-3</v>
      </c>
      <c r="I64" s="241">
        <f>[1]Inflação!$T198/[1]Inflação!$T186-1</f>
        <v>3.8315731658537411E-2</v>
      </c>
      <c r="J64" s="254">
        <f>[1]Inflação!AA198</f>
        <v>2.8869383899299272E-3</v>
      </c>
      <c r="K64" s="241">
        <f>[1]Inflação!$Z198/[1]Inflação!$Z186-1</f>
        <v>4.3996606322377341E-2</v>
      </c>
      <c r="L64" s="254">
        <f>[1]Inflação!$W198</f>
        <v>3.9387446433072348E-3</v>
      </c>
      <c r="M64" s="241">
        <f>[1]Inflação!$V198/[1]Inflação!$V186-1</f>
        <v>1.895783436502807E-2</v>
      </c>
      <c r="N64" s="254">
        <f>[1]Inflação!$Y198</f>
        <v>3.0133736670776567E-3</v>
      </c>
      <c r="O64" s="241">
        <f>[1]Inflação!$X198/[1]Inflação!$X186-1</f>
        <v>5.0438737047719284E-2</v>
      </c>
      <c r="P64" s="255">
        <f>[1]Inflação!$AJ198</f>
        <v>6.1991608222125016E-3</v>
      </c>
      <c r="Q64" s="256">
        <f>[1]Inflação!$AI198/[1]Inflação!$AI186-1</f>
        <v>2.8130864627469387E-2</v>
      </c>
    </row>
    <row r="65" spans="1:17" ht="13.5" thickTop="1">
      <c r="A65" s="78">
        <f t="shared" si="0"/>
        <v>39083</v>
      </c>
      <c r="B65" s="73">
        <f>[1]Inflação!$C199</f>
        <v>4.4014454790537449E-3</v>
      </c>
      <c r="C65" s="74">
        <f>[1]Inflação!$B199/[1]Inflação!$B187-1</f>
        <v>2.987813485155022E-2</v>
      </c>
      <c r="D65" s="52">
        <f>[1]Inflação!E199</f>
        <v>2.6999999999999247E-3</v>
      </c>
      <c r="E65" s="74">
        <f>[1]Inflação!D199/[1]Inflação!D187-1</f>
        <v>3.955930540253072E-2</v>
      </c>
      <c r="F65" s="52">
        <f>[1]Inflação!H199</f>
        <v>5.2000000000000934E-3</v>
      </c>
      <c r="G65" s="74">
        <f>[1]Inflação!G199/[1]Inflação!G187-1</f>
        <v>2.4945397078554254E-2</v>
      </c>
      <c r="H65" s="52">
        <f>[1]Inflação!$U199</f>
        <v>5.033894699317587E-3</v>
      </c>
      <c r="I65" s="74">
        <f>[1]Inflação!$T199/[1]Inflação!$T187-1</f>
        <v>3.4044894301103579E-2</v>
      </c>
      <c r="J65" s="84">
        <f>[1]Inflação!AA199</f>
        <v>3.9525065963059713E-3</v>
      </c>
      <c r="K65" s="75">
        <f>[1]Inflação!$Z199/[1]Inflação!$Z187-1</f>
        <v>3.6669127803857338E-2</v>
      </c>
      <c r="L65" s="84">
        <f>[1]Inflação!$W199</f>
        <v>8.1185984955483015E-3</v>
      </c>
      <c r="M65" s="75">
        <f>[1]Inflação!$V199/[1]Inflação!$V187-1</f>
        <v>2.007495024489403E-2</v>
      </c>
      <c r="N65" s="84">
        <f>[1]Inflação!$Y199</f>
        <v>4.4803309982539563E-3</v>
      </c>
      <c r="O65" s="75">
        <f>[1]Inflação!$X199/[1]Inflação!$X187-1</f>
        <v>5.2632700721926051E-2</v>
      </c>
      <c r="P65" s="191">
        <f>[1]Inflação!$AJ199</f>
        <v>4.900171242543383E-3</v>
      </c>
      <c r="Q65" s="114">
        <f>[1]Inflação!$AI199/[1]Inflação!$AI187-1</f>
        <v>2.9257912935543917E-2</v>
      </c>
    </row>
    <row r="66" spans="1:17">
      <c r="A66" s="68">
        <f t="shared" si="0"/>
        <v>39114</v>
      </c>
      <c r="B66" s="69">
        <f>[1]Inflação!$C200</f>
        <v>4.4011939571149128E-3</v>
      </c>
      <c r="C66" s="70">
        <f>[1]Inflação!$B200/[1]Inflação!$B188-1</f>
        <v>3.0185643661014616E-2</v>
      </c>
      <c r="D66" s="54">
        <f>[1]Inflação!E200</f>
        <v>1.2000000000000899E-3</v>
      </c>
      <c r="E66" s="70">
        <f>[1]Inflação!D200/[1]Inflação!D188-1</f>
        <v>3.6453671150183053E-2</v>
      </c>
      <c r="F66" s="54">
        <f>[1]Inflação!H200</f>
        <v>5.9000000000000163E-3</v>
      </c>
      <c r="G66" s="70">
        <f>[1]Inflação!G200/[1]Inflação!G188-1</f>
        <v>2.6885034782188955E-2</v>
      </c>
      <c r="H66" s="54">
        <f>[1]Inflação!$U200</f>
        <v>2.6630968011371881E-3</v>
      </c>
      <c r="I66" s="70">
        <f>[1]Inflação!$T200/[1]Inflação!$T188-1</f>
        <v>3.6660672881275724E-2</v>
      </c>
      <c r="J66" s="85">
        <f>[1]Inflação!AA200</f>
        <v>2.0578294761077753E-3</v>
      </c>
      <c r="K66" s="60">
        <f>[1]Inflação!$Z200/[1]Inflação!$Z188-1</f>
        <v>3.9467944733427185E-2</v>
      </c>
      <c r="L66" s="85">
        <f>[1]Inflação!$W200</f>
        <v>4.2618402709313497E-3</v>
      </c>
      <c r="M66" s="60">
        <f>[1]Inflação!$V200/[1]Inflação!$V188-1</f>
        <v>2.3299341908149085E-2</v>
      </c>
      <c r="N66" s="85">
        <f>[1]Inflação!$Y200</f>
        <v>2.6495966307311658E-3</v>
      </c>
      <c r="O66" s="60">
        <f>[1]Inflação!$X200/[1]Inflação!$X188-1</f>
        <v>5.2431989312606175E-2</v>
      </c>
      <c r="P66" s="190">
        <f>[1]Inflação!$AJ200</f>
        <v>4.1983918024621758E-3</v>
      </c>
      <c r="Q66" s="71">
        <f>[1]Inflação!$AI200/[1]Inflação!$AI188-1</f>
        <v>3.1206011983970106E-2</v>
      </c>
    </row>
    <row r="67" spans="1:17">
      <c r="A67" s="68">
        <f t="shared" si="0"/>
        <v>39142</v>
      </c>
      <c r="B67" s="69">
        <f>[1]Inflação!$C201</f>
        <v>3.6996042636423532E-3</v>
      </c>
      <c r="C67" s="70">
        <f>[1]Inflação!$B201/[1]Inflação!$B189-1</f>
        <v>2.9570383734539352E-2</v>
      </c>
      <c r="D67" s="54">
        <f>[1]Inflação!E201</f>
        <v>2.0999999999999908E-3</v>
      </c>
      <c r="E67" s="70">
        <f>[1]Inflação!D201/[1]Inflação!D189-1</f>
        <v>3.1615240226061214E-2</v>
      </c>
      <c r="F67" s="54">
        <f>[1]Inflação!H201</f>
        <v>4.3999999999999595E-3</v>
      </c>
      <c r="G67" s="70">
        <f>[1]Inflação!G201/[1]Inflação!G189-1</f>
        <v>2.8215859769943563E-2</v>
      </c>
      <c r="H67" s="54">
        <f>[1]Inflação!$U201</f>
        <v>3.4034759388801294E-3</v>
      </c>
      <c r="I67" s="70">
        <f>[1]Inflação!$T201/[1]Inflação!$T189-1</f>
        <v>4.2621813665185471E-2</v>
      </c>
      <c r="J67" s="85">
        <f>[1]Inflação!AA201</f>
        <v>3.2495718380931571E-3</v>
      </c>
      <c r="K67" s="60">
        <f>[1]Inflação!$Z201/[1]Inflação!$Z189-1</f>
        <v>4.7833494951487143E-2</v>
      </c>
      <c r="L67" s="85">
        <f>[1]Inflação!$W201</f>
        <v>4.4676534313436989E-3</v>
      </c>
      <c r="M67" s="60">
        <f>[1]Inflação!$V201/[1]Inflação!$V189-1</f>
        <v>2.5662129365833009E-2</v>
      </c>
      <c r="N67" s="85">
        <f>[1]Inflação!$Y201</f>
        <v>1.7251874482515639E-3</v>
      </c>
      <c r="O67" s="60">
        <f>[1]Inflação!$X201/[1]Inflação!$X189-1</f>
        <v>5.1858785609558034E-2</v>
      </c>
      <c r="P67" s="190">
        <f>[1]Inflação!$AJ201</f>
        <v>4.4008831602815324E-3</v>
      </c>
      <c r="Q67" s="71">
        <f>[1]Inflação!$AI201/[1]Inflação!$AI189-1</f>
        <v>3.2955399745316694E-2</v>
      </c>
    </row>
    <row r="68" spans="1:17">
      <c r="A68" s="68">
        <f t="shared" si="0"/>
        <v>39173</v>
      </c>
      <c r="B68" s="69">
        <f>[1]Inflação!$C202</f>
        <v>2.5001132981856689E-3</v>
      </c>
      <c r="C68" s="70">
        <f>[1]Inflação!$B202/[1]Inflação!$B190-1</f>
        <v>2.9981802167443394E-2</v>
      </c>
      <c r="D68" s="54">
        <f>[1]Inflação!E202</f>
        <v>3.9000000000000146E-3</v>
      </c>
      <c r="E68" s="70">
        <f>[1]Inflação!D202/[1]Inflação!D190-1</f>
        <v>3.0076128568672145E-2</v>
      </c>
      <c r="F68" s="54">
        <f>[1]Inflação!H202</f>
        <v>1.9000000000000128E-3</v>
      </c>
      <c r="G68" s="70">
        <f>[1]Inflação!G202/[1]Inflação!G190-1</f>
        <v>2.9757566876755792E-2</v>
      </c>
      <c r="H68" s="54">
        <f>[1]Inflação!$U202</f>
        <v>4.3216563316539336E-4</v>
      </c>
      <c r="I68" s="70">
        <f>[1]Inflação!$T202/[1]Inflação!$T190-1</f>
        <v>4.7475448096427453E-2</v>
      </c>
      <c r="J68" s="85">
        <f>[1]Inflação!AA202</f>
        <v>-1.4169193767645805E-3</v>
      </c>
      <c r="K68" s="60">
        <f>[1]Inflação!$Z202/[1]Inflação!$Z190-1</f>
        <v>5.4415966212579159E-2</v>
      </c>
      <c r="L68" s="85">
        <f>[1]Inflação!$W202</f>
        <v>3.7447789140141463E-3</v>
      </c>
      <c r="M68" s="60">
        <f>[1]Inflação!$V202/[1]Inflação!$V190-1</f>
        <v>2.7215969509691407E-2</v>
      </c>
      <c r="N68" s="85">
        <f>[1]Inflação!$Y202</f>
        <v>4.3257004783614494E-3</v>
      </c>
      <c r="O68" s="60">
        <f>[1]Inflação!$X202/[1]Inflação!$X190-1</f>
        <v>5.4240341972326522E-2</v>
      </c>
      <c r="P68" s="190">
        <f>[1]Inflação!$AJ202</f>
        <v>2.5992543853134986E-3</v>
      </c>
      <c r="Q68" s="71">
        <f>[1]Inflação!$AI202/[1]Inflação!$AI190-1</f>
        <v>3.4398476797597111E-2</v>
      </c>
    </row>
    <row r="69" spans="1:17">
      <c r="A69" s="68">
        <f t="shared" si="0"/>
        <v>39203</v>
      </c>
      <c r="B69" s="69">
        <f>[1]Inflação!$C203</f>
        <v>2.799020531173424E-3</v>
      </c>
      <c r="C69" s="70">
        <f>[1]Inflação!$B203/[1]Inflação!$B191-1</f>
        <v>3.1831801566782003E-2</v>
      </c>
      <c r="D69" s="54">
        <f>[1]Inflação!E203</f>
        <v>3.5000000000000586E-3</v>
      </c>
      <c r="E69" s="70">
        <f>[1]Inflação!D203/[1]Inflação!D191-1</f>
        <v>2.9050667017085585E-2</v>
      </c>
      <c r="F69" s="54">
        <f>[1]Inflação!H203</f>
        <v>2.4999999999999467E-3</v>
      </c>
      <c r="G69" s="70">
        <f>[1]Inflação!G203/[1]Inflação!G191-1</f>
        <v>3.3158487584014962E-2</v>
      </c>
      <c r="H69" s="54">
        <f>[1]Inflação!$U203</f>
        <v>4.2913697995539124E-4</v>
      </c>
      <c r="I69" s="70">
        <f>[1]Inflação!$T203/[1]Inflação!$T191-1</f>
        <v>4.3996619066684506E-2</v>
      </c>
      <c r="J69" s="85">
        <f>[1]Inflação!AA203</f>
        <v>-9.293728958212899E-4</v>
      </c>
      <c r="K69" s="60">
        <f>[1]Inflação!$Z203/[1]Inflação!$Z191-1</f>
        <v>4.8913357172502225E-2</v>
      </c>
      <c r="L69" s="85">
        <f>[1]Inflação!$W203</f>
        <v>1.9815646160890044E-3</v>
      </c>
      <c r="M69" s="60">
        <f>[1]Inflação!$V203/[1]Inflação!$V191-1</f>
        <v>2.8525937771792576E-2</v>
      </c>
      <c r="N69" s="85">
        <f>[1]Inflação!$Y203</f>
        <v>5.4540918592946852E-3</v>
      </c>
      <c r="O69" s="60">
        <f>[1]Inflação!$X203/[1]Inflação!$X191-1</f>
        <v>5.14965857871581E-2</v>
      </c>
      <c r="P69" s="190">
        <f>[1]Inflação!$AJ203</f>
        <v>2.5999229652453604E-3</v>
      </c>
      <c r="Q69" s="71">
        <f>[1]Inflação!$AI203/[1]Inflação!$AI191-1</f>
        <v>3.5742707600011858E-2</v>
      </c>
    </row>
    <row r="70" spans="1:17">
      <c r="A70" s="68">
        <f t="shared" si="0"/>
        <v>39234</v>
      </c>
      <c r="B70" s="69">
        <f>[1]Inflação!$C204</f>
        <v>2.7987212285822682E-3</v>
      </c>
      <c r="C70" s="70">
        <f>[1]Inflação!$B204/[1]Inflação!$B192-1</f>
        <v>3.6898061288305195E-2</v>
      </c>
      <c r="D70" s="54">
        <f>[1]Inflação!E204</f>
        <v>-4.9999999999994493E-4</v>
      </c>
      <c r="E70" s="70">
        <f>[1]Inflação!D204/[1]Inflação!D192-1</f>
        <v>2.7919390049547355E-2</v>
      </c>
      <c r="F70" s="54">
        <f>[1]Inflação!H204</f>
        <v>4.2999999999999705E-3</v>
      </c>
      <c r="G70" s="70">
        <f>[1]Inflação!G204/[1]Inflação!G192-1</f>
        <v>4.1245428078902302E-2</v>
      </c>
      <c r="H70" s="54">
        <f>[1]Inflação!$U204</f>
        <v>2.6021248792682528E-3</v>
      </c>
      <c r="I70" s="70">
        <f>[1]Inflação!$T204/[1]Inflação!$T192-1</f>
        <v>3.8927091183119877E-2</v>
      </c>
      <c r="J70" s="85">
        <f>[1]Inflação!AA204</f>
        <v>7.5991226943905588E-5</v>
      </c>
      <c r="K70" s="60">
        <f>[1]Inflação!$Z204/[1]Inflação!$Z192-1</f>
        <v>3.7515087589574003E-2</v>
      </c>
      <c r="L70" s="85">
        <f>[1]Inflação!$W204</f>
        <v>3.5393040050735181E-3</v>
      </c>
      <c r="M70" s="60">
        <f>[1]Inflação!$V204/[1]Inflação!$V192-1</f>
        <v>3.6681671844509767E-2</v>
      </c>
      <c r="N70" s="85">
        <f>[1]Inflação!$Y204</f>
        <v>1.6746950497816826E-2</v>
      </c>
      <c r="O70" s="60">
        <f>[1]Inflação!$X204/[1]Inflação!$X192-1</f>
        <v>5.3801041672824734E-2</v>
      </c>
      <c r="P70" s="190">
        <f>[1]Inflação!$AJ204</f>
        <v>3.0992575080344142E-3</v>
      </c>
      <c r="Q70" s="71">
        <f>[1]Inflação!$AI204/[1]Inflação!$AI192-1</f>
        <v>3.9680686103719109E-2</v>
      </c>
    </row>
    <row r="71" spans="1:17">
      <c r="A71" s="68">
        <f t="shared" ref="A71:A134" si="1">EDATE(A70,1)</f>
        <v>39264</v>
      </c>
      <c r="B71" s="69">
        <f>[1]Inflação!$C205</f>
        <v>2.4013066704626773E-3</v>
      </c>
      <c r="C71" s="70">
        <f>[1]Inflação!$B205/[1]Inflação!$B193-1</f>
        <v>3.741741881455285E-2</v>
      </c>
      <c r="D71" s="54">
        <f>[1]Inflação!E205</f>
        <v>-2.1999999999999797E-3</v>
      </c>
      <c r="E71" s="70">
        <f>[1]Inflação!D205/[1]Inflação!D193-1</f>
        <v>2.2284428776476073E-2</v>
      </c>
      <c r="F71" s="54">
        <f>[1]Inflação!H205</f>
        <v>4.4999999999999485E-3</v>
      </c>
      <c r="G71" s="70">
        <f>[1]Inflação!G205/[1]Inflação!G193-1</f>
        <v>4.4573087491518226E-2</v>
      </c>
      <c r="H71" s="54">
        <f>[1]Inflação!$U205</f>
        <v>2.7880408912666077E-3</v>
      </c>
      <c r="I71" s="70">
        <f>[1]Inflação!$T205/[1]Inflação!$T193-1</f>
        <v>3.9986835609675753E-2</v>
      </c>
      <c r="J71" s="85">
        <f>[1]Inflação!AA205</f>
        <v>2.6490100929643656E-3</v>
      </c>
      <c r="K71" s="60">
        <f>[1]Inflação!$Z205/[1]Inflação!$Z193-1</f>
        <v>3.8045453805630514E-2</v>
      </c>
      <c r="L71" s="85">
        <f>[1]Inflação!$W205</f>
        <v>3.3977085853300615E-3</v>
      </c>
      <c r="M71" s="60">
        <f>[1]Inflação!$V205/[1]Inflação!$V193-1</f>
        <v>4.0999700371891157E-2</v>
      </c>
      <c r="N71" s="85">
        <f>[1]Inflação!$Y205</f>
        <v>2.1486495204809941E-3</v>
      </c>
      <c r="O71" s="60">
        <f>[1]Inflação!$X205/[1]Inflação!$X193-1</f>
        <v>5.0074654941334007E-2</v>
      </c>
      <c r="P71" s="190">
        <f>[1]Inflação!$AJ205</f>
        <v>3.2001590873103058E-3</v>
      </c>
      <c r="Q71" s="71">
        <f>[1]Inflação!$AI205/[1]Inflação!$AI193-1</f>
        <v>4.1862991065964694E-2</v>
      </c>
    </row>
    <row r="72" spans="1:17">
      <c r="A72" s="68">
        <f t="shared" si="1"/>
        <v>39295</v>
      </c>
      <c r="B72" s="69">
        <f>[1]Inflação!$C206</f>
        <v>4.701415282963195E-3</v>
      </c>
      <c r="C72" s="70">
        <f>[1]Inflação!$B206/[1]Inflação!$B194-1</f>
        <v>4.1773716659497584E-2</v>
      </c>
      <c r="D72" s="54">
        <f>[1]Inflação!E206</f>
        <v>1.2000000000000899E-3</v>
      </c>
      <c r="E72" s="70">
        <f>[1]Inflação!D206/[1]Inflação!D194-1</f>
        <v>2.3818315585683481E-2</v>
      </c>
      <c r="F72" s="54">
        <f>[1]Inflação!H206</f>
        <v>6.1999999999999833E-3</v>
      </c>
      <c r="G72" s="70">
        <f>[1]Inflação!G206/[1]Inflação!G194-1</f>
        <v>5.0104346721915993E-2</v>
      </c>
      <c r="H72" s="54">
        <f>[1]Inflação!$U206</f>
        <v>9.844032549728654E-3</v>
      </c>
      <c r="I72" s="70">
        <f>[1]Inflação!$T206/[1]Inflação!$T194-1</f>
        <v>4.6344276789216821E-2</v>
      </c>
      <c r="J72" s="85">
        <f>[1]Inflação!AA206</f>
        <v>1.3121205865213037E-2</v>
      </c>
      <c r="K72" s="60">
        <f>[1]Inflação!$Z206/[1]Inflação!$Z194-1</f>
        <v>4.6801547720945802E-2</v>
      </c>
      <c r="L72" s="85">
        <f>[1]Inflação!$W206</f>
        <v>3.8975199447373043E-3</v>
      </c>
      <c r="M72" s="60">
        <f>[1]Inflação!$V206/[1]Inflação!$V194-1</f>
        <v>4.3659021702779244E-2</v>
      </c>
      <c r="N72" s="85">
        <f>[1]Inflação!$Y206</f>
        <v>3.5407494073091961E-3</v>
      </c>
      <c r="O72" s="60">
        <f>[1]Inflação!$X206/[1]Inflação!$X194-1</f>
        <v>5.0070583824881831E-2</v>
      </c>
      <c r="P72" s="190">
        <f>[1]Inflação!$AJ206</f>
        <v>5.8990228252171484E-3</v>
      </c>
      <c r="Q72" s="71">
        <f>[1]Inflação!$AI206/[1]Inflação!$AI194-1</f>
        <v>4.821742789381056E-2</v>
      </c>
    </row>
    <row r="73" spans="1:17">
      <c r="A73" s="68">
        <f t="shared" si="1"/>
        <v>39326</v>
      </c>
      <c r="B73" s="69">
        <f>[1]Inflação!$C207</f>
        <v>1.800347422415971E-3</v>
      </c>
      <c r="C73" s="70">
        <f>[1]Inflação!$B207/[1]Inflação!$B195-1</f>
        <v>4.1461877269440395E-2</v>
      </c>
      <c r="D73" s="54">
        <f>[1]Inflação!E207</f>
        <v>-3.9999999999995595E-4</v>
      </c>
      <c r="E73" s="70">
        <f>[1]Inflação!D207/[1]Inflação!D195-1</f>
        <v>2.1162231350478233E-2</v>
      </c>
      <c r="F73" s="54">
        <f>[1]Inflação!H207</f>
        <v>2.7999999999999137E-3</v>
      </c>
      <c r="G73" s="70">
        <f>[1]Inflação!G207/[1]Inflação!G195-1</f>
        <v>5.0837879346110393E-2</v>
      </c>
      <c r="H73" s="54">
        <f>[1]Inflação!$U207</f>
        <v>1.285100334635314E-2</v>
      </c>
      <c r="I73" s="70">
        <f>[1]Inflação!$T207/[1]Inflação!$T195-1</f>
        <v>5.6737340210940568E-2</v>
      </c>
      <c r="J73" s="85">
        <f>[1]Inflação!AA207</f>
        <v>1.8344837548106119E-2</v>
      </c>
      <c r="K73" s="60">
        <f>[1]Inflação!$Z207/[1]Inflação!$Z195-1</f>
        <v>6.2141846337618212E-2</v>
      </c>
      <c r="L73" s="85">
        <f>[1]Inflação!$W207</f>
        <v>2.1149065494641128E-3</v>
      </c>
      <c r="M73" s="60">
        <f>[1]Inflação!$V207/[1]Inflação!$V195-1</f>
        <v>4.4028605063869408E-2</v>
      </c>
      <c r="N73" s="85">
        <f>[1]Inflação!$Y207</f>
        <v>3.8545856181004812E-3</v>
      </c>
      <c r="O73" s="60">
        <f>[1]Inflação!$X207/[1]Inflação!$X195-1</f>
        <v>5.3214370367335784E-2</v>
      </c>
      <c r="P73" s="190">
        <f>[1]Inflação!$AJ207</f>
        <v>2.499771918620608E-3</v>
      </c>
      <c r="Q73" s="71">
        <f>[1]Inflação!$AI207/[1]Inflação!$AI195-1</f>
        <v>4.9160167737302807E-2</v>
      </c>
    </row>
    <row r="74" spans="1:17">
      <c r="A74" s="68">
        <f t="shared" si="1"/>
        <v>39356</v>
      </c>
      <c r="B74" s="69">
        <f>[1]Inflação!$C208</f>
        <v>3.0001373825285782E-3</v>
      </c>
      <c r="C74" s="70">
        <f>[1]Inflação!$B208/[1]Inflação!$B196-1</f>
        <v>4.1152120623467958E-2</v>
      </c>
      <c r="D74" s="54">
        <f>[1]Inflação!E208</f>
        <v>4.9999999999994493E-4</v>
      </c>
      <c r="E74" s="70">
        <f>[1]Inflação!D208/[1]Inflação!D196-1</f>
        <v>2.0448274536709388E-2</v>
      </c>
      <c r="F74" s="54">
        <f>[1]Inflação!H208</f>
        <v>4.0999999999999925E-3</v>
      </c>
      <c r="G74" s="70">
        <f>[1]Inflação!G208/[1]Inflação!G196-1</f>
        <v>5.0628611621457154E-2</v>
      </c>
      <c r="H74" s="54">
        <f>[1]Inflação!$U208</f>
        <v>1.0489037201965701E-2</v>
      </c>
      <c r="I74" s="70">
        <f>[1]Inflação!$T208/[1]Inflação!$T196-1</f>
        <v>6.2875739129171437E-2</v>
      </c>
      <c r="J74" s="85">
        <f>[1]Inflação!AA208</f>
        <v>1.4227601090183395E-2</v>
      </c>
      <c r="K74" s="60">
        <f>[1]Inflação!$Z208/[1]Inflação!$Z196-1</f>
        <v>7.0325364069884433E-2</v>
      </c>
      <c r="L74" s="85">
        <f>[1]Inflação!$W208</f>
        <v>2.8172901505920667E-3</v>
      </c>
      <c r="M74" s="60">
        <f>[1]Inflação!$V208/[1]Inflação!$V196-1</f>
        <v>4.5896713087619334E-2</v>
      </c>
      <c r="N74" s="85">
        <f>[1]Inflação!$Y208</f>
        <v>4.8789161915558932E-3</v>
      </c>
      <c r="O74" s="60">
        <f>[1]Inflação!$X208/[1]Inflação!$X196-1</f>
        <v>5.6433144833387905E-2</v>
      </c>
      <c r="P74" s="190">
        <f>[1]Inflação!$AJ208</f>
        <v>2.9995267736886433E-3</v>
      </c>
      <c r="Q74" s="71">
        <f>[1]Inflação!$AI208/[1]Inflação!$AI196-1</f>
        <v>4.780121993885067E-2</v>
      </c>
    </row>
    <row r="75" spans="1:17">
      <c r="A75" s="68">
        <f t="shared" si="1"/>
        <v>39387</v>
      </c>
      <c r="B75" s="69">
        <f>[1]Inflação!$C209</f>
        <v>3.7981853114623654E-3</v>
      </c>
      <c r="C75" s="70">
        <f>[1]Inflação!$B209/[1]Inflação!$B197-1</f>
        <v>4.1877997049059479E-2</v>
      </c>
      <c r="D75" s="54">
        <f>[1]Inflação!E209</f>
        <v>2.5999999999999357E-3</v>
      </c>
      <c r="E75" s="70">
        <f>[1]Inflação!D209/[1]Inflação!D197-1</f>
        <v>2.310144005050474E-2</v>
      </c>
      <c r="F75" s="54">
        <f>[1]Inflação!H209</f>
        <v>4.2999999999999705E-3</v>
      </c>
      <c r="G75" s="70">
        <f>[1]Inflação!G209/[1]Inflação!G197-1</f>
        <v>5.0419427228899361E-2</v>
      </c>
      <c r="H75" s="54">
        <f>[1]Inflação!$U209</f>
        <v>6.9437989688185819E-3</v>
      </c>
      <c r="I75" s="70">
        <f>[1]Inflação!$T209/[1]Inflação!$T197-1</f>
        <v>6.2258829229464796E-2</v>
      </c>
      <c r="J75" s="85">
        <f>[1]Inflação!AA209</f>
        <v>9.6899950800797274E-3</v>
      </c>
      <c r="K75" s="60">
        <f>[1]Inflação!$Z209/[1]Inflação!$Z197-1</f>
        <v>6.9815749294142249E-2</v>
      </c>
      <c r="L75" s="85">
        <f>[1]Inflação!$W209</f>
        <v>4.3634264309511117E-4</v>
      </c>
      <c r="M75" s="60">
        <f>[1]Inflação!$V209/[1]Inflação!$V197-1</f>
        <v>4.3543259670055567E-2</v>
      </c>
      <c r="N75" s="85">
        <f>[1]Inflação!$Y209</f>
        <v>4.7695149195956521E-3</v>
      </c>
      <c r="O75" s="60">
        <f>[1]Inflação!$X209/[1]Inflação!$X197-1</f>
        <v>5.9043472432293687E-2</v>
      </c>
      <c r="P75" s="190">
        <f>[1]Inflação!$AJ209</f>
        <v>4.3007396546341781E-3</v>
      </c>
      <c r="Q75" s="71">
        <f>[1]Inflação!$AI209/[1]Inflação!$AI197-1</f>
        <v>4.7908114576548311E-2</v>
      </c>
    </row>
    <row r="76" spans="1:17" ht="13.5" thickBot="1">
      <c r="A76" s="239">
        <f t="shared" si="1"/>
        <v>39417</v>
      </c>
      <c r="B76" s="240">
        <f>[1]Inflação!$C210</f>
        <v>7.4016706311887948E-3</v>
      </c>
      <c r="C76" s="241">
        <f>[1]Inflação!$B210/[1]Inflação!$B198-1</f>
        <v>4.4576585533737223E-2</v>
      </c>
      <c r="D76" s="254">
        <f>[1]Inflação!E210</f>
        <v>1.8000000000000238E-3</v>
      </c>
      <c r="E76" s="241">
        <f>[1]Inflação!D210/[1]Inflação!D198-1</f>
        <v>1.6506022654562802E-2</v>
      </c>
      <c r="F76" s="254">
        <f>[1]Inflação!H210</f>
        <v>9.8000000000000309E-3</v>
      </c>
      <c r="G76" s="241">
        <f>[1]Inflação!G210/[1]Inflação!G198-1</f>
        <v>5.7330081355405405E-2</v>
      </c>
      <c r="H76" s="254">
        <f>[1]Inflação!$U210</f>
        <v>1.7595443266166022E-2</v>
      </c>
      <c r="I76" s="241">
        <f>[1]Inflação!$T210/[1]Inflação!$T198-1</f>
        <v>7.7543827369897844E-2</v>
      </c>
      <c r="J76" s="254">
        <f>[1]Inflação!AA210</f>
        <v>2.3609115171422834E-2</v>
      </c>
      <c r="K76" s="241">
        <f>[1]Inflação!$Z210/[1]Inflação!$Z198-1</f>
        <v>9.1920844327176843E-2</v>
      </c>
      <c r="L76" s="254">
        <f>[1]Inflação!$W210</f>
        <v>6.6731306678835534E-3</v>
      </c>
      <c r="M76" s="241">
        <f>[1]Inflação!$V210/[1]Inflação!$V198-1</f>
        <v>4.6385514857941956E-2</v>
      </c>
      <c r="N76" s="254">
        <f>[1]Inflação!$Y210</f>
        <v>4.3341029232490946E-3</v>
      </c>
      <c r="O76" s="241">
        <f>[1]Inflação!$X210/[1]Inflação!$X198-1</f>
        <v>6.0437979957637333E-2</v>
      </c>
      <c r="P76" s="255">
        <f>[1]Inflação!$AJ210</f>
        <v>9.6993701191461223E-3</v>
      </c>
      <c r="Q76" s="256">
        <f>[1]Inflação!$AI210/[1]Inflação!$AI198-1</f>
        <v>5.1553414501044337E-2</v>
      </c>
    </row>
    <row r="77" spans="1:17" ht="13.5" thickTop="1">
      <c r="A77" s="78">
        <f t="shared" si="1"/>
        <v>39448</v>
      </c>
      <c r="B77" s="73">
        <f>[1]Inflação!$C211</f>
        <v>5.3997261698186527E-3</v>
      </c>
      <c r="C77" s="74">
        <f>[1]Inflação!$B211/[1]Inflação!$B199-1</f>
        <v>4.5614796539960922E-2</v>
      </c>
      <c r="D77" s="52">
        <f>[1]Inflação!E211</f>
        <v>2.0000000000000018E-3</v>
      </c>
      <c r="E77" s="74">
        <f>[1]Inflação!D211/[1]Inflação!D199-1</f>
        <v>1.5796384461824964E-2</v>
      </c>
      <c r="F77" s="52">
        <f>[1]Inflação!H211</f>
        <v>6.8999999999999062E-3</v>
      </c>
      <c r="G77" s="74">
        <f>[1]Inflação!G211/[1]Inflação!G199-1</f>
        <v>5.9118244047709378E-2</v>
      </c>
      <c r="H77" s="52">
        <f>[1]Inflação!$U211</f>
        <v>1.0898710030281533E-2</v>
      </c>
      <c r="I77" s="74">
        <f>[1]Inflação!$T211/[1]Inflação!$T199-1</f>
        <v>8.3831770086929547E-2</v>
      </c>
      <c r="J77" s="84">
        <f>[1]Inflação!AA211</f>
        <v>1.2355076140905474E-2</v>
      </c>
      <c r="K77" s="75">
        <f>[1]Inflação!$Z211/[1]Inflação!$Z199-1</f>
        <v>0.10105966391413368</v>
      </c>
      <c r="L77" s="84">
        <f>[1]Inflação!$W211</f>
        <v>9.6317280453257492E-3</v>
      </c>
      <c r="M77" s="75">
        <f>[1]Inflação!$V211/[1]Inflação!$V199-1</f>
        <v>4.7956080905779519E-2</v>
      </c>
      <c r="N77" s="84">
        <f>[1]Inflação!$Y211</f>
        <v>4.1071643852130801E-3</v>
      </c>
      <c r="O77" s="75">
        <f>[1]Inflação!$X211/[1]Inflação!$X199-1</f>
        <v>6.004402495711747E-2</v>
      </c>
      <c r="P77" s="191">
        <f>[1]Inflação!$AJ211</f>
        <v>6.9004269818147002E-3</v>
      </c>
      <c r="Q77" s="114">
        <f>[1]Inflação!$AI211/[1]Inflação!$AI199-1</f>
        <v>5.3646533611478198E-2</v>
      </c>
    </row>
    <row r="78" spans="1:17">
      <c r="A78" s="68">
        <f t="shared" si="1"/>
        <v>39479</v>
      </c>
      <c r="B78" s="69">
        <f>[1]Inflação!$C212</f>
        <v>4.901014794073566E-3</v>
      </c>
      <c r="C78" s="70">
        <f>[1]Inflação!$B212/[1]Inflação!$B200-1</f>
        <v>4.6135126529498249E-2</v>
      </c>
      <c r="D78" s="54">
        <f>[1]Inflação!E212</f>
        <v>9.9999999999988987E-4</v>
      </c>
      <c r="E78" s="70">
        <f>[1]Inflação!D212/[1]Inflação!D200-1</f>
        <v>1.559346868386613E-2</v>
      </c>
      <c r="F78" s="54">
        <f>[1]Inflação!H212</f>
        <v>6.5999999999999392E-3</v>
      </c>
      <c r="G78" s="70">
        <f>[1]Inflação!G212/[1]Inflação!G200-1</f>
        <v>5.985527831635773E-2</v>
      </c>
      <c r="H78" s="54">
        <f>[1]Inflação!$U212</f>
        <v>5.2942728952229956E-3</v>
      </c>
      <c r="I78" s="70">
        <f>[1]Inflação!$T212/[1]Inflação!$T200-1</f>
        <v>8.6675948009266035E-2</v>
      </c>
      <c r="J78" s="85">
        <f>[1]Inflação!AA212</f>
        <v>6.4112509577491927E-3</v>
      </c>
      <c r="K78" s="60">
        <f>[1]Inflação!$Z212/[1]Inflação!$Z200-1</f>
        <v>0.10584319701217737</v>
      </c>
      <c r="L78" s="85">
        <f>[1]Inflação!$W212</f>
        <v>2.5879712154222023E-3</v>
      </c>
      <c r="M78" s="60">
        <f>[1]Inflação!$V212/[1]Inflação!$V200-1</f>
        <v>4.6209383794508563E-2</v>
      </c>
      <c r="N78" s="85">
        <f>[1]Inflação!$Y212</f>
        <v>4.3414076420780212E-3</v>
      </c>
      <c r="O78" s="60">
        <f>[1]Inflação!$X212/[1]Inflação!$X200-1</f>
        <v>6.1832679896950404E-2</v>
      </c>
      <c r="P78" s="190">
        <f>[1]Inflação!$AJ212</f>
        <v>4.7986179980166188E-3</v>
      </c>
      <c r="Q78" s="71">
        <f>[1]Inflação!$AI212/[1]Inflação!$AI200-1</f>
        <v>5.427631578947345E-2</v>
      </c>
    </row>
    <row r="79" spans="1:17">
      <c r="A79" s="68">
        <f t="shared" si="1"/>
        <v>39508</v>
      </c>
      <c r="B79" s="69">
        <f>[1]Inflação!$C213</f>
        <v>4.8010203527029116E-3</v>
      </c>
      <c r="C79" s="70">
        <f>[1]Inflação!$B213/[1]Inflação!$B201-1</f>
        <v>4.7283109506472965E-2</v>
      </c>
      <c r="D79" s="54">
        <f>[1]Inflação!E213</f>
        <v>4.6999999999999265E-3</v>
      </c>
      <c r="E79" s="70">
        <f>[1]Inflação!D213/[1]Inflação!D201-1</f>
        <v>1.8228478182496843E-2</v>
      </c>
      <c r="F79" s="54">
        <f>[1]Inflação!H213</f>
        <v>4.7999999999999154E-3</v>
      </c>
      <c r="G79" s="70">
        <f>[1]Inflação!G213/[1]Inflação!G201-1</f>
        <v>6.0277363253958827E-2</v>
      </c>
      <c r="H79" s="54">
        <f>[1]Inflação!$U213</f>
        <v>7.4165279622793179E-3</v>
      </c>
      <c r="I79" s="70">
        <f>[1]Inflação!$T213/[1]Inflação!$T201-1</f>
        <v>9.1022043290486465E-2</v>
      </c>
      <c r="J79" s="85">
        <f>[1]Inflação!AA213</f>
        <v>9.6172774210991907E-3</v>
      </c>
      <c r="K79" s="60">
        <f>[1]Inflação!$Z213/[1]Inflação!$Z201-1</f>
        <v>0.11286207257136893</v>
      </c>
      <c r="L79" s="85">
        <f>[1]Inflação!$W213</f>
        <v>1.8997510898051129E-3</v>
      </c>
      <c r="M79" s="60">
        <f>[1]Inflação!$V213/[1]Inflação!$V201-1</f>
        <v>4.3534769517773908E-2</v>
      </c>
      <c r="N79" s="85">
        <f>[1]Inflação!$Y213</f>
        <v>5.9473675630734579E-3</v>
      </c>
      <c r="O79" s="60">
        <f>[1]Inflação!$X213/[1]Inflação!$X201-1</f>
        <v>6.6308207599063529E-2</v>
      </c>
      <c r="P79" s="190">
        <f>[1]Inflação!$AJ213</f>
        <v>5.1011564272094301E-3</v>
      </c>
      <c r="Q79" s="71">
        <f>[1]Inflação!$AI213/[1]Inflação!$AI201-1</f>
        <v>5.5011362454884249E-2</v>
      </c>
    </row>
    <row r="80" spans="1:17">
      <c r="A80" s="68">
        <f t="shared" si="1"/>
        <v>39539</v>
      </c>
      <c r="B80" s="69">
        <f>[1]Inflação!$C214</f>
        <v>5.4993004168650828E-3</v>
      </c>
      <c r="C80" s="70">
        <f>[1]Inflação!$B214/[1]Inflação!$B202-1</f>
        <v>5.0416274251271487E-2</v>
      </c>
      <c r="D80" s="54">
        <f>[1]Inflação!E214</f>
        <v>1.5000000000000568E-3</v>
      </c>
      <c r="E80" s="70">
        <f>[1]Inflação!D214/[1]Inflação!D202-1</f>
        <v>1.5794223428399867E-2</v>
      </c>
      <c r="F80" s="54">
        <f>[1]Inflação!H214</f>
        <v>7.2000000000000952E-3</v>
      </c>
      <c r="G80" s="70">
        <f>[1]Inflação!G214/[1]Inflação!G202-1</f>
        <v>6.5886176533972884E-2</v>
      </c>
      <c r="H80" s="54">
        <f>[1]Inflação!$U214</f>
        <v>6.9032733868257257E-3</v>
      </c>
      <c r="I80" s="70">
        <f>[1]Inflação!$T214/[1]Inflação!$T202-1</f>
        <v>9.8079114670516443E-2</v>
      </c>
      <c r="J80" s="85">
        <f>[1]Inflação!AA214</f>
        <v>6.4694661868205383E-3</v>
      </c>
      <c r="K80" s="60">
        <f>[1]Inflação!$Z214/[1]Inflação!$Z202-1</f>
        <v>0.12165098513526962</v>
      </c>
      <c r="L80" s="85">
        <f>[1]Inflação!$W214</f>
        <v>7.5747368559420103E-3</v>
      </c>
      <c r="M80" s="60">
        <f>[1]Inflação!$V214/[1]Inflação!$V202-1</f>
        <v>4.7516552897525877E-2</v>
      </c>
      <c r="N80" s="85">
        <f>[1]Inflação!$Y214</f>
        <v>8.2403558666959142E-3</v>
      </c>
      <c r="O80" s="60">
        <f>[1]Inflação!$X214/[1]Inflação!$X202-1</f>
        <v>7.0464458074894987E-2</v>
      </c>
      <c r="P80" s="190">
        <f>[1]Inflação!$AJ214</f>
        <v>6.3986372099407163E-3</v>
      </c>
      <c r="Q80" s="71">
        <f>[1]Inflação!$AI214/[1]Inflação!$AI202-1</f>
        <v>5.9009362685549904E-2</v>
      </c>
    </row>
    <row r="81" spans="1:17">
      <c r="A81" s="68">
        <f t="shared" si="1"/>
        <v>39569</v>
      </c>
      <c r="B81" s="69">
        <f>[1]Inflação!$C215</f>
        <v>7.9007864922733262E-3</v>
      </c>
      <c r="C81" s="70">
        <f>[1]Inflação!$B215/[1]Inflação!$B203-1</f>
        <v>5.5760294222612972E-2</v>
      </c>
      <c r="D81" s="54">
        <f>[1]Inflação!E215</f>
        <v>2.5999999999999357E-3</v>
      </c>
      <c r="E81" s="70">
        <f>[1]Inflação!D215/[1]Inflação!D203-1</f>
        <v>1.4883197219046851E-2</v>
      </c>
      <c r="F81" s="54">
        <f>[1]Inflação!H215</f>
        <v>1.0199999999999987E-2</v>
      </c>
      <c r="G81" s="70">
        <f>[1]Inflação!G215/[1]Inflação!G203-1</f>
        <v>7.4073032952238771E-2</v>
      </c>
      <c r="H81" s="54">
        <f>[1]Inflação!$U215</f>
        <v>1.6077436720327132E-2</v>
      </c>
      <c r="I81" s="70">
        <f>[1]Inflação!$T215/[1]Inflação!$T203-1</f>
        <v>0.11525481506732582</v>
      </c>
      <c r="J81" s="85">
        <f>[1]Inflação!AA215</f>
        <v>2.0142561723064167E-2</v>
      </c>
      <c r="K81" s="60">
        <f>[1]Inflação!$Z215/[1]Inflação!$Z203-1</f>
        <v>0.14530832785235703</v>
      </c>
      <c r="L81" s="85">
        <f>[1]Inflação!$W215</f>
        <v>6.7709046789692362E-3</v>
      </c>
      <c r="M81" s="60">
        <f>[1]Inflação!$V215/[1]Inflação!$V203-1</f>
        <v>5.2523544214022166E-2</v>
      </c>
      <c r="N81" s="85">
        <f>[1]Inflação!$Y215</f>
        <v>1.1028604186422708E-2</v>
      </c>
      <c r="O81" s="60">
        <f>[1]Inflação!$X215/[1]Inflação!$X203-1</f>
        <v>7.639940564296932E-2</v>
      </c>
      <c r="P81" s="190">
        <f>[1]Inflação!$AJ215</f>
        <v>9.5998824932417293E-3</v>
      </c>
      <c r="Q81" s="71">
        <f>[1]Inflação!$AI215/[1]Inflação!$AI203-1</f>
        <v>6.6403162055336029E-2</v>
      </c>
    </row>
    <row r="82" spans="1:17">
      <c r="A82" s="68">
        <f t="shared" si="1"/>
        <v>39600</v>
      </c>
      <c r="B82" s="69">
        <f>[1]Inflação!$C216</f>
        <v>7.4011870365362498E-3</v>
      </c>
      <c r="C82" s="70">
        <f>[1]Inflação!$B216/[1]Inflação!$B204-1</f>
        <v>6.0605833564348233E-2</v>
      </c>
      <c r="D82" s="54">
        <f>[1]Inflação!E216</f>
        <v>2.1999999999999797E-3</v>
      </c>
      <c r="E82" s="70">
        <f>[1]Inflação!D216/[1]Inflação!D204-1</f>
        <v>1.7624752629243234E-2</v>
      </c>
      <c r="F82" s="54">
        <f>[1]Inflação!H216</f>
        <v>9.6000000000000529E-3</v>
      </c>
      <c r="G82" s="70">
        <f>[1]Inflação!G216/[1]Inflação!G204-1</f>
        <v>7.974124670773719E-2</v>
      </c>
      <c r="H82" s="54">
        <f>[1]Inflação!$U216</f>
        <v>1.9842482781106119E-2</v>
      </c>
      <c r="I82" s="70">
        <f>[1]Inflação!$T216/[1]Inflação!$T204-1</f>
        <v>0.1344323050071401</v>
      </c>
      <c r="J82" s="85">
        <f>[1]Inflação!AA216</f>
        <v>2.2698569585152262E-2</v>
      </c>
      <c r="K82" s="60">
        <f>[1]Inflação!$Z216/[1]Inflação!$Z204-1</f>
        <v>0.17121618647354131</v>
      </c>
      <c r="L82" s="85">
        <f>[1]Inflação!$W216</f>
        <v>8.9444800798230695E-3</v>
      </c>
      <c r="M82" s="60">
        <f>[1]Inflação!$V216/[1]Inflação!$V204-1</f>
        <v>5.8192554940947883E-2</v>
      </c>
      <c r="N82" s="85">
        <f>[1]Inflação!$Y216</f>
        <v>2.67421618943402E-2</v>
      </c>
      <c r="O82" s="60">
        <f>[1]Inflação!$X216/[1]Inflação!$X204-1</f>
        <v>8.698103522270495E-2</v>
      </c>
      <c r="P82" s="190">
        <f>[1]Inflação!$AJ216</f>
        <v>9.0998524348253618E-3</v>
      </c>
      <c r="Q82" s="71">
        <f>[1]Inflação!$AI216/[1]Inflação!$AI204-1</f>
        <v>7.2782444420712356E-2</v>
      </c>
    </row>
    <row r="83" spans="1:17">
      <c r="A83" s="68">
        <f t="shared" si="1"/>
        <v>39630</v>
      </c>
      <c r="B83" s="69">
        <f>[1]Inflação!$C217</f>
        <v>5.2981816640529367E-3</v>
      </c>
      <c r="C83" s="70">
        <f>[1]Inflação!$B217/[1]Inflação!$B205-1</f>
        <v>6.3670915879048717E-2</v>
      </c>
      <c r="D83" s="54">
        <f>[1]Inflação!E217</f>
        <v>6.0000000000000053E-3</v>
      </c>
      <c r="E83" s="70">
        <f>[1]Inflação!D217/[1]Inflação!D205-1</f>
        <v>2.5987674027880159E-2</v>
      </c>
      <c r="F83" s="54">
        <f>[1]Inflação!H217</f>
        <v>4.9999999999998934E-3</v>
      </c>
      <c r="G83" s="70">
        <f>[1]Inflação!G217/[1]Inflação!G205-1</f>
        <v>8.0278698796690584E-2</v>
      </c>
      <c r="H83" s="54">
        <f>[1]Inflação!$U217</f>
        <v>1.7643150790994655E-2</v>
      </c>
      <c r="I83" s="70">
        <f>[1]Inflação!$T217/[1]Inflação!$T205-1</f>
        <v>0.15123756781193487</v>
      </c>
      <c r="J83" s="85">
        <f>[1]Inflação!AA217</f>
        <v>2.2026993469754785E-2</v>
      </c>
      <c r="K83" s="60">
        <f>[1]Inflação!$Z217/[1]Inflação!$Z205-1</f>
        <v>0.1938520316832304</v>
      </c>
      <c r="L83" s="85">
        <f>[1]Inflação!$W217</f>
        <v>6.4763054555729838E-3</v>
      </c>
      <c r="M83" s="60">
        <f>[1]Inflação!$V217/[1]Inflação!$V205-1</f>
        <v>6.1439271830852293E-2</v>
      </c>
      <c r="N83" s="85">
        <f>[1]Inflação!$Y217</f>
        <v>1.4208592250046337E-2</v>
      </c>
      <c r="O83" s="60">
        <f>[1]Inflação!$X217/[1]Inflação!$X205-1</f>
        <v>0.10006185815170077</v>
      </c>
      <c r="P83" s="190">
        <f>[1]Inflação!$AJ217</f>
        <v>5.801320229444018E-3</v>
      </c>
      <c r="Q83" s="71">
        <f>[1]Inflação!$AI217/[1]Inflação!$AI205-1</f>
        <v>7.5564022935342257E-2</v>
      </c>
    </row>
    <row r="84" spans="1:17">
      <c r="A84" s="68">
        <f t="shared" si="1"/>
        <v>39661</v>
      </c>
      <c r="B84" s="69">
        <f>[1]Inflação!$C218</f>
        <v>2.8002642156450541E-3</v>
      </c>
      <c r="C84" s="70">
        <f>[1]Inflação!$B218/[1]Inflação!$B206-1</f>
        <v>6.1658179491662413E-2</v>
      </c>
      <c r="D84" s="54">
        <f>[1]Inflação!E218</f>
        <v>3.5000000000000586E-3</v>
      </c>
      <c r="E84" s="70">
        <f>[1]Inflação!D218/[1]Inflação!D206-1</f>
        <v>2.8344617346162337E-2</v>
      </c>
      <c r="F84" s="54">
        <f>[1]Inflação!H218</f>
        <v>2.4999999999999467E-3</v>
      </c>
      <c r="G84" s="70">
        <f>[1]Inflação!G218/[1]Inflação!G206-1</f>
        <v>7.6306296505349147E-2</v>
      </c>
      <c r="H84" s="54">
        <f>[1]Inflação!$U218</f>
        <v>-3.2372387997428032E-3</v>
      </c>
      <c r="I84" s="70">
        <f>[1]Inflação!$T218/[1]Inflação!$T206-1</f>
        <v>0.13632471936520019</v>
      </c>
      <c r="J84" s="85">
        <f>[1]Inflação!AA218</f>
        <v>-7.4117366359996995E-3</v>
      </c>
      <c r="K84" s="60">
        <f>[1]Inflação!$Z218/[1]Inflação!$Z206-1</f>
        <v>0.1696562148553975</v>
      </c>
      <c r="L84" s="85">
        <f>[1]Inflação!$W218</f>
        <v>2.2714221910293819E-3</v>
      </c>
      <c r="M84" s="60">
        <f>[1]Inflação!$V218/[1]Inflação!$V206-1</f>
        <v>5.9719968832956161E-2</v>
      </c>
      <c r="N84" s="85">
        <f>[1]Inflação!$Y218</f>
        <v>1.2714430382323449E-2</v>
      </c>
      <c r="O84" s="60">
        <f>[1]Inflação!$X218/[1]Inflação!$X206-1</f>
        <v>0.1101178688771498</v>
      </c>
      <c r="P84" s="190">
        <f>[1]Inflação!$AJ218</f>
        <v>2.0989546182119678E-3</v>
      </c>
      <c r="Q84" s="71">
        <f>[1]Inflação!$AI218/[1]Inflação!$AI206-1</f>
        <v>7.1500775476690093E-2</v>
      </c>
    </row>
    <row r="85" spans="1:17">
      <c r="A85" s="68">
        <f t="shared" si="1"/>
        <v>39692</v>
      </c>
      <c r="B85" s="69">
        <f>[1]Inflação!$C219</f>
        <v>2.5997414273351005E-3</v>
      </c>
      <c r="C85" s="70">
        <f>[1]Inflação!$B219/[1]Inflação!$B207-1</f>
        <v>6.2505337496890467E-2</v>
      </c>
      <c r="D85" s="54">
        <f>[1]Inflação!E219</f>
        <v>1.7000000000000348E-3</v>
      </c>
      <c r="E85" s="70">
        <f>[1]Inflação!D219/[1]Inflação!D207-1</f>
        <v>3.0505005197729806E-2</v>
      </c>
      <c r="F85" s="54">
        <f>[1]Inflação!H219</f>
        <v>2.9999999999998916E-3</v>
      </c>
      <c r="G85" s="70">
        <f>[1]Inflação!G219/[1]Inflação!G207-1</f>
        <v>7.6520956716060295E-2</v>
      </c>
      <c r="H85" s="54">
        <f>[1]Inflação!$U219</f>
        <v>1.0587821051051272E-3</v>
      </c>
      <c r="I85" s="70">
        <f>[1]Inflação!$T219/[1]Inflação!$T207-1</f>
        <v>0.12309494277576882</v>
      </c>
      <c r="J85" s="85">
        <f>[1]Inflação!AA219</f>
        <v>4.0797694158434261E-4</v>
      </c>
      <c r="K85" s="60">
        <f>[1]Inflação!$Z219/[1]Inflação!$Z207-1</f>
        <v>0.14905419507796425</v>
      </c>
      <c r="L85" s="85">
        <f>[1]Inflação!$W219</f>
        <v>-6.3022802795931199E-4</v>
      </c>
      <c r="M85" s="60">
        <f>[1]Inflação!$V219/[1]Inflação!$V207-1</f>
        <v>5.6817034339299965E-2</v>
      </c>
      <c r="N85" s="85">
        <f>[1]Inflação!$Y219</f>
        <v>9.5021544414155557E-3</v>
      </c>
      <c r="O85" s="60">
        <f>[1]Inflação!$X219/[1]Inflação!$X207-1</f>
        <v>0.11636326253903695</v>
      </c>
      <c r="P85" s="190">
        <f>[1]Inflação!$AJ219</f>
        <v>1.4985457294853788E-3</v>
      </c>
      <c r="Q85" s="71">
        <f>[1]Inflação!$AI219/[1]Inflação!$AI207-1</f>
        <v>7.0430635943358633E-2</v>
      </c>
    </row>
    <row r="86" spans="1:17">
      <c r="A86" s="68">
        <f t="shared" si="1"/>
        <v>39722</v>
      </c>
      <c r="B86" s="69">
        <f>[1]Inflação!$C220</f>
        <v>4.5010571193933036E-3</v>
      </c>
      <c r="C86" s="70">
        <f>[1]Inflação!$B220/[1]Inflação!$B208-1</f>
        <v>6.4095302614676664E-2</v>
      </c>
      <c r="D86" s="54">
        <f>[1]Inflação!E220</f>
        <v>2.3999999999999577E-3</v>
      </c>
      <c r="E86" s="70">
        <f>[1]Inflação!D220/[1]Inflação!D208-1</f>
        <v>3.246198621709584E-2</v>
      </c>
      <c r="F86" s="54">
        <f>[1]Inflação!H220</f>
        <v>5.4000000000000714E-3</v>
      </c>
      <c r="G86" s="70">
        <f>[1]Inflação!G220/[1]Inflação!G208-1</f>
        <v>7.7914719532244714E-2</v>
      </c>
      <c r="H86" s="54">
        <f>[1]Inflação!$U220</f>
        <v>9.7575493719208595E-3</v>
      </c>
      <c r="I86" s="70">
        <f>[1]Inflação!$T220/[1]Inflação!$T208-1</f>
        <v>0.12228194010836702</v>
      </c>
      <c r="J86" s="85">
        <f>[1]Inflação!AA220</f>
        <v>1.2441528782608291E-2</v>
      </c>
      <c r="K86" s="60">
        <f>[1]Inflação!$Z220/[1]Inflação!$Z208-1</f>
        <v>0.14703069081173692</v>
      </c>
      <c r="L86" s="85">
        <f>[1]Inflação!$W220</f>
        <v>2.5416117258116877E-3</v>
      </c>
      <c r="M86" s="60">
        <f>[1]Inflação!$V220/[1]Inflação!$V208-1</f>
        <v>5.6526511172049876E-2</v>
      </c>
      <c r="N86" s="85">
        <f>[1]Inflação!$Y220</f>
        <v>8.4993168191898061E-3</v>
      </c>
      <c r="O86" s="60">
        <f>[1]Inflação!$X220/[1]Inflação!$X208-1</f>
        <v>0.12038532150677961</v>
      </c>
      <c r="P86" s="190">
        <f>[1]Inflação!$AJ220</f>
        <v>4.999013799998675E-3</v>
      </c>
      <c r="Q86" s="71">
        <f>[1]Inflação!$AI220/[1]Inflação!$AI208-1</f>
        <v>7.256454738798146E-2</v>
      </c>
    </row>
    <row r="87" spans="1:17">
      <c r="A87" s="68">
        <f t="shared" si="1"/>
        <v>39753</v>
      </c>
      <c r="B87" s="69">
        <f>[1]Inflação!$C221</f>
        <v>3.600713880665074E-3</v>
      </c>
      <c r="C87" s="70">
        <f>[1]Inflação!$B221/[1]Inflação!$B209-1</f>
        <v>6.3885969279563248E-2</v>
      </c>
      <c r="D87" s="54">
        <f>[1]Inflação!E221</f>
        <v>1.8000000000000238E-3</v>
      </c>
      <c r="E87" s="70">
        <f>[1]Inflação!D221/[1]Inflação!D209-1</f>
        <v>3.1638158579978759E-2</v>
      </c>
      <c r="F87" s="54">
        <f>[1]Inflação!H221</f>
        <v>4.3999999999999595E-3</v>
      </c>
      <c r="G87" s="70">
        <f>[1]Inflação!G221/[1]Inflação!G209-1</f>
        <v>7.802204948539937E-2</v>
      </c>
      <c r="H87" s="54">
        <f>[1]Inflação!$U221</f>
        <v>3.84873965955701E-3</v>
      </c>
      <c r="I87" s="70">
        <f>[1]Inflação!$T221/[1]Inflação!$T209-1</f>
        <v>0.1188323641043183</v>
      </c>
      <c r="J87" s="85">
        <f>[1]Inflação!AA221</f>
        <v>2.9828908349045502E-3</v>
      </c>
      <c r="K87" s="60">
        <f>[1]Inflação!$Z221/[1]Inflação!$Z209-1</f>
        <v>0.13941126856017783</v>
      </c>
      <c r="L87" s="85">
        <f>[1]Inflação!$W221</f>
        <v>5.2196510490134518E-3</v>
      </c>
      <c r="M87" s="60">
        <f>[1]Inflação!$V221/[1]Inflação!$V209-1</f>
        <v>6.1577999134405426E-2</v>
      </c>
      <c r="N87" s="85">
        <f>[1]Inflação!$Y221</f>
        <v>6.5348508928659843E-3</v>
      </c>
      <c r="O87" s="60">
        <f>[1]Inflação!$X221/[1]Inflação!$X209-1</f>
        <v>0.1223537893818607</v>
      </c>
      <c r="P87" s="190">
        <f>[1]Inflação!$AJ221</f>
        <v>3.7999783438456003E-3</v>
      </c>
      <c r="Q87" s="71">
        <f>[1]Inflação!$AI221/[1]Inflação!$AI209-1</f>
        <v>7.2029748589724774E-2</v>
      </c>
    </row>
    <row r="88" spans="1:17" ht="13.5" thickBot="1">
      <c r="A88" s="239">
        <f t="shared" si="1"/>
        <v>39783</v>
      </c>
      <c r="B88" s="240">
        <f>[1]Inflação!$C222</f>
        <v>2.8009068282504046E-3</v>
      </c>
      <c r="C88" s="241">
        <f>[1]Inflação!$B222/[1]Inflação!$B210-1</f>
        <v>5.9027243906546456E-2</v>
      </c>
      <c r="D88" s="254">
        <f>[1]Inflação!E222</f>
        <v>2.8999999999999027E-3</v>
      </c>
      <c r="E88" s="241">
        <f>[1]Inflação!D222/[1]Inflação!D210-1</f>
        <v>3.2770921581014578E-2</v>
      </c>
      <c r="F88" s="254">
        <f>[1]Inflação!H222</f>
        <v>2.7999999999999137E-3</v>
      </c>
      <c r="G88" s="241">
        <f>[1]Inflação!G222/[1]Inflação!G210-1</f>
        <v>7.0549129752384809E-2</v>
      </c>
      <c r="H88" s="254">
        <f>[1]Inflação!$U222</f>
        <v>-1.2836565527147847E-3</v>
      </c>
      <c r="I88" s="241">
        <f>[1]Inflação!$T222/[1]Inflação!$T210-1</f>
        <v>9.8075050358176652E-2</v>
      </c>
      <c r="J88" s="254">
        <f>[1]Inflação!AA222</f>
        <v>-4.2374353096453765E-3</v>
      </c>
      <c r="K88" s="241">
        <f>[1]Inflação!$Z222/[1]Inflação!$Z210-1</f>
        <v>0.10841440370386479</v>
      </c>
      <c r="L88" s="254">
        <f>[1]Inflação!$W222</f>
        <v>5.815147828010625E-3</v>
      </c>
      <c r="M88" s="241">
        <f>[1]Inflação!$V222/[1]Inflação!$V210-1</f>
        <v>6.067322112981155E-2</v>
      </c>
      <c r="N88" s="254">
        <f>[1]Inflação!$Y222</f>
        <v>2.2188986416906697E-3</v>
      </c>
      <c r="O88" s="241">
        <f>[1]Inflação!$X222/[1]Inflação!$X210-1</f>
        <v>0.11999002663218006</v>
      </c>
      <c r="P88" s="255">
        <f>[1]Inflação!$AJ222</f>
        <v>2.8990294993105348E-3</v>
      </c>
      <c r="Q88" s="256">
        <f>[1]Inflação!$AI222/[1]Inflação!$AI210-1</f>
        <v>6.4809611922563626E-2</v>
      </c>
    </row>
    <row r="89" spans="1:17" ht="13.5" thickTop="1">
      <c r="A89" s="78">
        <f t="shared" si="1"/>
        <v>39814</v>
      </c>
      <c r="B89" s="73">
        <f>[1]Inflação!$C223</f>
        <v>4.7980199525727851E-3</v>
      </c>
      <c r="C89" s="74">
        <f>[1]Inflação!$B223/[1]Inflação!$B211-1</f>
        <v>5.8393442981098609E-2</v>
      </c>
      <c r="D89" s="52">
        <f>[1]Inflação!E223</f>
        <v>7.5000000000000622E-3</v>
      </c>
      <c r="E89" s="74">
        <f>[1]Inflação!D223/[1]Inflação!D211-1</f>
        <v>3.8439823845181964E-2</v>
      </c>
      <c r="F89" s="52">
        <f>[1]Inflação!H223</f>
        <v>3.7000000000000366E-3</v>
      </c>
      <c r="G89" s="74">
        <f>[1]Inflação!G223/[1]Inflação!G211-1</f>
        <v>6.7146848279341365E-2</v>
      </c>
      <c r="H89" s="52">
        <f>[1]Inflação!$U223</f>
        <v>-4.3564356435643603E-3</v>
      </c>
      <c r="I89" s="74">
        <f>[1]Inflação!$T223/[1]Inflação!$T211-1</f>
        <v>8.1504354711005478E-2</v>
      </c>
      <c r="J89" s="84">
        <f>[1]Inflação!AA223</f>
        <v>-9.4963200669713199E-3</v>
      </c>
      <c r="K89" s="75">
        <f>[1]Inflação!$Z223/[1]Inflação!$Z211-1</f>
        <v>8.4489594248492006E-2</v>
      </c>
      <c r="L89" s="84">
        <f>[1]Inflação!$W223</f>
        <v>7.490848533408867E-3</v>
      </c>
      <c r="M89" s="75">
        <f>[1]Inflação!$V223/[1]Inflação!$V211-1</f>
        <v>5.8424110384894812E-2</v>
      </c>
      <c r="N89" s="84">
        <f>[1]Inflação!$Y223</f>
        <v>2.5589275011315138E-3</v>
      </c>
      <c r="O89" s="75">
        <f>[1]Inflação!$X223/[1]Inflação!$X211-1</f>
        <v>0.11826310949570362</v>
      </c>
      <c r="P89" s="191">
        <f>[1]Inflação!$AJ223</f>
        <v>6.3997633700938472E-3</v>
      </c>
      <c r="Q89" s="114">
        <f>[1]Inflação!$AI223/[1]Inflação!$AI211-1</f>
        <v>6.4280153982319899E-2</v>
      </c>
    </row>
    <row r="90" spans="1:17">
      <c r="A90" s="68">
        <f t="shared" si="1"/>
        <v>39845</v>
      </c>
      <c r="B90" s="69">
        <f>[1]Inflação!$C224</f>
        <v>5.5010080020918561E-3</v>
      </c>
      <c r="C90" s="70">
        <f>[1]Inflação!$B224/[1]Inflação!$B212-1</f>
        <v>5.9025374751343396E-2</v>
      </c>
      <c r="D90" s="54">
        <f>[1]Inflação!E224</f>
        <v>2.7999999999999137E-3</v>
      </c>
      <c r="E90" s="70">
        <f>[1]Inflação!D224/[1]Inflação!D212-1</f>
        <v>4.0307148203744703E-2</v>
      </c>
      <c r="F90" s="54">
        <f>[1]Inflação!H224</f>
        <v>6.6999999999999282E-3</v>
      </c>
      <c r="G90" s="70">
        <f>[1]Inflação!G224/[1]Inflação!G212-1</f>
        <v>6.7252863265262475E-2</v>
      </c>
      <c r="H90" s="54">
        <f>[1]Inflação!$U224</f>
        <v>2.6038234963956519E-3</v>
      </c>
      <c r="I90" s="70">
        <f>[1]Inflação!$T224/[1]Inflação!$T212-1</f>
        <v>7.8609945760896416E-2</v>
      </c>
      <c r="J90" s="85">
        <f>[1]Inflação!AA224</f>
        <v>1.9940662223669747E-3</v>
      </c>
      <c r="K90" s="60">
        <f>[1]Inflação!$Z224/[1]Inflação!$Z212-1</f>
        <v>7.9729720114695812E-2</v>
      </c>
      <c r="L90" s="85">
        <f>[1]Inflação!$W224</f>
        <v>3.9514843796293331E-3</v>
      </c>
      <c r="M90" s="60">
        <f>[1]Inflação!$V224/[1]Inflação!$V212-1</f>
        <v>5.9863560337675148E-2</v>
      </c>
      <c r="N90" s="85">
        <f>[1]Inflação!$Y224</f>
        <v>3.5089346064407501E-3</v>
      </c>
      <c r="O90" s="60">
        <f>[1]Inflação!$X224/[1]Inflação!$X212-1</f>
        <v>0.11733620966032898</v>
      </c>
      <c r="P90" s="190">
        <f>[1]Inflação!$AJ224</f>
        <v>3.0993771187146635E-3</v>
      </c>
      <c r="Q90" s="71">
        <f>[1]Inflação!$AI224/[1]Inflação!$AI212-1</f>
        <v>6.2480322342145289E-2</v>
      </c>
    </row>
    <row r="91" spans="1:17">
      <c r="A91" s="68">
        <f t="shared" si="1"/>
        <v>39873</v>
      </c>
      <c r="B91" s="69">
        <f>[1]Inflação!$C225</f>
        <v>1.9981318835473605E-3</v>
      </c>
      <c r="C91" s="70">
        <f>[1]Inflação!$B225/[1]Inflação!$B213-1</f>
        <v>5.6071227660219103E-2</v>
      </c>
      <c r="D91" s="54">
        <f>[1]Inflação!E225</f>
        <v>1.4000000000000679E-3</v>
      </c>
      <c r="E91" s="70">
        <f>[1]Inflação!D225/[1]Inflação!D213-1</f>
        <v>3.6890194298029533E-2</v>
      </c>
      <c r="F91" s="54">
        <f>[1]Inflação!H225</f>
        <v>2.2999999999999687E-3</v>
      </c>
      <c r="G91" s="70">
        <f>[1]Inflação!G225/[1]Inflação!G213-1</f>
        <v>6.459747696135798E-2</v>
      </c>
      <c r="H91" s="54">
        <f>[1]Inflação!$U225</f>
        <v>-7.4017461403094176E-3</v>
      </c>
      <c r="I91" s="70">
        <f>[1]Inflação!$T225/[1]Inflação!$T213-1</f>
        <v>6.2744474644998771E-2</v>
      </c>
      <c r="J91" s="85">
        <f>[1]Inflação!AA225</f>
        <v>-1.2393081664301642E-2</v>
      </c>
      <c r="K91" s="60">
        <f>[1]Inflação!$Z225/[1]Inflação!$Z213-1</f>
        <v>5.6190860998092562E-2</v>
      </c>
      <c r="L91" s="85">
        <f>[1]Inflação!$W225</f>
        <v>4.2621137847695945E-3</v>
      </c>
      <c r="M91" s="60">
        <f>[1]Inflação!$V225/[1]Inflação!$V213-1</f>
        <v>6.2362594930677195E-2</v>
      </c>
      <c r="N91" s="85">
        <f>[1]Inflação!$Y225</f>
        <v>-1.6534994613969234E-3</v>
      </c>
      <c r="O91" s="60">
        <f>[1]Inflação!$X225/[1]Inflação!$X213-1</f>
        <v>0.10889369643836222</v>
      </c>
      <c r="P91" s="190">
        <f>[1]Inflação!$AJ225</f>
        <v>2.0010454713446091E-3</v>
      </c>
      <c r="Q91" s="71">
        <f>[1]Inflação!$AI225/[1]Inflação!$AI213-1</f>
        <v>5.9203232402867956E-2</v>
      </c>
    </row>
    <row r="92" spans="1:17">
      <c r="A92" s="68">
        <f t="shared" si="1"/>
        <v>39904</v>
      </c>
      <c r="B92" s="69">
        <f>[1]Inflação!$C226</f>
        <v>4.80097795169665E-3</v>
      </c>
      <c r="C92" s="70">
        <f>[1]Inflação!$B226/[1]Inflação!$B214-1</f>
        <v>5.5337782830583215E-2</v>
      </c>
      <c r="D92" s="54">
        <f>[1]Inflação!E226</f>
        <v>5.1000000000001044E-3</v>
      </c>
      <c r="E92" s="70">
        <f>[1]Inflação!D226/[1]Inflação!D214-1</f>
        <v>4.0617408176684577E-2</v>
      </c>
      <c r="F92" s="54">
        <f>[1]Inflação!H226</f>
        <v>4.6999999999999265E-3</v>
      </c>
      <c r="G92" s="70">
        <f>[1]Inflação!G226/[1]Inflação!G214-1</f>
        <v>6.1955009038002551E-2</v>
      </c>
      <c r="H92" s="54">
        <f>[1]Inflação!$U226</f>
        <v>-1.5374882297551906E-3</v>
      </c>
      <c r="I92" s="70">
        <f>[1]Inflação!$T226/[1]Inflação!$T214-1</f>
        <v>5.3835602256845583E-2</v>
      </c>
      <c r="J92" s="85">
        <f>[1]Inflação!AA226</f>
        <v>-4.3771073725790144E-3</v>
      </c>
      <c r="K92" s="60">
        <f>[1]Inflação!$Z226/[1]Inflação!$Z214-1</f>
        <v>4.4808447272234986E-2</v>
      </c>
      <c r="L92" s="85">
        <f>[1]Inflação!$W226</f>
        <v>5.7535619497768309E-3</v>
      </c>
      <c r="M92" s="60">
        <f>[1]Inflação!$V226/[1]Inflação!$V214-1</f>
        <v>6.0442391864477418E-2</v>
      </c>
      <c r="N92" s="85">
        <f>[1]Inflação!$Y226</f>
        <v>-9.2554479271478307E-5</v>
      </c>
      <c r="O92" s="60">
        <f>[1]Inflação!$X226/[1]Inflação!$X214-1</f>
        <v>9.9728905818881275E-2</v>
      </c>
      <c r="P92" s="190">
        <f>[1]Inflação!$AJ226</f>
        <v>5.4993620075494132E-3</v>
      </c>
      <c r="Q92" s="71">
        <f>[1]Inflação!$AI226/[1]Inflação!$AI214-1</f>
        <v>5.8256773250425997E-2</v>
      </c>
    </row>
    <row r="93" spans="1:17">
      <c r="A93" s="68">
        <f t="shared" si="1"/>
        <v>39934</v>
      </c>
      <c r="B93" s="69">
        <f>[1]Inflação!$C227</f>
        <v>4.6998773206281541E-3</v>
      </c>
      <c r="C93" s="70">
        <f>[1]Inflação!$B227/[1]Inflação!$B215-1</f>
        <v>5.1986222405670413E-2</v>
      </c>
      <c r="D93" s="54">
        <f>[1]Inflação!E227</f>
        <v>2.9999999999998916E-3</v>
      </c>
      <c r="E93" s="70">
        <f>[1]Inflação!D227/[1]Inflação!D215-1</f>
        <v>4.1032575704383234E-2</v>
      </c>
      <c r="F93" s="54">
        <f>[1]Inflação!H227</f>
        <v>5.4000000000000714E-3</v>
      </c>
      <c r="G93" s="70">
        <f>[1]Inflação!G227/[1]Inflação!G215-1</f>
        <v>5.6909093334792882E-2</v>
      </c>
      <c r="H93" s="54">
        <f>[1]Inflação!$U227</f>
        <v>-7.2694944017526186E-4</v>
      </c>
      <c r="I93" s="70">
        <f>[1]Inflação!$T227/[1]Inflação!$T215-1</f>
        <v>3.6406753066797082E-2</v>
      </c>
      <c r="J93" s="85">
        <f>[1]Inflação!AA227</f>
        <v>-3.0113214965463708E-3</v>
      </c>
      <c r="K93" s="60">
        <f>[1]Inflação!$Z227/[1]Inflação!$Z215-1</f>
        <v>2.1094729520723998E-2</v>
      </c>
      <c r="L93" s="85">
        <f>[1]Inflação!$W227</f>
        <v>4.1889905209480105E-3</v>
      </c>
      <c r="M93" s="60">
        <f>[1]Inflação!$V227/[1]Inflação!$V215-1</f>
        <v>5.7722834502821563E-2</v>
      </c>
      <c r="N93" s="85">
        <f>[1]Inflação!$Y227</f>
        <v>2.5308685580383017E-3</v>
      </c>
      <c r="O93" s="60">
        <f>[1]Inflação!$X227/[1]Inflação!$X215-1</f>
        <v>9.0485640627525399E-2</v>
      </c>
      <c r="P93" s="190">
        <f>[1]Inflação!$AJ227</f>
        <v>6.0013417096553834E-3</v>
      </c>
      <c r="Q93" s="71">
        <f>[1]Inflação!$AI227/[1]Inflação!$AI215-1</f>
        <v>5.4484803558191519E-2</v>
      </c>
    </row>
    <row r="94" spans="1:17">
      <c r="A94" s="68">
        <f t="shared" si="1"/>
        <v>39965</v>
      </c>
      <c r="B94" s="69">
        <f>[1]Inflação!$C228</f>
        <v>3.5988986828843217E-3</v>
      </c>
      <c r="C94" s="70">
        <f>[1]Inflação!$B228/[1]Inflação!$B216-1</f>
        <v>4.8015654360756832E-2</v>
      </c>
      <c r="D94" s="54">
        <f>[1]Inflação!E228</f>
        <v>2.2999999999999687E-3</v>
      </c>
      <c r="E94" s="70">
        <f>[1]Inflação!D228/[1]Inflação!D216-1</f>
        <v>4.1136450437540661E-2</v>
      </c>
      <c r="F94" s="54">
        <f>[1]Inflação!H228</f>
        <v>4.1999999999999815E-3</v>
      </c>
      <c r="G94" s="70">
        <f>[1]Inflação!G228/[1]Inflação!G216-1</f>
        <v>5.1256053414024283E-2</v>
      </c>
      <c r="H94" s="54">
        <f>[1]Inflação!$U228</f>
        <v>-9.8062106000462723E-4</v>
      </c>
      <c r="I94" s="70">
        <f>[1]Inflação!$T228/[1]Inflação!$T216-1</f>
        <v>1.5245440604222837E-2</v>
      </c>
      <c r="J94" s="85">
        <f>[1]Inflação!AA228</f>
        <v>-4.4746087798233081E-3</v>
      </c>
      <c r="K94" s="60">
        <f>[1]Inflação!$Z228/[1]Inflação!$Z216-1</f>
        <v>-6.035834692402986E-3</v>
      </c>
      <c r="L94" s="85">
        <f>[1]Inflação!$W228</f>
        <v>1.7366003062786461E-3</v>
      </c>
      <c r="M94" s="60">
        <f>[1]Inflação!$V228/[1]Inflação!$V216-1</f>
        <v>5.0166483112479732E-2</v>
      </c>
      <c r="N94" s="85">
        <f>[1]Inflação!$Y228</f>
        <v>1.528294093349869E-2</v>
      </c>
      <c r="O94" s="60">
        <f>[1]Inflação!$X228/[1]Inflação!$X216-1</f>
        <v>7.8314994116311265E-2</v>
      </c>
      <c r="P94" s="190">
        <f>[1]Inflação!$AJ228</f>
        <v>4.1982162508416021E-3</v>
      </c>
      <c r="Q94" s="71">
        <f>[1]Inflação!$AI228/[1]Inflação!$AI216-1</f>
        <v>4.9362712958227029E-2</v>
      </c>
    </row>
    <row r="95" spans="1:17">
      <c r="A95" s="68">
        <f t="shared" si="1"/>
        <v>39995</v>
      </c>
      <c r="B95" s="69">
        <f>[1]Inflação!$C229</f>
        <v>2.3996494894003018E-3</v>
      </c>
      <c r="C95" s="70">
        <f>[1]Inflação!$B229/[1]Inflação!$B217-1</f>
        <v>4.4993956769823207E-2</v>
      </c>
      <c r="D95" s="54">
        <f>[1]Inflação!E229</f>
        <v>5.7000000000000384E-3</v>
      </c>
      <c r="E95" s="70">
        <f>[1]Inflação!D229/[1]Inflação!D217-1</f>
        <v>4.082597237080976E-2</v>
      </c>
      <c r="F95" s="54">
        <f>[1]Inflação!H229</f>
        <v>9.9999999999988987E-4</v>
      </c>
      <c r="G95" s="70">
        <f>[1]Inflação!G229/[1]Inflação!G217-1</f>
        <v>4.7071949718844097E-2</v>
      </c>
      <c r="H95" s="54">
        <f>[1]Inflação!$U229</f>
        <v>-4.3494732905929867E-3</v>
      </c>
      <c r="I95" s="70">
        <f>[1]Inflação!$T229/[1]Inflação!$T217-1</f>
        <v>-6.6953657662610633E-3</v>
      </c>
      <c r="J95" s="85">
        <f>[1]Inflação!AA229</f>
        <v>-8.4650201778531109E-3</v>
      </c>
      <c r="K95" s="60">
        <f>[1]Inflação!$Z229/[1]Inflação!$Z217-1</f>
        <v>-3.5690598301823639E-2</v>
      </c>
      <c r="L95" s="85">
        <f>[1]Inflação!$W229</f>
        <v>3.396857524605057E-3</v>
      </c>
      <c r="M95" s="60">
        <f>[1]Inflação!$V229/[1]Inflação!$V217-1</f>
        <v>4.6953359280291096E-2</v>
      </c>
      <c r="N95" s="85">
        <f>[1]Inflação!$Y229</f>
        <v>3.7380940985018984E-3</v>
      </c>
      <c r="O95" s="60">
        <f>[1]Inflação!$X229/[1]Inflação!$X217-1</f>
        <v>6.7182673567114159E-2</v>
      </c>
      <c r="P95" s="190">
        <f>[1]Inflação!$AJ229</f>
        <v>2.2898790616729947E-3</v>
      </c>
      <c r="Q95" s="71">
        <f>[1]Inflação!$AI229/[1]Inflação!$AI217-1</f>
        <v>4.569919079326823E-2</v>
      </c>
    </row>
    <row r="96" spans="1:17">
      <c r="A96" s="68">
        <f t="shared" si="1"/>
        <v>40026</v>
      </c>
      <c r="B96" s="69">
        <f>[1]Inflação!$C230</f>
        <v>1.4995528239336586E-3</v>
      </c>
      <c r="C96" s="70">
        <f>[1]Inflação!$B230/[1]Inflação!$B218-1</f>
        <v>4.3638516815982298E-2</v>
      </c>
      <c r="D96" s="54">
        <f>[1]Inflação!E230</f>
        <v>1.6000000000000458E-3</v>
      </c>
      <c r="E96" s="70">
        <f>[1]Inflação!D230/[1]Inflação!D218-1</f>
        <v>3.8855300375289392E-2</v>
      </c>
      <c r="F96" s="54">
        <f>[1]Inflação!H230</f>
        <v>1.5000000000000568E-3</v>
      </c>
      <c r="G96" s="70">
        <f>[1]Inflação!G230/[1]Inflação!G218-1</f>
        <v>4.602748892111963E-2</v>
      </c>
      <c r="H96" s="54">
        <f>[1]Inflação!$U230</f>
        <v>-3.6198044070192559E-3</v>
      </c>
      <c r="I96" s="70">
        <f>[1]Inflação!$T230/[1]Inflação!$T218-1</f>
        <v>-7.0766041164463944E-3</v>
      </c>
      <c r="J96" s="85">
        <f>[1]Inflação!AA230</f>
        <v>-6.1379495071934853E-3</v>
      </c>
      <c r="K96" s="60">
        <f>[1]Inflação!$Z230/[1]Inflação!$Z218-1</f>
        <v>-3.4453101396604291E-2</v>
      </c>
      <c r="L96" s="85">
        <f>[1]Inflação!$W230</f>
        <v>1.5509875738166645E-3</v>
      </c>
      <c r="M96" s="60">
        <f>[1]Inflação!$V230/[1]Inflação!$V218-1</f>
        <v>4.6200807201150829E-2</v>
      </c>
      <c r="N96" s="85">
        <f>[1]Inflação!$Y230</f>
        <v>1.0967474286038836E-4</v>
      </c>
      <c r="O96" s="60">
        <f>[1]Inflação!$X230/[1]Inflação!$X218-1</f>
        <v>5.3899978644021074E-2</v>
      </c>
      <c r="P96" s="190">
        <f>[1]Inflação!$AJ230</f>
        <v>8.0941796973177382E-4</v>
      </c>
      <c r="Q96" s="71">
        <f>[1]Inflação!$AI230/[1]Inflação!$AI218-1</f>
        <v>4.4353547807014726E-2</v>
      </c>
    </row>
    <row r="97" spans="1:17">
      <c r="A97" s="68">
        <f t="shared" si="1"/>
        <v>40057</v>
      </c>
      <c r="B97" s="69">
        <f>[1]Inflação!$C231</f>
        <v>2.4003921199995393E-3</v>
      </c>
      <c r="C97" s="70">
        <f>[1]Inflação!$B231/[1]Inflação!$B219-1</f>
        <v>4.3431007670667876E-2</v>
      </c>
      <c r="D97" s="54">
        <f>[1]Inflação!E231</f>
        <v>3.7000000000000366E-3</v>
      </c>
      <c r="E97" s="70">
        <f>[1]Inflação!D231/[1]Inflação!D219-1</f>
        <v>4.0929484862411991E-2</v>
      </c>
      <c r="F97" s="54">
        <f>[1]Inflação!H231</f>
        <v>1.8000000000000238E-3</v>
      </c>
      <c r="G97" s="70">
        <f>[1]Inflação!G231/[1]Inflação!G219-1</f>
        <v>4.477601037006762E-2</v>
      </c>
      <c r="H97" s="54">
        <f>[1]Inflação!$U231</f>
        <v>4.1958770300531967E-3</v>
      </c>
      <c r="I97" s="70">
        <f>[1]Inflação!$T231/[1]Inflação!$T219-1</f>
        <v>-3.9650036772211905E-3</v>
      </c>
      <c r="J97" s="85">
        <f>[1]Inflação!AA231</f>
        <v>5.2599843776408584E-3</v>
      </c>
      <c r="K97" s="60">
        <f>[1]Inflação!$Z231/[1]Inflação!$Z219-1</f>
        <v>-2.9770171192261774E-2</v>
      </c>
      <c r="L97" s="85">
        <f>[1]Inflação!$W231</f>
        <v>2.8446515986333409E-3</v>
      </c>
      <c r="M97" s="60">
        <f>[1]Inflação!$V231/[1]Inflação!$V219-1</f>
        <v>4.9838521661029311E-2</v>
      </c>
      <c r="N97" s="85">
        <f>[1]Inflação!$Y231</f>
        <v>6.9135190288638348E-4</v>
      </c>
      <c r="O97" s="60">
        <f>[1]Inflação!$X231/[1]Inflação!$X219-1</f>
        <v>4.470167771287481E-2</v>
      </c>
      <c r="P97" s="190">
        <f>[1]Inflação!$AJ231</f>
        <v>1.6012209717553016E-3</v>
      </c>
      <c r="Q97" s="71">
        <f>[1]Inflação!$AI231/[1]Inflação!$AI219-1</f>
        <v>4.4460616613049231E-2</v>
      </c>
    </row>
    <row r="98" spans="1:17">
      <c r="A98" s="68">
        <f t="shared" si="1"/>
        <v>40087</v>
      </c>
      <c r="B98" s="69">
        <f>[1]Inflação!$C232</f>
        <v>2.7998914874591829E-3</v>
      </c>
      <c r="C98" s="70">
        <f>[1]Inflação!$B232/[1]Inflação!$B220-1</f>
        <v>4.1663912497434286E-2</v>
      </c>
      <c r="D98" s="54">
        <f>[1]Inflação!E232</f>
        <v>4.1999999999999815E-3</v>
      </c>
      <c r="E98" s="70">
        <f>[1]Inflação!D232/[1]Inflação!D220-1</f>
        <v>4.2798671886306927E-2</v>
      </c>
      <c r="F98" s="54">
        <f>[1]Inflação!H232</f>
        <v>2.1999999999999797E-3</v>
      </c>
      <c r="G98" s="70">
        <f>[1]Inflação!G232/[1]Inflação!G220-1</f>
        <v>4.1450683899822538E-2</v>
      </c>
      <c r="H98" s="54">
        <f>[1]Inflação!$U232</f>
        <v>4.5438269394626474E-4</v>
      </c>
      <c r="I98" s="70">
        <f>[1]Inflação!$T232/[1]Inflação!$T220-1</f>
        <v>-1.3141740799563428E-2</v>
      </c>
      <c r="J98" s="85">
        <f>[1]Inflação!AA232</f>
        <v>3.7261125513188276E-4</v>
      </c>
      <c r="K98" s="60">
        <f>[1]Inflação!$Z232/[1]Inflação!$Z220-1</f>
        <v>-4.1335899635521201E-2</v>
      </c>
      <c r="L98" s="85">
        <f>[1]Inflação!$W232</f>
        <v>3.1854669894593179E-4</v>
      </c>
      <c r="M98" s="60">
        <f>[1]Inflação!$V232/[1]Inflação!$V220-1</f>
        <v>4.7510579085814353E-2</v>
      </c>
      <c r="N98" s="85">
        <f>[1]Inflação!$Y232</f>
        <v>1.2864555291383084E-3</v>
      </c>
      <c r="O98" s="60">
        <f>[1]Inflação!$X232/[1]Inflação!$X220-1</f>
        <v>3.7229894474990921E-2</v>
      </c>
      <c r="P98" s="190">
        <f>[1]Inflação!$AJ232</f>
        <v>2.399619707487366E-3</v>
      </c>
      <c r="Q98" s="71">
        <f>[1]Inflação!$AI232/[1]Inflação!$AI220-1</f>
        <v>4.1759156492785721E-2</v>
      </c>
    </row>
    <row r="99" spans="1:17">
      <c r="A99" s="77">
        <f t="shared" si="1"/>
        <v>40118</v>
      </c>
      <c r="B99" s="69">
        <f>[1]Inflação!$C233</f>
        <v>4.1012761381207241E-3</v>
      </c>
      <c r="C99" s="70">
        <f>[1]Inflação!$B233/[1]Inflação!$B221-1</f>
        <v>4.2183459397250322E-2</v>
      </c>
      <c r="D99" s="54">
        <f>[1]Inflação!E233</f>
        <v>4.0000000000000036E-3</v>
      </c>
      <c r="E99" s="70">
        <f>[1]Inflação!D233/[1]Inflação!D221-1</f>
        <v>4.5088706901429632E-2</v>
      </c>
      <c r="F99" s="54">
        <f>[1]Inflação!H233</f>
        <v>4.1999999999999815E-3</v>
      </c>
      <c r="G99" s="70">
        <f>[1]Inflação!G233/[1]Inflação!G221-1</f>
        <v>4.1243306224812759E-2</v>
      </c>
      <c r="H99" s="54">
        <f>[1]Inflação!$U233</f>
        <v>1.0342384771269142E-3</v>
      </c>
      <c r="I99" s="70">
        <f>[1]Inflação!$T233/[1]Inflação!$T221-1</f>
        <v>-1.5908605594704195E-2</v>
      </c>
      <c r="J99" s="85">
        <f>[1]Inflação!AA233</f>
        <v>7.540296297305904E-4</v>
      </c>
      <c r="K99" s="60">
        <f>[1]Inflação!$Z233/[1]Inflação!$Z221-1</f>
        <v>-4.3466274182904385E-2</v>
      </c>
      <c r="L99" s="85">
        <f>[1]Inflação!$W233</f>
        <v>1.4436185086450504E-3</v>
      </c>
      <c r="M99" s="60">
        <f>[1]Inflação!$V233/[1]Inflação!$V221-1</f>
        <v>4.3575683832940859E-2</v>
      </c>
      <c r="N99" s="85">
        <f>[1]Inflação!$Y233</f>
        <v>1.8367919904449526E-3</v>
      </c>
      <c r="O99" s="60">
        <f>[1]Inflação!$X233/[1]Inflação!$X221-1</f>
        <v>3.2388564703574652E-2</v>
      </c>
      <c r="P99" s="190">
        <f>[1]Inflação!$AJ233</f>
        <v>3.6996254900623082E-3</v>
      </c>
      <c r="Q99" s="71">
        <f>[1]Inflação!$AI233/[1]Inflação!$AI221-1</f>
        <v>4.1655008747652822E-2</v>
      </c>
    </row>
    <row r="100" spans="1:17" ht="13.5" thickBot="1">
      <c r="A100" s="239">
        <f t="shared" si="1"/>
        <v>40148</v>
      </c>
      <c r="B100" s="240">
        <f>[1]Inflação!$C234</f>
        <v>3.6986898256095024E-3</v>
      </c>
      <c r="C100" s="241">
        <f>[1]Inflação!$B234/[1]Inflação!$B222-1</f>
        <v>4.31165006256784E-2</v>
      </c>
      <c r="D100" s="254">
        <f>[1]Inflação!E234</f>
        <v>5.1000000000001044E-3</v>
      </c>
      <c r="E100" s="241">
        <f>[1]Inflação!D234/[1]Inflação!D222-1</f>
        <v>4.7381253670981227E-2</v>
      </c>
      <c r="F100" s="254">
        <f>[1]Inflação!H234</f>
        <v>3.1000000000001027E-3</v>
      </c>
      <c r="G100" s="241">
        <f>[1]Inflação!G234/[1]Inflação!G222-1</f>
        <v>4.1554807014469564E-2</v>
      </c>
      <c r="H100" s="254">
        <f>[1]Inflação!$U234</f>
        <v>-2.5866235316164277E-3</v>
      </c>
      <c r="I100" s="241">
        <f>[1]Inflação!$T234/[1]Inflação!$T222-1</f>
        <v>-1.7192492255360459E-2</v>
      </c>
      <c r="J100" s="254">
        <f>[1]Inflação!AA234</f>
        <v>-5.0472842478888058E-3</v>
      </c>
      <c r="K100" s="241">
        <f>[1]Inflação!$Z234/[1]Inflação!$Z222-1</f>
        <v>-4.4244218493843523E-2</v>
      </c>
      <c r="L100" s="254">
        <f>[1]Inflação!$W234</f>
        <v>2.0381401743776451E-3</v>
      </c>
      <c r="M100" s="241">
        <f>[1]Inflação!$V234/[1]Inflação!$V222-1</f>
        <v>3.9656878917848859E-2</v>
      </c>
      <c r="N100" s="254">
        <f>[1]Inflação!$Y234</f>
        <v>1.9901679055740473E-3</v>
      </c>
      <c r="O100" s="241">
        <f>[1]Inflação!$X234/[1]Inflação!$X222-1</f>
        <v>3.215294851565087E-2</v>
      </c>
      <c r="P100" s="255">
        <f>[1]Inflação!$AJ234</f>
        <v>2.4012323305546701E-3</v>
      </c>
      <c r="Q100" s="256">
        <f>[1]Inflação!$AI234/[1]Inflação!$AI222-1</f>
        <v>4.1137974730346194E-2</v>
      </c>
    </row>
    <row r="101" spans="1:17" ht="13.5" thickTop="1">
      <c r="A101" s="78">
        <f t="shared" si="1"/>
        <v>40179</v>
      </c>
      <c r="B101" s="69">
        <f>[1]Inflação!$C235</f>
        <v>7.499362073707605E-3</v>
      </c>
      <c r="C101" s="70">
        <f>[1]Inflação!$B235/[1]Inflação!$B223-1</f>
        <v>4.5920859794821745E-2</v>
      </c>
      <c r="D101" s="54">
        <f>[1]Inflação!E235</f>
        <v>8.2999999999999741E-3</v>
      </c>
      <c r="E101" s="70">
        <f>[1]Inflação!D235/[1]Inflação!D223-1</f>
        <v>4.8212921167692713E-2</v>
      </c>
      <c r="F101" s="54">
        <f>[1]Inflação!H235</f>
        <v>7.2000000000000952E-3</v>
      </c>
      <c r="G101" s="70">
        <f>[1]Inflação!G235/[1]Inflação!G223-1</f>
        <v>4.5186810426396162E-2</v>
      </c>
      <c r="H101" s="54">
        <f>[1]Inflação!$U235</f>
        <v>6.3040946949188825E-3</v>
      </c>
      <c r="I101" s="70">
        <f>[1]Inflação!$T235/[1]Inflação!$T223-1</f>
        <v>-6.669399827225253E-3</v>
      </c>
      <c r="J101" s="54">
        <f>[1]Inflação!AA235</f>
        <v>5.0979792841845395E-3</v>
      </c>
      <c r="K101" s="70">
        <f>[1]Inflação!$Z235/[1]Inflação!$Z223-1</f>
        <v>-3.0161902330372303E-2</v>
      </c>
      <c r="L101" s="54">
        <f>[1]Inflação!$W235</f>
        <v>9.9765471052601917E-3</v>
      </c>
      <c r="M101" s="70">
        <f>[1]Inflação!$V235/[1]Inflação!$V223-1</f>
        <v>4.2221938067421583E-2</v>
      </c>
      <c r="N101" s="54">
        <f>[1]Inflação!$Y235</f>
        <v>5.1812243427475924E-3</v>
      </c>
      <c r="O101" s="70">
        <f>[1]Inflação!$X235/[1]Inflação!$X223-1</f>
        <v>3.485265158817108E-2</v>
      </c>
      <c r="P101" s="192">
        <f>[1]Inflação!$AJ235</f>
        <v>8.8006456820017842E-3</v>
      </c>
      <c r="Q101" s="115">
        <f>[1]Inflação!$AI235/[1]Inflação!$AI223-1</f>
        <v>4.3621729038291646E-2</v>
      </c>
    </row>
    <row r="102" spans="1:17">
      <c r="A102" s="77">
        <f t="shared" si="1"/>
        <v>40210</v>
      </c>
      <c r="B102" s="69">
        <f>[1]Inflação!$C236</f>
        <v>7.7987777200334563E-3</v>
      </c>
      <c r="C102" s="70">
        <f>[1]Inflação!$B236/[1]Inflação!$B224-1</f>
        <v>4.8310996910422732E-2</v>
      </c>
      <c r="D102" s="54">
        <f>[1]Inflação!E236</f>
        <v>4.1999999999999815E-3</v>
      </c>
      <c r="E102" s="70">
        <f>[1]Inflação!D236/[1]Inflação!D224-1</f>
        <v>4.9676321735736995E-2</v>
      </c>
      <c r="F102" s="54">
        <f>[1]Inflação!H236</f>
        <v>9.300000000000086E-3</v>
      </c>
      <c r="G102" s="70">
        <f>[1]Inflação!G236/[1]Inflação!G224-1</f>
        <v>4.788621015532124E-2</v>
      </c>
      <c r="H102" s="54">
        <f>[1]Inflação!$U236</f>
        <v>1.1777451854690701E-2</v>
      </c>
      <c r="I102" s="70">
        <f>[1]Inflação!$T236/[1]Inflação!$T224-1</f>
        <v>2.4193803562866378E-3</v>
      </c>
      <c r="J102" s="54">
        <f>[1]Inflação!AA236</f>
        <v>1.4211018418496479E-2</v>
      </c>
      <c r="K102" s="70">
        <f>[1]Inflação!$Z236/[1]Inflação!$Z224-1</f>
        <v>-1.8337016259055372E-2</v>
      </c>
      <c r="L102" s="54">
        <f>[1]Inflação!$W236</f>
        <v>8.8456117566437786E-3</v>
      </c>
      <c r="M102" s="70">
        <f>[1]Inflação!$V236/[1]Inflação!$V224-1</f>
        <v>4.7302628717700079E-2</v>
      </c>
      <c r="N102" s="54">
        <f>[1]Inflação!$Y236</f>
        <v>3.5275198422990428E-3</v>
      </c>
      <c r="O102" s="70">
        <f>[1]Inflação!$X236/[1]Inflação!$X224-1</f>
        <v>3.4871817317488896E-2</v>
      </c>
      <c r="P102" s="192">
        <f>[1]Inflação!$AJ236</f>
        <v>6.9989375184014158E-3</v>
      </c>
      <c r="Q102" s="115">
        <f>[1]Inflação!$AI236/[1]Inflação!$AI224-1</f>
        <v>4.7678820548506806E-2</v>
      </c>
    </row>
    <row r="103" spans="1:17">
      <c r="A103" s="68">
        <f t="shared" si="1"/>
        <v>40238</v>
      </c>
      <c r="B103" s="69">
        <f>[1]Inflação!$C237</f>
        <v>5.1992049426716758E-3</v>
      </c>
      <c r="C103" s="70">
        <f>[1]Inflação!$B237/[1]Inflação!$B225-1</f>
        <v>5.1660025200012338E-2</v>
      </c>
      <c r="D103" s="54">
        <f>[1]Inflação!E237</f>
        <v>-1.3999999999999568E-3</v>
      </c>
      <c r="E103" s="70">
        <f>[1]Inflação!D237/[1]Inflação!D225-1</f>
        <v>4.6741337013487927E-2</v>
      </c>
      <c r="F103" s="54">
        <f>[1]Inflação!H237</f>
        <v>8.0000000000000071E-3</v>
      </c>
      <c r="G103" s="70">
        <f>[1]Inflação!G237/[1]Inflação!G225-1</f>
        <v>5.3845455289398103E-2</v>
      </c>
      <c r="H103" s="54">
        <f>[1]Inflação!$U237</f>
        <v>9.4477750016388473E-3</v>
      </c>
      <c r="I103" s="70">
        <f>[1]Inflação!$T237/[1]Inflação!$T225-1</f>
        <v>1.94356167608285E-2</v>
      </c>
      <c r="J103" s="54">
        <f>[1]Inflação!AA237</f>
        <v>1.0666672633618646E-2</v>
      </c>
      <c r="K103" s="70">
        <f>[1]Inflação!$Z237/[1]Inflação!$Z225-1</f>
        <v>4.5839523856123776E-3</v>
      </c>
      <c r="L103" s="54">
        <f>[1]Inflação!$W237</f>
        <v>8.3082937594363138E-3</v>
      </c>
      <c r="M103" s="70">
        <f>[1]Inflação!$V237/[1]Inflação!$V225-1</f>
        <v>5.1522219266390001E-2</v>
      </c>
      <c r="N103" s="54">
        <f>[1]Inflação!$Y237</f>
        <v>4.4831880448319428E-3</v>
      </c>
      <c r="O103" s="70">
        <f>[1]Inflação!$X237/[1]Inflação!$X225-1</f>
        <v>4.1233020515430985E-2</v>
      </c>
      <c r="P103" s="192">
        <f>[1]Inflação!$AJ237</f>
        <v>7.0996590002636584E-3</v>
      </c>
      <c r="Q103" s="115">
        <f>[1]Inflação!$AI237/[1]Inflação!$AI225-1</f>
        <v>5.3009862299963073E-2</v>
      </c>
    </row>
    <row r="104" spans="1:17">
      <c r="A104" s="68">
        <f t="shared" si="1"/>
        <v>40269</v>
      </c>
      <c r="B104" s="69">
        <f>[1]Inflação!$C238</f>
        <v>5.701557863019735E-3</v>
      </c>
      <c r="C104" s="70">
        <f>[1]Inflação!$B238/[1]Inflação!$B226-1</f>
        <v>5.2602603793205471E-2</v>
      </c>
      <c r="D104" s="54">
        <f>[1]Inflação!E238</f>
        <v>1.4000000000000679E-3</v>
      </c>
      <c r="E104" s="70">
        <f>[1]Inflação!D238/[1]Inflação!D226-1</f>
        <v>4.288804585146444E-2</v>
      </c>
      <c r="F104" s="54">
        <f>[1]Inflação!H238</f>
        <v>7.5000000000000622E-3</v>
      </c>
      <c r="G104" s="70">
        <f>[1]Inflação!G238/[1]Inflação!G226-1</f>
        <v>5.6782418835541915E-2</v>
      </c>
      <c r="H104" s="54">
        <f>[1]Inflação!$U238</f>
        <v>7.6563379468601589E-3</v>
      </c>
      <c r="I104" s="70">
        <f>[1]Inflação!$T238/[1]Inflação!$T226-1</f>
        <v>2.8822562938840335E-2</v>
      </c>
      <c r="J104" s="54">
        <f>[1]Inflação!AA238</f>
        <v>7.1711171577666377E-3</v>
      </c>
      <c r="K104" s="70">
        <f>[1]Inflação!$Z238/[1]Inflação!$Z226-1</f>
        <v>1.6236116199479955E-2</v>
      </c>
      <c r="L104" s="54">
        <f>[1]Inflação!$W238</f>
        <v>7.2602328687332296E-3</v>
      </c>
      <c r="M104" s="70">
        <f>[1]Inflação!$V238/[1]Inflação!$V226-1</f>
        <v>5.3097454004146005E-2</v>
      </c>
      <c r="N104" s="54">
        <f>[1]Inflação!$Y238</f>
        <v>1.1679586805084519E-2</v>
      </c>
      <c r="O104" s="70">
        <f>[1]Inflação!$X238/[1]Inflação!$X226-1</f>
        <v>5.3491697338325261E-2</v>
      </c>
      <c r="P104" s="192">
        <f>[1]Inflação!$AJ238</f>
        <v>7.2989015358302378E-3</v>
      </c>
      <c r="Q104" s="115">
        <f>[1]Inflação!$AI238/[1]Inflação!$AI226-1</f>
        <v>5.489443124398985E-2</v>
      </c>
    </row>
    <row r="105" spans="1:17">
      <c r="A105" s="68">
        <f t="shared" si="1"/>
        <v>40299</v>
      </c>
      <c r="B105" s="69">
        <f>[1]Inflação!$C239</f>
        <v>4.3003531971768094E-3</v>
      </c>
      <c r="C105" s="70">
        <f>[1]Inflação!$B239/[1]Inflação!$B227-1</f>
        <v>5.2184030901821776E-2</v>
      </c>
      <c r="D105" s="54">
        <f>[1]Inflação!E239</f>
        <v>3.3000000000000806E-3</v>
      </c>
      <c r="E105" s="70">
        <f>[1]Inflação!D239/[1]Inflação!D227-1</f>
        <v>4.3199976473354385E-2</v>
      </c>
      <c r="F105" s="54">
        <f>[1]Inflação!H239</f>
        <v>4.6999999999999265E-3</v>
      </c>
      <c r="G105" s="70">
        <f>[1]Inflação!G239/[1]Inflação!G227-1</f>
        <v>5.60466443247154E-2</v>
      </c>
      <c r="H105" s="54">
        <f>[1]Inflação!$U239</f>
        <v>1.1859151096756726E-2</v>
      </c>
      <c r="I105" s="70">
        <f>[1]Inflação!$T239/[1]Inflação!$T227-1</f>
        <v>4.1780847168118695E-2</v>
      </c>
      <c r="J105" s="54">
        <f>[1]Inflação!AA239</f>
        <v>1.4884197383230102E-2</v>
      </c>
      <c r="K105" s="70">
        <f>[1]Inflação!$Z239/[1]Inflação!$Z227-1</f>
        <v>3.4477118325057843E-2</v>
      </c>
      <c r="L105" s="54">
        <f>[1]Inflação!$W239</f>
        <v>4.912354483910697E-3</v>
      </c>
      <c r="M105" s="70">
        <f>[1]Inflação!$V239/[1]Inflação!$V227-1</f>
        <v>5.3856049004594286E-2</v>
      </c>
      <c r="N105" s="54">
        <f>[1]Inflação!$Y239</f>
        <v>9.2672448675232832E-3</v>
      </c>
      <c r="O105" s="70">
        <f>[1]Inflação!$X239/[1]Inflação!$X227-1</f>
        <v>6.0570498335641654E-2</v>
      </c>
      <c r="P105" s="192">
        <f>[1]Inflação!$AJ239</f>
        <v>4.3012436953728805E-3</v>
      </c>
      <c r="Q105" s="115">
        <f>[1]Inflação!$AI239/[1]Inflação!$AI227-1</f>
        <v>5.3111706059162822E-2</v>
      </c>
    </row>
    <row r="106" spans="1:17">
      <c r="A106" s="68">
        <f t="shared" si="1"/>
        <v>40330</v>
      </c>
      <c r="B106" s="69">
        <f>[1]Inflação!$C240</f>
        <v>0</v>
      </c>
      <c r="C106" s="70">
        <f>[1]Inflação!$B240/[1]Inflação!$B228-1</f>
        <v>4.8410906272117415E-2</v>
      </c>
      <c r="D106" s="54">
        <f>[1]Inflação!E240</f>
        <v>1.2000000000000899E-3</v>
      </c>
      <c r="E106" s="70">
        <f>[1]Inflação!D240/[1]Inflação!D228-1</f>
        <v>4.2055089738723517E-2</v>
      </c>
      <c r="F106" s="54">
        <f>[1]Inflação!H240</f>
        <v>-4.9999999999994493E-4</v>
      </c>
      <c r="G106" s="70">
        <f>[1]Inflação!G240/[1]Inflação!G228-1</f>
        <v>5.1103984268624947E-2</v>
      </c>
      <c r="H106" s="54">
        <f>[1]Inflação!$U240</f>
        <v>8.5023060499900271E-3</v>
      </c>
      <c r="I106" s="70">
        <f>[1]Inflação!$T240/[1]Inflação!$T228-1</f>
        <v>5.1669676200410297E-2</v>
      </c>
      <c r="J106" s="54">
        <f>[1]Inflação!AA240</f>
        <v>1.0884091465356072E-2</v>
      </c>
      <c r="K106" s="70">
        <f>[1]Inflação!$Z240/[1]Inflação!$Z228-1</f>
        <v>5.0436755428213909E-2</v>
      </c>
      <c r="L106" s="54">
        <f>[1]Inflação!$W240</f>
        <v>-1.7960730519291923E-3</v>
      </c>
      <c r="M106" s="70">
        <f>[1]Inflação!$V240/[1]Inflação!$V228-1</f>
        <v>5.0139573848783314E-2</v>
      </c>
      <c r="N106" s="54">
        <f>[1]Inflação!$Y240</f>
        <v>1.7741163209995747E-2</v>
      </c>
      <c r="O106" s="70">
        <f>[1]Inflação!$X240/[1]Inflação!$X228-1</f>
        <v>6.3138371703441276E-2</v>
      </c>
      <c r="P106" s="192">
        <f>[1]Inflação!$AJ240</f>
        <v>-1.1011188990057708E-3</v>
      </c>
      <c r="Q106" s="115">
        <f>[1]Inflação!$AI240/[1]Inflação!$AI228-1</f>
        <v>4.7554245599343625E-2</v>
      </c>
    </row>
    <row r="107" spans="1:17">
      <c r="A107" s="68">
        <f t="shared" si="1"/>
        <v>40360</v>
      </c>
      <c r="B107" s="69">
        <f>[1]Inflação!$C241</f>
        <v>9.9654744530441874E-5</v>
      </c>
      <c r="C107" s="70">
        <f>[1]Inflação!$B241/[1]Inflação!$B229-1</f>
        <v>4.6005339214987506E-2</v>
      </c>
      <c r="D107" s="54">
        <f>[1]Inflação!E241</f>
        <v>3.2000000000000917E-3</v>
      </c>
      <c r="E107" s="70">
        <f>[1]Inflação!D241/[1]Inflação!D229-1</f>
        <v>3.9464717138199656E-2</v>
      </c>
      <c r="F107" s="54">
        <f>[1]Inflação!H241</f>
        <v>-1.1999999999998678E-3</v>
      </c>
      <c r="G107" s="70">
        <f>[1]Inflação!G241/[1]Inflação!G229-1</f>
        <v>4.8793865621880927E-2</v>
      </c>
      <c r="H107" s="54">
        <f>[1]Inflação!$U241</f>
        <v>1.5462386166662512E-3</v>
      </c>
      <c r="I107" s="70">
        <f>[1]Inflação!$T241/[1]Inflação!$T229-1</f>
        <v>5.7897103662303051E-2</v>
      </c>
      <c r="J107" s="54">
        <f>[1]Inflação!AA241</f>
        <v>2.0119646545591063E-3</v>
      </c>
      <c r="K107" s="70">
        <f>[1]Inflação!$Z241/[1]Inflação!$Z229-1</f>
        <v>6.1536121742051808E-2</v>
      </c>
      <c r="L107" s="54">
        <f>[1]Inflação!$W241</f>
        <v>-1.7177828373114989E-3</v>
      </c>
      <c r="M107" s="70">
        <f>[1]Inflação!$V241/[1]Inflação!$V229-1</f>
        <v>4.4786670648245597E-2</v>
      </c>
      <c r="N107" s="54">
        <f>[1]Inflação!$Y241</f>
        <v>6.1880547358090787E-3</v>
      </c>
      <c r="O107" s="70">
        <f>[1]Inflação!$X241/[1]Inflação!$X229-1</f>
        <v>6.5733318710034183E-2</v>
      </c>
      <c r="P107" s="192">
        <f>[1]Inflação!$AJ241</f>
        <v>-6.994972363614238E-4</v>
      </c>
      <c r="Q107" s="115">
        <f>[1]Inflação!$AI241/[1]Inflação!$AI229-1</f>
        <v>4.4429866217570613E-2</v>
      </c>
    </row>
    <row r="108" spans="1:17">
      <c r="A108" s="68">
        <f t="shared" si="1"/>
        <v>40391</v>
      </c>
      <c r="B108" s="69">
        <f>[1]Inflação!$C242</f>
        <v>3.9857925780673042E-4</v>
      </c>
      <c r="C108" s="70">
        <f>[1]Inflação!$B242/[1]Inflação!$B230-1</f>
        <v>4.4855439322115886E-2</v>
      </c>
      <c r="D108" s="54">
        <f>[1]Inflação!E242</f>
        <v>-1.0000000000010001E-4</v>
      </c>
      <c r="E108" s="70">
        <f>[1]Inflação!D242/[1]Inflação!D230-1</f>
        <v>3.7700449946571402E-2</v>
      </c>
      <c r="F108" s="54">
        <f>[1]Inflação!H242</f>
        <v>5.9999999999993392E-4</v>
      </c>
      <c r="G108" s="70">
        <f>[1]Inflação!G242/[1]Inflação!G230-1</f>
        <v>4.7851364893913173E-2</v>
      </c>
      <c r="H108" s="54">
        <f>[1]Inflação!$U242</f>
        <v>7.6959009692865177E-3</v>
      </c>
      <c r="I108" s="70">
        <f>[1]Inflação!$T242/[1]Inflação!$T230-1</f>
        <v>6.9911445172137654E-2</v>
      </c>
      <c r="J108" s="54">
        <f>[1]Inflação!AA242</f>
        <v>1.2361888347407257E-2</v>
      </c>
      <c r="K108" s="70">
        <f>[1]Inflação!$Z242/[1]Inflação!$Z230-1</f>
        <v>8.1295650863112412E-2</v>
      </c>
      <c r="L108" s="54">
        <f>[1]Inflação!$W242</f>
        <v>-2.6627702143047216E-3</v>
      </c>
      <c r="M108" s="70">
        <f>[1]Inflação!$V242/[1]Inflação!$V230-1</f>
        <v>4.0391010292466722E-2</v>
      </c>
      <c r="N108" s="54">
        <f>[1]Inflação!$Y242</f>
        <v>2.2461252102945473E-3</v>
      </c>
      <c r="O108" s="70">
        <f>[1]Inflação!$X242/[1]Inflação!$X230-1</f>
        <v>6.8009955467401406E-2</v>
      </c>
      <c r="P108" s="192">
        <f>[1]Inflação!$AJ242</f>
        <v>-6.9998687524597258E-4</v>
      </c>
      <c r="Q108" s="115">
        <f>[1]Inflação!$AI242/[1]Inflação!$AI230-1</f>
        <v>4.2854673706386626E-2</v>
      </c>
    </row>
    <row r="109" spans="1:17">
      <c r="A109" s="68">
        <f t="shared" si="1"/>
        <v>40422</v>
      </c>
      <c r="B109" s="69">
        <f>[1]Inflação!$C243</f>
        <v>4.49829546732472E-3</v>
      </c>
      <c r="C109" s="70">
        <f>[1]Inflação!$B243/[1]Inflação!$B231-1</f>
        <v>4.7042195972309298E-2</v>
      </c>
      <c r="D109" s="54">
        <f>[1]Inflação!E243</f>
        <v>1.9000000000000128E-3</v>
      </c>
      <c r="E109" s="70">
        <f>[1]Inflação!D243/[1]Inflação!D231-1</f>
        <v>3.5839474744913558E-2</v>
      </c>
      <c r="F109" s="54">
        <f>[1]Inflação!H243</f>
        <v>5.6000000000000494E-3</v>
      </c>
      <c r="G109" s="70">
        <f>[1]Inflação!G243/[1]Inflação!G231-1</f>
        <v>5.1826045655139819E-2</v>
      </c>
      <c r="H109" s="54">
        <f>[1]Inflação!$U243</f>
        <v>1.1537971236194711E-2</v>
      </c>
      <c r="I109" s="70">
        <f>[1]Inflação!$T243/[1]Inflação!$T231-1</f>
        <v>7.773401326106022E-2</v>
      </c>
      <c r="J109" s="54">
        <f>[1]Inflação!AA243</f>
        <v>1.5989759794519998E-2</v>
      </c>
      <c r="K109" s="70">
        <f>[1]Inflação!$Z243/[1]Inflação!$Z231-1</f>
        <v>9.2837003024058395E-2</v>
      </c>
      <c r="L109" s="54">
        <f>[1]Inflação!$W243</f>
        <v>3.3687855118829102E-3</v>
      </c>
      <c r="M109" s="70">
        <f>[1]Inflação!$V243/[1]Inflação!$V231-1</f>
        <v>4.0934767703612041E-2</v>
      </c>
      <c r="N109" s="54">
        <f>[1]Inflação!$Y243</f>
        <v>2.0000178573023053E-3</v>
      </c>
      <c r="O109" s="70">
        <f>[1]Inflação!$X243/[1]Inflação!$X231-1</f>
        <v>6.9406658122060927E-2</v>
      </c>
      <c r="P109" s="192">
        <f>[1]Inflação!$AJ243</f>
        <v>5.4005541274992908E-3</v>
      </c>
      <c r="Q109" s="115">
        <f>[1]Inflação!$AI243/[1]Inflação!$AI231-1</f>
        <v>4.6810491905760587E-2</v>
      </c>
    </row>
    <row r="110" spans="1:17">
      <c r="A110" s="68">
        <f t="shared" si="1"/>
        <v>40452</v>
      </c>
      <c r="B110" s="69">
        <f>[1]Inflação!$C244</f>
        <v>7.5009036269826357E-3</v>
      </c>
      <c r="C110" s="70">
        <f>[1]Inflação!$B244/[1]Inflação!$B232-1</f>
        <v>5.1950611016668757E-2</v>
      </c>
      <c r="D110" s="54">
        <f>[1]Inflação!E244</f>
        <v>2.9999999999998916E-3</v>
      </c>
      <c r="E110" s="70">
        <f>[1]Inflação!D244/[1]Inflação!D232-1</f>
        <v>3.4601666171229173E-2</v>
      </c>
      <c r="F110" s="54">
        <f>[1]Inflação!H244</f>
        <v>9.400000000000075E-3</v>
      </c>
      <c r="G110" s="70">
        <f>[1]Inflação!G244/[1]Inflação!G232-1</f>
        <v>5.9382568832865745E-2</v>
      </c>
      <c r="H110" s="54">
        <f>[1]Inflação!$U244</f>
        <v>1.0095709896132954E-2</v>
      </c>
      <c r="I110" s="70">
        <f>[1]Inflação!$T244/[1]Inflação!$T232-1</f>
        <v>8.8120080270728485E-2</v>
      </c>
      <c r="J110" s="54">
        <f>[1]Inflação!AA244</f>
        <v>1.3020844161514278E-2</v>
      </c>
      <c r="K110" s="70">
        <f>[1]Inflação!$Z244/[1]Inflação!$Z232-1</f>
        <v>0.10665431148237237</v>
      </c>
      <c r="L110" s="54">
        <f>[1]Inflação!$W244</f>
        <v>5.622021771126251E-3</v>
      </c>
      <c r="M110" s="70">
        <f>[1]Inflação!$V244/[1]Inflação!$V232-1</f>
        <v>4.6453581296041824E-2</v>
      </c>
      <c r="N110" s="54">
        <f>[1]Inflação!$Y244</f>
        <v>1.5482565962414707E-3</v>
      </c>
      <c r="O110" s="70">
        <f>[1]Inflação!$X244/[1]Inflação!$X232-1</f>
        <v>6.968627021779783E-2</v>
      </c>
      <c r="P110" s="192">
        <f>[1]Inflação!$AJ244</f>
        <v>9.2003645310083648E-3</v>
      </c>
      <c r="Q110" s="115">
        <f>[1]Inflação!$AI244/[1]Inflação!$AI232-1</f>
        <v>5.3912540723489499E-2</v>
      </c>
    </row>
    <row r="111" spans="1:17">
      <c r="A111" s="77">
        <f t="shared" si="1"/>
        <v>40483</v>
      </c>
      <c r="B111" s="69">
        <f>[1]Inflação!$C245</f>
        <v>8.2990977033026159E-3</v>
      </c>
      <c r="C111" s="70">
        <f>[1]Inflação!$B245/[1]Inflação!$B233-1</f>
        <v>5.634847512198693E-2</v>
      </c>
      <c r="D111" s="54">
        <f>[1]Inflação!E245</f>
        <v>3.3000000000000806E-3</v>
      </c>
      <c r="E111" s="70">
        <f>[1]Inflação!D245/[1]Inflação!D233-1</f>
        <v>3.3880330348201371E-2</v>
      </c>
      <c r="F111" s="54">
        <f>[1]Inflação!H245</f>
        <v>1.0399999999999965E-2</v>
      </c>
      <c r="G111" s="70">
        <f>[1]Inflação!G245/[1]Inflação!G233-1</f>
        <v>6.5923269815502339E-2</v>
      </c>
      <c r="H111" s="54">
        <f>[1]Inflação!$U245</f>
        <v>1.4465926697200038E-2</v>
      </c>
      <c r="I111" s="70">
        <f>[1]Inflação!$T245/[1]Inflação!$T233-1</f>
        <v>0.10272026985708238</v>
      </c>
      <c r="J111" s="54">
        <f>[1]Inflação!AA245</f>
        <v>1.8384397684197973E-2</v>
      </c>
      <c r="K111" s="70">
        <f>[1]Inflação!$Z245/[1]Inflação!$Z233-1</f>
        <v>0.1261503337244374</v>
      </c>
      <c r="L111" s="54">
        <f>[1]Inflação!$W245</f>
        <v>8.1149070843138382E-3</v>
      </c>
      <c r="M111" s="70">
        <f>[1]Inflação!$V245/[1]Inflação!$V233-1</f>
        <v>5.3424711465371422E-2</v>
      </c>
      <c r="N111" s="54">
        <f>[1]Inflação!$Y245</f>
        <v>3.6211011439386542E-3</v>
      </c>
      <c r="O111" s="70">
        <f>[1]Inflação!$X245/[1]Inflação!$X233-1</f>
        <v>7.159142185384848E-2</v>
      </c>
      <c r="P111" s="192">
        <f>[1]Inflação!$AJ245</f>
        <v>1.029996887202711E-2</v>
      </c>
      <c r="Q111" s="115">
        <f>[1]Inflação!$AI245/[1]Inflação!$AI233-1</f>
        <v>6.0843084968674077E-2</v>
      </c>
    </row>
    <row r="112" spans="1:17" ht="13.5" thickBot="1">
      <c r="A112" s="239">
        <f t="shared" si="1"/>
        <v>40513</v>
      </c>
      <c r="B112" s="240">
        <f>[1]Inflação!$C246</f>
        <v>6.3006158922880307E-3</v>
      </c>
      <c r="C112" s="241">
        <f>[1]Inflação!$B246/[1]Inflação!$B234-1</f>
        <v>5.9086887217945305E-2</v>
      </c>
      <c r="D112" s="254">
        <f>[1]Inflação!E246</f>
        <v>2.5999999999999357E-3</v>
      </c>
      <c r="E112" s="241">
        <f>[1]Inflação!D246/[1]Inflação!D234-1</f>
        <v>3.130874460959765E-2</v>
      </c>
      <c r="F112" s="254">
        <f>[1]Inflação!H246</f>
        <v>7.8000000000000291E-3</v>
      </c>
      <c r="G112" s="241">
        <f>[1]Inflação!G246/[1]Inflação!G234-1</f>
        <v>7.0917626677363232E-2</v>
      </c>
      <c r="H112" s="254">
        <f>[1]Inflação!$U246</f>
        <v>6.9207479327200172E-3</v>
      </c>
      <c r="I112" s="241">
        <f>[1]Inflação!$T246/[1]Inflação!$T234-1</f>
        <v>0.11323142949673537</v>
      </c>
      <c r="J112" s="254">
        <f>[1]Inflação!AA246</f>
        <v>6.2915769045521763E-3</v>
      </c>
      <c r="K112" s="241">
        <f>[1]Inflação!$Z246/[1]Inflação!$Z234-1</f>
        <v>0.13898437303978706</v>
      </c>
      <c r="L112" s="254">
        <f>[1]Inflação!$W246</f>
        <v>9.1592782971676723E-3</v>
      </c>
      <c r="M112" s="241">
        <f>[1]Inflação!$V246/[1]Inflação!$V234-1</f>
        <v>6.0911036158560972E-2</v>
      </c>
      <c r="N112" s="254">
        <f>[1]Inflação!$Y246</f>
        <v>5.897410325454544E-3</v>
      </c>
      <c r="O112" s="241">
        <f>[1]Inflação!$X246/[1]Inflação!$X234-1</f>
        <v>7.5770073096504298E-2</v>
      </c>
      <c r="P112" s="255">
        <f>[1]Inflação!$AJ246</f>
        <v>6.0004453813042868E-3</v>
      </c>
      <c r="Q112" s="256">
        <f>[1]Inflação!$AI246/[1]Inflação!$AI234-1</f>
        <v>6.4652138821630123E-2</v>
      </c>
    </row>
    <row r="113" spans="1:17" ht="13.5" thickTop="1">
      <c r="A113" s="78">
        <f t="shared" si="1"/>
        <v>40544</v>
      </c>
      <c r="B113" s="69">
        <f>[1]Inflação!$C247</f>
        <v>8.3012869654464083E-3</v>
      </c>
      <c r="C113" s="70">
        <f>[1]Inflação!$B247/[1]Inflação!$B235-1</f>
        <v>5.9929873495996988E-2</v>
      </c>
      <c r="D113" s="54">
        <f>[1]Inflação!E247</f>
        <v>9.400000000000075E-3</v>
      </c>
      <c r="E113" s="70">
        <f>[1]Inflação!D247/[1]Inflação!D235-1</f>
        <v>3.2433845888057089E-2</v>
      </c>
      <c r="F113" s="54">
        <f>[1]Inflação!H247</f>
        <v>7.9000000000000181E-3</v>
      </c>
      <c r="G113" s="70">
        <f>[1]Inflação!G247/[1]Inflação!G235-1</f>
        <v>7.1661910174855459E-2</v>
      </c>
      <c r="H113" s="54">
        <f>[1]Inflação!$U247</f>
        <v>7.9369133090976263E-3</v>
      </c>
      <c r="I113" s="70">
        <f>[1]Inflação!$T247/[1]Inflação!$T235-1</f>
        <v>0.1150377472982369</v>
      </c>
      <c r="J113" s="54">
        <f>[1]Inflação!AA247</f>
        <v>7.5579613931160416E-3</v>
      </c>
      <c r="K113" s="70">
        <f>[1]Inflação!$Z247/[1]Inflação!$Z235-1</f>
        <v>0.14177204273744803</v>
      </c>
      <c r="L113" s="54">
        <f>[1]Inflação!$W247</f>
        <v>1.0828134347491858E-2</v>
      </c>
      <c r="M113" s="70">
        <f>[1]Inflação!$V247/[1]Inflação!$V235-1</f>
        <v>6.1805570102071661E-2</v>
      </c>
      <c r="N113" s="54">
        <f>[1]Inflação!$Y247</f>
        <v>3.7146709674009681E-3</v>
      </c>
      <c r="O113" s="70">
        <f>[1]Inflação!$X247/[1]Inflação!$X235-1</f>
        <v>7.4200531014350535E-2</v>
      </c>
      <c r="P113" s="192">
        <f>[1]Inflação!$AJ247</f>
        <v>9.4003202173595923E-3</v>
      </c>
      <c r="Q113" s="115">
        <f>[1]Inflação!$AI247/[1]Inflação!$AI235-1</f>
        <v>6.5285013889066157E-2</v>
      </c>
    </row>
    <row r="114" spans="1:17">
      <c r="A114" s="77">
        <f t="shared" si="1"/>
        <v>40575</v>
      </c>
      <c r="B114" s="69">
        <f>[1]Inflação!$C248</f>
        <v>8.0001986084992094E-3</v>
      </c>
      <c r="C114" s="70">
        <f>[1]Inflação!$B248/[1]Inflação!$B236-1</f>
        <v>6.0141713420345688E-2</v>
      </c>
      <c r="D114" s="54">
        <f>[1]Inflação!E248</f>
        <v>4.6999999999999265E-3</v>
      </c>
      <c r="E114" s="70">
        <f>[1]Inflação!D248/[1]Inflação!D236-1</f>
        <v>3.2947903767905684E-2</v>
      </c>
      <c r="F114" s="54">
        <f>[1]Inflação!H248</f>
        <v>9.300000000000086E-3</v>
      </c>
      <c r="G114" s="70">
        <f>[1]Inflação!G248/[1]Inflação!G236-1</f>
        <v>7.1661910174855459E-2</v>
      </c>
      <c r="H114" s="54">
        <f>[1]Inflação!$U248</f>
        <v>9.9630955659597564E-3</v>
      </c>
      <c r="I114" s="70">
        <f>[1]Inflação!$T248/[1]Inflação!$T236-1</f>
        <v>0.11303822087543058</v>
      </c>
      <c r="J114" s="54">
        <f>[1]Inflação!AA248</f>
        <v>1.2027071345517504E-2</v>
      </c>
      <c r="K114" s="70">
        <f>[1]Inflação!$Z248/[1]Inflação!$Z236-1</f>
        <v>0.13931341266396058</v>
      </c>
      <c r="L114" s="54">
        <f>[1]Inflação!$W248</f>
        <v>6.7102367042337629E-3</v>
      </c>
      <c r="M114" s="70">
        <f>[1]Inflação!$V248/[1]Inflação!$V236-1</f>
        <v>5.9558097249453601E-2</v>
      </c>
      <c r="N114" s="54">
        <f>[1]Inflação!$Y248</f>
        <v>3.8875059816227964E-3</v>
      </c>
      <c r="O114" s="70">
        <f>[1]Inflação!$X248/[1]Inflação!$X236-1</f>
        <v>7.4585869028877649E-2</v>
      </c>
      <c r="P114" s="192">
        <f>[1]Inflação!$AJ248</f>
        <v>5.4014107355289109E-3</v>
      </c>
      <c r="Q114" s="115">
        <f>[1]Inflação!$AI248/[1]Inflação!$AI236-1</f>
        <v>6.3595020704689587E-2</v>
      </c>
    </row>
    <row r="115" spans="1:17">
      <c r="A115" s="68">
        <f t="shared" si="1"/>
        <v>40603</v>
      </c>
      <c r="B115" s="69">
        <f>[1]Inflação!$C249</f>
        <v>7.8997598670034197E-3</v>
      </c>
      <c r="C115" s="70">
        <f>[1]Inflação!$B249/[1]Inflação!$B237-1</f>
        <v>6.2989876163202174E-2</v>
      </c>
      <c r="D115" s="54">
        <f>[1]Inflação!E249</f>
        <v>1.0499999999999954E-2</v>
      </c>
      <c r="E115" s="70">
        <f>[1]Inflação!D249/[1]Inflação!D237-1</f>
        <v>4.525721686107409E-2</v>
      </c>
      <c r="F115" s="54">
        <f>[1]Inflação!H249</f>
        <v>6.7999999999999172E-3</v>
      </c>
      <c r="G115" s="70">
        <f>[1]Inflação!G249/[1]Inflação!G237-1</f>
        <v>7.0386122186551825E-2</v>
      </c>
      <c r="H115" s="54">
        <f>[1]Inflação!$U249</f>
        <v>6.2216812064652682E-3</v>
      </c>
      <c r="I115" s="70">
        <f>[1]Inflação!$T249/[1]Inflação!$T237-1</f>
        <v>0.10948106241009881</v>
      </c>
      <c r="J115" s="54">
        <f>[1]Inflação!AA249</f>
        <v>6.4851148741273956E-3</v>
      </c>
      <c r="K115" s="70">
        <f>[1]Inflação!$Z249/[1]Inflação!$Z237-1</f>
        <v>0.13459958864045429</v>
      </c>
      <c r="L115" s="54">
        <f>[1]Inflação!$W249</f>
        <v>6.2427913955858116E-3</v>
      </c>
      <c r="M115" s="70">
        <f>[1]Inflação!$V249/[1]Inflação!$V237-1</f>
        <v>5.7387610536162814E-2</v>
      </c>
      <c r="N115" s="54">
        <f>[1]Inflação!$Y249</f>
        <v>4.4322189739205431E-3</v>
      </c>
      <c r="O115" s="70">
        <f>[1]Inflação!$X249/[1]Inflação!$X237-1</f>
        <v>7.4531342836691605E-2</v>
      </c>
      <c r="P115" s="192">
        <f>[1]Inflação!$AJ249</f>
        <v>6.6004529781220622E-3</v>
      </c>
      <c r="Q115" s="115">
        <f>[1]Inflação!$AI249/[1]Inflação!$AI237-1</f>
        <v>6.3067810676654457E-2</v>
      </c>
    </row>
    <row r="116" spans="1:17">
      <c r="A116" s="68">
        <f t="shared" si="1"/>
        <v>40634</v>
      </c>
      <c r="B116" s="69">
        <f>[1]Inflação!$C250</f>
        <v>7.7003903648904526E-3</v>
      </c>
      <c r="C116" s="70">
        <f>[1]Inflação!$B250/[1]Inflação!$B238-1</f>
        <v>6.5102569235040875E-2</v>
      </c>
      <c r="D116" s="54">
        <f>[1]Inflação!E250</f>
        <v>1.2899999999999912E-2</v>
      </c>
      <c r="E116" s="70">
        <f>[1]Inflação!D250/[1]Inflação!D238-1</f>
        <v>5.7260869740944464E-2</v>
      </c>
      <c r="F116" s="54">
        <f>[1]Inflação!H250</f>
        <v>5.6000000000000494E-3</v>
      </c>
      <c r="G116" s="70">
        <f>[1]Inflação!G250/[1]Inflação!G238-1</f>
        <v>6.8367528010716327E-2</v>
      </c>
      <c r="H116" s="54">
        <f>[1]Inflação!$U250</f>
        <v>4.470470396683579E-3</v>
      </c>
      <c r="I116" s="70">
        <f>[1]Inflação!$T250/[1]Inflação!$T238-1</f>
        <v>0.10597325961944737</v>
      </c>
      <c r="J116" s="54">
        <f>[1]Inflação!AA250</f>
        <v>2.860666422098479E-3</v>
      </c>
      <c r="K116" s="70">
        <f>[1]Inflação!$Z250/[1]Inflação!$Z238-1</f>
        <v>0.12974377462014619</v>
      </c>
      <c r="L116" s="54">
        <f>[1]Inflação!$W250</f>
        <v>7.7759415983664759E-3</v>
      </c>
      <c r="M116" s="70">
        <f>[1]Inflação!$V250/[1]Inflação!$V238-1</f>
        <v>5.7928984059672617E-2</v>
      </c>
      <c r="N116" s="54">
        <f>[1]Inflação!$Y250</f>
        <v>7.4734413096482211E-3</v>
      </c>
      <c r="O116" s="70">
        <f>[1]Inflação!$X250/[1]Inflação!$X238-1</f>
        <v>7.006388572247757E-2</v>
      </c>
      <c r="P116" s="192">
        <f>[1]Inflação!$AJ250</f>
        <v>7.2013132155674953E-3</v>
      </c>
      <c r="Q116" s="115">
        <f>[1]Inflação!$AI250/[1]Inflação!$AI238-1</f>
        <v>6.2964819397887783E-2</v>
      </c>
    </row>
    <row r="117" spans="1:17">
      <c r="A117" s="68">
        <f t="shared" si="1"/>
        <v>40664</v>
      </c>
      <c r="B117" s="69">
        <f>[1]Inflação!$C251</f>
        <v>4.701324918840788E-3</v>
      </c>
      <c r="C117" s="70">
        <f>[1]Inflação!$B251/[1]Inflação!$B239-1</f>
        <v>6.5527816532400696E-2</v>
      </c>
      <c r="D117" s="54">
        <f>[1]Inflação!E251</f>
        <v>5.5000000000000604E-3</v>
      </c>
      <c r="E117" s="70">
        <f>[1]Inflação!D251/[1]Inflação!D239-1</f>
        <v>5.9579193187002444E-2</v>
      </c>
      <c r="F117" s="54">
        <f>[1]Inflação!H251</f>
        <v>4.3999999999999595E-3</v>
      </c>
      <c r="G117" s="70">
        <f>[1]Inflação!G251/[1]Inflação!G239-1</f>
        <v>6.8048517103576511E-2</v>
      </c>
      <c r="H117" s="54">
        <f>[1]Inflação!$U251</f>
        <v>4.3167548363842734E-3</v>
      </c>
      <c r="I117" s="70">
        <f>[1]Inflação!$T251/[1]Inflação!$T239-1</f>
        <v>9.7729336966394076E-2</v>
      </c>
      <c r="J117" s="54">
        <f>[1]Inflação!AA251</f>
        <v>2.6657119396666928E-4</v>
      </c>
      <c r="K117" s="70">
        <f>[1]Inflação!$Z251/[1]Inflação!$Z239-1</f>
        <v>0.11347179774867189</v>
      </c>
      <c r="L117" s="54">
        <f>[1]Inflação!$W251</f>
        <v>8.9941115899259128E-3</v>
      </c>
      <c r="M117" s="70">
        <f>[1]Inflação!$V251/[1]Inflação!$V239-1</f>
        <v>6.222608432824539E-2</v>
      </c>
      <c r="N117" s="54">
        <f>[1]Inflação!$Y251</f>
        <v>2.0333064674703305E-2</v>
      </c>
      <c r="O117" s="70">
        <f>[1]Inflação!$X251/[1]Inflação!$X239-1</f>
        <v>8.1796292775011992E-2</v>
      </c>
      <c r="P117" s="192">
        <f>[1]Inflação!$AJ251</f>
        <v>5.6998193387147733E-3</v>
      </c>
      <c r="Q117" s="115">
        <f>[1]Inflação!$AI251/[1]Inflação!$AI239-1</f>
        <v>6.4445089103289277E-2</v>
      </c>
    </row>
    <row r="118" spans="1:17">
      <c r="A118" s="68">
        <f t="shared" si="1"/>
        <v>40695</v>
      </c>
      <c r="B118" s="69">
        <f>[1]Inflação!$C252</f>
        <v>1.4994358259570184E-3</v>
      </c>
      <c r="C118" s="70">
        <f>[1]Inflação!$B252/[1]Inflação!$B240-1</f>
        <v>6.7125507114063065E-2</v>
      </c>
      <c r="D118" s="54">
        <f>[1]Inflação!E252</f>
        <v>-1.1999999999999789E-3</v>
      </c>
      <c r="E118" s="70">
        <f>[1]Inflação!D252/[1]Inflação!D240-1</f>
        <v>5.7039251053913276E-2</v>
      </c>
      <c r="F118" s="54">
        <f>[1]Inflação!H252</f>
        <v>2.5999999999999357E-3</v>
      </c>
      <c r="G118" s="70">
        <f>[1]Inflação!G252/[1]Inflação!G240-1</f>
        <v>7.1361123809950744E-2</v>
      </c>
      <c r="H118" s="54">
        <f>[1]Inflação!$U252</f>
        <v>-1.8224370367344589E-3</v>
      </c>
      <c r="I118" s="70">
        <f>[1]Inflação!$T252/[1]Inflação!$T240-1</f>
        <v>8.6491114391247681E-2</v>
      </c>
      <c r="J118" s="54">
        <f>[1]Inflação!AA252</f>
        <v>-4.4974332339307033E-3</v>
      </c>
      <c r="K118" s="70">
        <f>[1]Inflação!$Z252/[1]Inflação!$Z240-1</f>
        <v>9.6529307404201292E-2</v>
      </c>
      <c r="L118" s="54">
        <f>[1]Inflação!$W252</f>
        <v>-1.2257349621744851E-3</v>
      </c>
      <c r="M118" s="70">
        <f>[1]Inflação!$V252/[1]Inflação!$V240-1</f>
        <v>6.2833002393249959E-2</v>
      </c>
      <c r="N118" s="54">
        <f>[1]Inflação!$Y252</f>
        <v>1.4256580326681645E-2</v>
      </c>
      <c r="O118" s="70">
        <f>[1]Inflação!$X252/[1]Inflação!$X240-1</f>
        <v>7.8092395378205115E-2</v>
      </c>
      <c r="P118" s="192">
        <f>[1]Inflação!$AJ252</f>
        <v>2.20077774489158E-3</v>
      </c>
      <c r="Q118" s="115">
        <f>[1]Inflação!$AI252/[1]Inflação!$AI240-1</f>
        <v>6.7963651125752644E-2</v>
      </c>
    </row>
    <row r="119" spans="1:17">
      <c r="A119" s="68">
        <f t="shared" si="1"/>
        <v>40725</v>
      </c>
      <c r="B119" s="69">
        <f>[1]Inflação!$C253</f>
        <v>1.5996144055669959E-3</v>
      </c>
      <c r="C119" s="70">
        <f>[1]Inflação!$B253/[1]Inflação!$B241-1</f>
        <v>6.8725992832002092E-2</v>
      </c>
      <c r="D119" s="54">
        <f>[1]Inflação!E253</f>
        <v>2.8999999999999027E-3</v>
      </c>
      <c r="E119" s="70">
        <f>[1]Inflação!D253/[1]Inflação!D241-1</f>
        <v>5.6723150799411259E-2</v>
      </c>
      <c r="F119" s="54">
        <f>[1]Inflação!H253</f>
        <v>1.1000000000001009E-3</v>
      </c>
      <c r="G119" s="70">
        <f>[1]Inflação!G253/[1]Inflação!G241-1</f>
        <v>7.3828214904026579E-2</v>
      </c>
      <c r="H119" s="54">
        <f>[1]Inflação!$U253</f>
        <v>-1.1540208800270291E-3</v>
      </c>
      <c r="I119" s="70">
        <f>[1]Inflação!$T253/[1]Inflação!$T241-1</f>
        <v>8.3561835805208595E-2</v>
      </c>
      <c r="J119" s="54">
        <f>[1]Inflação!AA253</f>
        <v>-2.2119786852795587E-3</v>
      </c>
      <c r="K119" s="70">
        <f>[1]Inflação!$Z253/[1]Inflação!$Z241-1</f>
        <v>9.190692979961379E-2</v>
      </c>
      <c r="L119" s="54">
        <f>[1]Inflação!$W253</f>
        <v>-1.2820266979320927E-3</v>
      </c>
      <c r="M119" s="70">
        <f>[1]Inflação!$V253/[1]Inflação!$V241-1</f>
        <v>6.3296935335223292E-2</v>
      </c>
      <c r="N119" s="54">
        <f>[1]Inflação!$Y253</f>
        <v>5.9152077004185344E-3</v>
      </c>
      <c r="O119" s="70">
        <f>[1]Inflação!$X253/[1]Inflação!$X241-1</f>
        <v>7.7800050112753594E-2</v>
      </c>
      <c r="P119" s="192">
        <f>[1]Inflação!$AJ253</f>
        <v>0</v>
      </c>
      <c r="Q119" s="115">
        <f>[1]Inflação!$AI253/[1]Inflação!$AI241-1</f>
        <v>6.871121166478078E-2</v>
      </c>
    </row>
    <row r="120" spans="1:17">
      <c r="A120" s="68">
        <f t="shared" si="1"/>
        <v>40756</v>
      </c>
      <c r="B120" s="69">
        <f>[1]Inflação!$C254</f>
        <v>3.6994038846747124E-3</v>
      </c>
      <c r="C120" s="70">
        <f>[1]Inflação!$B254/[1]Inflação!$B242-1</f>
        <v>7.2252264409807587E-2</v>
      </c>
      <c r="D120" s="54">
        <f>[1]Inflação!E254</f>
        <v>2.9999999999996696E-4</v>
      </c>
      <c r="E120" s="70">
        <f>[1]Inflação!D254/[1]Inflação!D242-1</f>
        <v>5.7145882332884312E-2</v>
      </c>
      <c r="F120" s="54">
        <f>[1]Inflação!H254</f>
        <v>5.1000000000001044E-3</v>
      </c>
      <c r="G120" s="70">
        <f>[1]Inflação!G254/[1]Inflação!G242-1</f>
        <v>7.8657544273473379E-2</v>
      </c>
      <c r="H120" s="54">
        <f>[1]Inflação!$U254</f>
        <v>4.3993990433839336E-3</v>
      </c>
      <c r="I120" s="70">
        <f>[1]Inflação!$T254/[1]Inflação!$T242-1</f>
        <v>8.0017151664754538E-2</v>
      </c>
      <c r="J120" s="54">
        <f>[1]Inflação!AA254</f>
        <v>5.6714588143595979E-3</v>
      </c>
      <c r="K120" s="70">
        <f>[1]Inflação!$Z254/[1]Inflação!$Z242-1</f>
        <v>8.4690808317209765E-2</v>
      </c>
      <c r="L120" s="54">
        <f>[1]Inflação!$W254</f>
        <v>2.0873390952302895E-3</v>
      </c>
      <c r="M120" s="70">
        <f>[1]Inflação!$V254/[1]Inflação!$V242-1</f>
        <v>6.8361196971602034E-2</v>
      </c>
      <c r="N120" s="54">
        <f>[1]Inflação!$Y254</f>
        <v>1.5567659122233124E-3</v>
      </c>
      <c r="O120" s="70">
        <f>[1]Inflação!$X254/[1]Inflação!$X242-1</f>
        <v>7.7058723738604895E-2</v>
      </c>
      <c r="P120" s="192">
        <f>[1]Inflação!$AJ254</f>
        <v>4.198904074340426E-3</v>
      </c>
      <c r="Q120" s="115">
        <f>[1]Inflação!$AI254/[1]Inflação!$AI242-1</f>
        <v>7.3950378695485597E-2</v>
      </c>
    </row>
    <row r="121" spans="1:17">
      <c r="A121" s="68">
        <f t="shared" si="1"/>
        <v>40787</v>
      </c>
      <c r="B121" s="69">
        <f>[1]Inflação!$C255</f>
        <v>5.3009145500964028E-3</v>
      </c>
      <c r="C121" s="70">
        <f>[1]Inflação!$B255/[1]Inflação!$B243-1</f>
        <v>7.3109020596297869E-2</v>
      </c>
      <c r="D121" s="54">
        <f>[1]Inflação!E255</f>
        <v>6.1999999999999833E-3</v>
      </c>
      <c r="E121" s="70">
        <f>[1]Inflação!D255/[1]Inflação!D243-1</f>
        <v>6.168298912401271E-2</v>
      </c>
      <c r="F121" s="54">
        <f>[1]Inflação!H255</f>
        <v>4.8999999999999044E-3</v>
      </c>
      <c r="G121" s="70">
        <f>[1]Inflação!G255/[1]Inflação!G243-1</f>
        <v>7.7906688783227152E-2</v>
      </c>
      <c r="H121" s="54">
        <f>[1]Inflação!$U255</f>
        <v>6.4532328400233041E-3</v>
      </c>
      <c r="I121" s="70">
        <f>[1]Inflação!$T255/[1]Inflação!$T243-1</f>
        <v>7.4588186232164677E-2</v>
      </c>
      <c r="J121" s="54">
        <f>[1]Inflação!AA255</f>
        <v>7.4407572786419074E-3</v>
      </c>
      <c r="K121" s="70">
        <f>[1]Inflação!$Z255/[1]Inflação!$Z243-1</f>
        <v>7.5563723757687162E-2</v>
      </c>
      <c r="L121" s="54">
        <f>[1]Inflação!$W255</f>
        <v>5.9013521651065659E-3</v>
      </c>
      <c r="M121" s="70">
        <f>[1]Inflação!$V255/[1]Inflação!$V243-1</f>
        <v>7.1057808606443729E-2</v>
      </c>
      <c r="N121" s="54">
        <f>[1]Inflação!$Y255</f>
        <v>1.4113463124691972E-3</v>
      </c>
      <c r="O121" s="70">
        <f>[1]Inflação!$X255/[1]Inflação!$X243-1</f>
        <v>7.6425955463675033E-2</v>
      </c>
      <c r="P121" s="192">
        <f>[1]Inflação!$AJ255</f>
        <v>4.5016451678654423E-3</v>
      </c>
      <c r="Q121" s="115">
        <f>[1]Inflação!$AI255/[1]Inflação!$AI243-1</f>
        <v>7.2990180679233907E-2</v>
      </c>
    </row>
    <row r="122" spans="1:17">
      <c r="A122" s="68">
        <f t="shared" si="1"/>
        <v>40817</v>
      </c>
      <c r="B122" s="69">
        <f>[1]Inflação!$C256</f>
        <v>4.3012355246883072E-3</v>
      </c>
      <c r="C122" s="70">
        <f>[1]Inflação!$B256/[1]Inflação!$B244-1</f>
        <v>6.9700991192924056E-2</v>
      </c>
      <c r="D122" s="54">
        <f>[1]Inflação!E256</f>
        <v>4.5999999999999375E-3</v>
      </c>
      <c r="E122" s="70">
        <f>[1]Inflação!D256/[1]Inflação!D244-1</f>
        <v>6.3376601070770588E-2</v>
      </c>
      <c r="F122" s="54">
        <f>[1]Inflação!H256</f>
        <v>4.1999999999999815E-3</v>
      </c>
      <c r="G122" s="70">
        <f>[1]Inflação!G256/[1]Inflação!G244-1</f>
        <v>7.2353771424724211E-2</v>
      </c>
      <c r="H122" s="54">
        <f>[1]Inflação!$U256</f>
        <v>5.3115837731221305E-3</v>
      </c>
      <c r="I122" s="70">
        <f>[1]Inflação!$T256/[1]Inflação!$T244-1</f>
        <v>6.9498603766993572E-2</v>
      </c>
      <c r="J122" s="54">
        <f>[1]Inflação!AA256</f>
        <v>6.7749891754809166E-3</v>
      </c>
      <c r="K122" s="70">
        <f>[1]Inflação!$Z256/[1]Inflação!$Z244-1</f>
        <v>6.8932256018848337E-2</v>
      </c>
      <c r="L122" s="54">
        <f>[1]Inflação!$W256</f>
        <v>2.620436685025096E-3</v>
      </c>
      <c r="M122" s="70">
        <f>[1]Inflação!$V256/[1]Inflação!$V244-1</f>
        <v>6.7860910492574922E-2</v>
      </c>
      <c r="N122" s="54">
        <f>[1]Inflação!$Y256</f>
        <v>2.0405671369352341E-3</v>
      </c>
      <c r="O122" s="70">
        <f>[1]Inflação!$X256/[1]Inflação!$X244-1</f>
        <v>7.6955072099504696E-2</v>
      </c>
      <c r="P122" s="192">
        <f>[1]Inflação!$AJ256</f>
        <v>3.2002226241825138E-3</v>
      </c>
      <c r="Q122" s="115">
        <f>[1]Inflação!$AI256/[1]Inflação!$AI244-1</f>
        <v>6.6610780140969217E-2</v>
      </c>
    </row>
    <row r="123" spans="1:17">
      <c r="A123" s="77">
        <f t="shared" si="1"/>
        <v>40848</v>
      </c>
      <c r="B123" s="69">
        <f>[1]Inflação!$C257</f>
        <v>5.1999240193749685E-3</v>
      </c>
      <c r="C123" s="70">
        <f>[1]Inflação!$B257/[1]Inflação!$B245-1</f>
        <v>6.641308865574258E-2</v>
      </c>
      <c r="D123" s="54">
        <f>[1]Inflação!E257</f>
        <v>2.6999999999999247E-3</v>
      </c>
      <c r="E123" s="70">
        <f>[1]Inflação!D257/[1]Inflação!D245-1</f>
        <v>6.2740673670548697E-2</v>
      </c>
      <c r="F123" s="54">
        <f>[1]Inflação!H257</f>
        <v>6.1999999999999833E-3</v>
      </c>
      <c r="G123" s="70">
        <f>[1]Inflação!G257/[1]Inflação!G245-1</f>
        <v>6.7896243871296225E-2</v>
      </c>
      <c r="H123" s="54">
        <f>[1]Inflação!$U257</f>
        <v>4.9674843997233875E-3</v>
      </c>
      <c r="I123" s="70">
        <f>[1]Inflação!$T257/[1]Inflação!$T245-1</f>
        <v>5.9484890632057752E-2</v>
      </c>
      <c r="J123" s="54">
        <f>[1]Inflação!AA257</f>
        <v>5.2068833769480793E-3</v>
      </c>
      <c r="K123" s="70">
        <f>[1]Inflação!$Z257/[1]Inflação!$Z245-1</f>
        <v>5.510067127619056E-2</v>
      </c>
      <c r="L123" s="54">
        <f>[1]Inflação!$W257</f>
        <v>4.2799877326920033E-3</v>
      </c>
      <c r="M123" s="70">
        <f>[1]Inflação!$V257/[1]Inflação!$V245-1</f>
        <v>6.3798714366210207E-2</v>
      </c>
      <c r="N123" s="54">
        <f>[1]Inflação!$Y257</f>
        <v>5.008416204549837E-3</v>
      </c>
      <c r="O123" s="70">
        <f>[1]Inflação!$X257/[1]Inflação!$X245-1</f>
        <v>7.844375741054721E-2</v>
      </c>
      <c r="P123" s="192">
        <f>[1]Inflação!$AJ257</f>
        <v>5.6981044845121342E-3</v>
      </c>
      <c r="Q123" s="115">
        <f>[1]Inflação!$AI257/[1]Inflação!$AI245-1</f>
        <v>6.1752422904800763E-2</v>
      </c>
    </row>
    <row r="124" spans="1:17" ht="13.5" thickBot="1">
      <c r="A124" s="239">
        <f t="shared" si="1"/>
        <v>40878</v>
      </c>
      <c r="B124" s="240">
        <f>[1]Inflação!$C258</f>
        <v>4.9988189441361186E-3</v>
      </c>
      <c r="C124" s="241">
        <f>[1]Inflação!$B258/[1]Inflação!$B246-1</f>
        <v>6.5033527436801686E-2</v>
      </c>
      <c r="D124" s="254">
        <f>[1]Inflação!E258</f>
        <v>1.9000000000000128E-3</v>
      </c>
      <c r="E124" s="241">
        <f>[1]Inflação!D258/[1]Inflação!D246-1</f>
        <v>6.1998684371157742E-2</v>
      </c>
      <c r="F124" s="254">
        <f>[1]Inflação!H258</f>
        <v>6.2999999999999723E-3</v>
      </c>
      <c r="G124" s="241">
        <f>[1]Inflação!G258/[1]Inflação!G246-1</f>
        <v>6.6306797189606304E-2</v>
      </c>
      <c r="H124" s="254">
        <f>[1]Inflação!$U258</f>
        <v>-1.1734711106607953E-3</v>
      </c>
      <c r="I124" s="241">
        <f>[1]Inflação!$T258/[1]Inflação!$T246-1</f>
        <v>5.0968130206239914E-2</v>
      </c>
      <c r="J124" s="254">
        <f>[1]Inflação!AA258</f>
        <v>-4.8246527147745022E-3</v>
      </c>
      <c r="K124" s="241">
        <f>[1]Inflação!$Z258/[1]Inflação!$Z246-1</f>
        <v>4.3445260853805179E-2</v>
      </c>
      <c r="L124" s="254">
        <f>[1]Inflação!$W258</f>
        <v>7.1182263347351338E-3</v>
      </c>
      <c r="M124" s="241">
        <f>[1]Inflação!$V258/[1]Inflação!$V246-1</f>
        <v>6.1647152665014415E-2</v>
      </c>
      <c r="N124" s="254">
        <f>[1]Inflação!$Y258</f>
        <v>3.4688970633567351E-3</v>
      </c>
      <c r="O124" s="241">
        <f>[1]Inflação!$X258/[1]Inflação!$X246-1</f>
        <v>7.5840097295296616E-2</v>
      </c>
      <c r="P124" s="255">
        <f>[1]Inflação!$AJ258</f>
        <v>5.0998126716697012E-3</v>
      </c>
      <c r="Q124" s="256">
        <f>[1]Inflação!$AI258/[1]Inflação!$AI246-1</f>
        <v>6.0801877638154034E-2</v>
      </c>
    </row>
    <row r="125" spans="1:17" ht="13.5" thickTop="1">
      <c r="A125" s="78">
        <f t="shared" si="1"/>
        <v>40909</v>
      </c>
      <c r="B125" s="69">
        <f>[1]Inflação!$C259</f>
        <v>5.5997391097413196E-3</v>
      </c>
      <c r="C125" s="70">
        <f>[1]Inflação!$B259/[1]Inflação!$B247-1</f>
        <v>6.2179976539370907E-2</v>
      </c>
      <c r="D125" s="54">
        <f>[1]Inflação!E259</f>
        <v>4.6999999999999265E-3</v>
      </c>
      <c r="E125" s="70">
        <f>[1]Inflação!D259/[1]Inflação!D247-1</f>
        <v>5.7053772724095397E-2</v>
      </c>
      <c r="F125" s="54">
        <f>[1]Inflação!H259</f>
        <v>5.9000000000000163E-3</v>
      </c>
      <c r="G125" s="70">
        <f>[1]Inflação!G259/[1]Inflação!G247-1</f>
        <v>6.4190899189428441E-2</v>
      </c>
      <c r="H125" s="54">
        <f>[1]Inflação!$U259</f>
        <v>2.4870470700597558E-3</v>
      </c>
      <c r="I125" s="70">
        <f>[1]Inflação!$T259/[1]Inflação!$T247-1</f>
        <v>4.5285596254475369E-2</v>
      </c>
      <c r="J125" s="54">
        <f>[1]Inflação!AA259</f>
        <v>-7.4467166313185729E-4</v>
      </c>
      <c r="K125" s="70">
        <f>[1]Inflação!$Z259/[1]Inflação!$Z247-1</f>
        <v>3.4846903789392147E-2</v>
      </c>
      <c r="L125" s="54">
        <f>[1]Inflação!$W259</f>
        <v>9.7029543564011167E-3</v>
      </c>
      <c r="M125" s="70">
        <f>[1]Inflação!$V259/[1]Inflação!$V247-1</f>
        <v>6.0465404657428445E-2</v>
      </c>
      <c r="N125" s="54">
        <f>[1]Inflação!$Y259</f>
        <v>6.6578196101561016E-3</v>
      </c>
      <c r="O125" s="70">
        <f>[1]Inflação!$X259/[1]Inflação!$X247-1</f>
        <v>7.8994736172024904E-2</v>
      </c>
      <c r="P125" s="192">
        <f>[1]Inflação!$AJ259</f>
        <v>5.0996635479823027E-3</v>
      </c>
      <c r="Q125" s="115">
        <f>[1]Inflação!$AI259/[1]Inflação!$AI247-1</f>
        <v>5.628221920474874E-2</v>
      </c>
    </row>
    <row r="126" spans="1:17">
      <c r="A126" s="77">
        <f t="shared" si="1"/>
        <v>40940</v>
      </c>
      <c r="B126" s="69">
        <f>[1]Inflação!$C260</f>
        <v>4.4992535329366756E-3</v>
      </c>
      <c r="C126" s="70">
        <f>[1]Inflação!$B260/[1]Inflação!$B248-1</f>
        <v>5.8490856474355146E-2</v>
      </c>
      <c r="D126" s="54">
        <f>[1]Inflação!E260</f>
        <v>2.5999999999999357E-3</v>
      </c>
      <c r="E126" s="70">
        <f>[1]Inflação!D260/[1]Inflação!D248-1</f>
        <v>5.4844344115833721E-2</v>
      </c>
      <c r="F126" s="54">
        <f>[1]Inflação!H260</f>
        <v>5.1000000000001044E-3</v>
      </c>
      <c r="G126" s="70">
        <f>[1]Inflação!G260/[1]Inflação!G248-1</f>
        <v>5.9762481695526004E-2</v>
      </c>
      <c r="H126" s="54">
        <f>[1]Inflação!$U260</f>
        <v>-6.1336891294583307E-4</v>
      </c>
      <c r="I126" s="70">
        <f>[1]Inflação!$T260/[1]Inflação!$T248-1</f>
        <v>3.4339229968782581E-2</v>
      </c>
      <c r="J126" s="54">
        <f>[1]Inflação!AA260</f>
        <v>-2.5718000871992608E-3</v>
      </c>
      <c r="K126" s="70">
        <f>[1]Inflação!$Z260/[1]Inflação!$Z248-1</f>
        <v>1.9918847684252228E-2</v>
      </c>
      <c r="L126" s="54">
        <f>[1]Inflação!$W260</f>
        <v>2.7133616451315845E-3</v>
      </c>
      <c r="M126" s="70">
        <f>[1]Inflação!$V260/[1]Inflação!$V248-1</f>
        <v>5.6255109010895588E-2</v>
      </c>
      <c r="N126" s="54">
        <f>[1]Inflação!$Y260</f>
        <v>4.1887990820854704E-3</v>
      </c>
      <c r="O126" s="70">
        <f>[1]Inflação!$X260/[1]Inflação!$X248-1</f>
        <v>7.9318570931902865E-2</v>
      </c>
      <c r="P126" s="192">
        <f>[1]Inflação!$AJ260</f>
        <v>3.8991954176632593E-3</v>
      </c>
      <c r="Q126" s="115">
        <f>[1]Inflação!$AI260/[1]Inflação!$AI248-1</f>
        <v>5.470398059006687E-2</v>
      </c>
    </row>
    <row r="127" spans="1:17" ht="12.75" customHeight="1">
      <c r="A127" s="68">
        <f t="shared" si="1"/>
        <v>40969</v>
      </c>
      <c r="B127" s="69">
        <f>[1]Inflação!$C261</f>
        <v>2.0999421207088531E-3</v>
      </c>
      <c r="C127" s="70">
        <f>[1]Inflação!$B261/[1]Inflação!$B249-1</f>
        <v>5.2399919361243219E-2</v>
      </c>
      <c r="D127" s="54">
        <f>[1]Inflação!E261</f>
        <v>1.8000000000000238E-3</v>
      </c>
      <c r="E127" s="70">
        <f>[1]Inflação!D261/[1]Inflação!D249-1</f>
        <v>4.5762557085840871E-2</v>
      </c>
      <c r="F127" s="54">
        <f>[1]Inflação!H261</f>
        <v>2.144637251944026E-3</v>
      </c>
      <c r="G127" s="70">
        <f>[1]Inflação!G261/[1]Inflação!G249-1</f>
        <v>5.4862224664266046E-2</v>
      </c>
      <c r="H127" s="54">
        <f>[1]Inflação!$U261</f>
        <v>4.2772357414930795E-3</v>
      </c>
      <c r="I127" s="70">
        <f>[1]Inflação!$T261/[1]Inflação!$T249-1</f>
        <v>3.234044951858972E-2</v>
      </c>
      <c r="J127" s="54">
        <f>[1]Inflação!AA261</f>
        <v>4.1786377255885743E-3</v>
      </c>
      <c r="K127" s="70">
        <f>[1]Inflação!$Z261/[1]Inflação!$Z249-1</f>
        <v>1.7581585581929016E-2</v>
      </c>
      <c r="L127" s="54">
        <f>[1]Inflação!$W261</f>
        <v>4.8077560183086288E-3</v>
      </c>
      <c r="M127" s="70">
        <f>[1]Inflação!$V261/[1]Inflação!$V249-1</f>
        <v>5.4748749450537204E-2</v>
      </c>
      <c r="N127" s="54">
        <f>[1]Inflação!$Y261</f>
        <v>3.6972658465825869E-3</v>
      </c>
      <c r="O127" s="70">
        <f>[1]Inflação!$X261/[1]Inflação!$X249-1</f>
        <v>7.852882270985706E-2</v>
      </c>
      <c r="P127" s="192">
        <f>[1]Inflação!$AJ261</f>
        <v>1.7989585871234226E-3</v>
      </c>
      <c r="Q127" s="115">
        <f>[1]Inflação!$AI261/[1]Inflação!$AI249-1</f>
        <v>4.9673031883473051E-2</v>
      </c>
    </row>
    <row r="128" spans="1:17" ht="12.75" customHeight="1">
      <c r="A128" s="68">
        <f t="shared" si="1"/>
        <v>41000</v>
      </c>
      <c r="B128" s="69">
        <f>[1]Inflação!$C262</f>
        <v>6.3998188894791586E-3</v>
      </c>
      <c r="C128" s="70">
        <f>[1]Inflação!$B262/[1]Inflação!$B250-1</f>
        <v>5.1041657194300205E-2</v>
      </c>
      <c r="D128" s="54">
        <f>[1]Inflação!E262</f>
        <v>4.6999999999999265E-3</v>
      </c>
      <c r="E128" s="70">
        <f>[1]Inflação!D262/[1]Inflação!D250-1</f>
        <v>3.7296516047136352E-2</v>
      </c>
      <c r="F128" s="54">
        <f>[1]Inflação!H262</f>
        <v>6.933248379323631E-3</v>
      </c>
      <c r="G128" s="70">
        <f>[1]Inflação!G262/[1]Inflação!G250-1</f>
        <v>5.626078607182694E-2</v>
      </c>
      <c r="H128" s="54">
        <f>[1]Inflação!$U262</f>
        <v>8.5327385827631552E-3</v>
      </c>
      <c r="I128" s="70">
        <f>[1]Inflação!$T262/[1]Inflação!$T250-1</f>
        <v>3.6515429160973945E-2</v>
      </c>
      <c r="J128" s="54">
        <f>[1]Inflação!AA262</f>
        <v>9.6667548774829193E-3</v>
      </c>
      <c r="K128" s="70">
        <f>[1]Inflação!$Z262/[1]Inflação!$Z250-1</f>
        <v>2.4487580117291463E-2</v>
      </c>
      <c r="L128" s="54">
        <f>[1]Inflação!$W262</f>
        <v>5.5101141851809921E-3</v>
      </c>
      <c r="M128" s="70">
        <f>[1]Inflação!$V262/[1]Inflação!$V250-1</f>
        <v>5.2377310987005599E-2</v>
      </c>
      <c r="N128" s="54">
        <f>[1]Inflação!$Y262</f>
        <v>8.3058657780163969E-3</v>
      </c>
      <c r="O128" s="70">
        <f>[1]Inflação!$X262/[1]Inflação!$X250-1</f>
        <v>7.9419956654487089E-2</v>
      </c>
      <c r="P128" s="192">
        <f>[1]Inflação!$AJ262</f>
        <v>6.4024071240917912E-3</v>
      </c>
      <c r="Q128" s="115">
        <f>[1]Inflação!$AI262/[1]Inflação!$AI250-1</f>
        <v>4.8840437477343679E-2</v>
      </c>
    </row>
    <row r="129" spans="1:17" ht="12.75" customHeight="1">
      <c r="A129" s="68">
        <f t="shared" si="1"/>
        <v>41030</v>
      </c>
      <c r="B129" s="69">
        <f>[1]Inflação!$C263</f>
        <v>3.5991763423370848E-3</v>
      </c>
      <c r="C129" s="70">
        <f>[1]Inflação!$B263/[1]Inflação!$B251-1</f>
        <v>4.9888673678113005E-2</v>
      </c>
      <c r="D129" s="54">
        <f>[1]Inflação!E263</f>
        <v>3.2419859598478151E-3</v>
      </c>
      <c r="E129" s="70">
        <f>[1]Inflação!D263/[1]Inflação!D251-1</f>
        <v>3.4967097750731257E-2</v>
      </c>
      <c r="F129" s="54">
        <f>[1]Inflação!H263</f>
        <v>3.7061464298466795E-3</v>
      </c>
      <c r="G129" s="70">
        <f>[1]Inflação!G263/[1]Inflação!G251-1</f>
        <v>5.5531106345195314E-2</v>
      </c>
      <c r="H129" s="54">
        <f>[1]Inflação!$U263</f>
        <v>1.0226371168754911E-2</v>
      </c>
      <c r="I129" s="70">
        <f>[1]Inflação!$T263/[1]Inflação!$T251-1</f>
        <v>4.2614509435624726E-2</v>
      </c>
      <c r="J129" s="54">
        <f>[1]Inflação!AA263</f>
        <v>1.1718475496610647E-2</v>
      </c>
      <c r="K129" s="70">
        <f>[1]Inflação!$Z263/[1]Inflação!$Z251-1</f>
        <v>3.6216787175312293E-2</v>
      </c>
      <c r="L129" s="54">
        <f>[1]Inflação!$W263</f>
        <v>4.9080559271792445E-3</v>
      </c>
      <c r="M129" s="70">
        <f>[1]Inflação!$V263/[1]Inflação!$V251-1</f>
        <v>4.811556929643368E-2</v>
      </c>
      <c r="N129" s="54">
        <f>[1]Inflação!$Y263</f>
        <v>1.2955711963615002E-2</v>
      </c>
      <c r="O129" s="70">
        <f>[1]Inflação!$X263/[1]Inflação!$X251-1</f>
        <v>7.1615385755702476E-2</v>
      </c>
      <c r="P129" s="192">
        <f>[1]Inflação!$AJ263</f>
        <v>5.4990291698631122E-3</v>
      </c>
      <c r="Q129" s="115">
        <f>[1]Inflação!$AI263/[1]Inflação!$AI251-1</f>
        <v>4.8631034189712485E-2</v>
      </c>
    </row>
    <row r="130" spans="1:17" ht="12.75" customHeight="1">
      <c r="A130" s="68">
        <f t="shared" si="1"/>
        <v>41061</v>
      </c>
      <c r="B130" s="69">
        <f>[1]Inflação!$C264</f>
        <v>7.9886434823572827E-4</v>
      </c>
      <c r="C130" s="70">
        <f>[1]Inflação!$B264/[1]Inflação!$B252-1</f>
        <v>4.9154252835474477E-2</v>
      </c>
      <c r="D130" s="54">
        <f>[1]Inflação!E264</f>
        <v>1.455004244789615E-3</v>
      </c>
      <c r="E130" s="70">
        <f>[1]Inflação!D264/[1]Inflação!D252-1</f>
        <v>3.7718241160568988E-2</v>
      </c>
      <c r="F130" s="54">
        <f>[1]Inflação!H264</f>
        <v>5.6678813923349836E-4</v>
      </c>
      <c r="G130" s="70">
        <f>[1]Inflação!G264/[1]Inflação!G252-1</f>
        <v>5.3390553417977049E-2</v>
      </c>
      <c r="H130" s="54">
        <f>[1]Inflação!$U264</f>
        <v>6.6001566558107072E-3</v>
      </c>
      <c r="I130" s="70">
        <f>[1]Inflação!$T264/[1]Inflação!$T252-1</f>
        <v>5.1412060810010596E-2</v>
      </c>
      <c r="J130" s="54">
        <f>[1]Inflação!AA264</f>
        <v>7.353258655613315E-3</v>
      </c>
      <c r="K130" s="70">
        <f>[1]Inflação!$Z264/[1]Inflação!$Z252-1</f>
        <v>4.8552150523976989E-2</v>
      </c>
      <c r="L130" s="54">
        <f>[1]Inflação!$W264</f>
        <v>1.665444122783466E-3</v>
      </c>
      <c r="M130" s="70">
        <f>[1]Inflação!$V264/[1]Inflação!$V252-1</f>
        <v>5.1149577999545226E-2</v>
      </c>
      <c r="N130" s="54">
        <f>[1]Inflação!$Y264</f>
        <v>1.305877238053843E-2</v>
      </c>
      <c r="O130" s="70">
        <f>[1]Inflação!$X264/[1]Inflação!$X252-1</f>
        <v>7.0349838704625967E-2</v>
      </c>
      <c r="P130" s="192">
        <f>[1]Inflação!$AJ264</f>
        <v>2.5989414204192762E-3</v>
      </c>
      <c r="Q130" s="115">
        <f>[1]Inflação!$AI264/[1]Inflação!$AI252-1</f>
        <v>4.9047644110715494E-2</v>
      </c>
    </row>
    <row r="131" spans="1:17" ht="12.75" customHeight="1">
      <c r="A131" s="68">
        <f t="shared" si="1"/>
        <v>41091</v>
      </c>
      <c r="B131" s="69">
        <f>[1]Inflação!$C265</f>
        <v>4.3012358156842012E-3</v>
      </c>
      <c r="C131" s="70">
        <f>[1]Inflação!$B265/[1]Inflação!$B253-1</f>
        <v>5.1984143693268203E-2</v>
      </c>
      <c r="D131" s="54">
        <f>[1]Inflação!E265</f>
        <v>1.9419261649988862E-3</v>
      </c>
      <c r="E131" s="70">
        <f>[1]Inflação!D265/[1]Inflação!D253-1</f>
        <v>3.6726905339490967E-2</v>
      </c>
      <c r="F131" s="54">
        <f>[1]Inflação!H265</f>
        <v>5.1233681993945179E-3</v>
      </c>
      <c r="G131" s="70">
        <f>[1]Inflação!G265/[1]Inflação!G253-1</f>
        <v>5.7624074598842556E-2</v>
      </c>
      <c r="H131" s="54">
        <f>[1]Inflação!$U265</f>
        <v>1.3410683496402287E-2</v>
      </c>
      <c r="I131" s="70">
        <f>[1]Inflação!$T265/[1]Inflação!$T253-1</f>
        <v>6.674325917655155E-2</v>
      </c>
      <c r="J131" s="54">
        <f>[1]Inflação!AA265</f>
        <v>1.8093349683007798E-2</v>
      </c>
      <c r="K131" s="70">
        <f>[1]Inflação!$Z265/[1]Inflação!$Z253-1</f>
        <v>6.9890546328337688E-2</v>
      </c>
      <c r="L131" s="54">
        <f>[1]Inflação!$W265</f>
        <v>2.5200732827928007E-3</v>
      </c>
      <c r="M131" s="70">
        <f>[1]Inflação!$V265/[1]Inflação!$V253-1</f>
        <v>5.5151284083833518E-2</v>
      </c>
      <c r="N131" s="54">
        <f>[1]Inflação!$Y265</f>
        <v>8.4564245417728667E-3</v>
      </c>
      <c r="O131" s="70">
        <f>[1]Inflação!$X265/[1]Inflação!$X253-1</f>
        <v>7.3053835040932658E-2</v>
      </c>
      <c r="P131" s="192">
        <f>[1]Inflação!$AJ265</f>
        <v>4.2980421888239029E-3</v>
      </c>
      <c r="Q131" s="115">
        <f>[1]Inflação!$AI265/[1]Inflação!$AI253-1</f>
        <v>5.355649514318972E-2</v>
      </c>
    </row>
    <row r="132" spans="1:17" ht="12.75" customHeight="1">
      <c r="A132" s="68">
        <f t="shared" si="1"/>
        <v>41122</v>
      </c>
      <c r="B132" s="69">
        <f>[1]Inflação!$C266</f>
        <v>4.0998370357663294E-3</v>
      </c>
      <c r="C132" s="70">
        <f>[1]Inflação!$B266/[1]Inflação!$B254-1</f>
        <v>5.2403840391230805E-2</v>
      </c>
      <c r="D132" s="54">
        <f>[1]Inflação!E266</f>
        <v>1.3227071684887015E-3</v>
      </c>
      <c r="E132" s="70">
        <f>[1]Inflação!D266/[1]Inflação!D254-1</f>
        <v>3.7786855392331065E-2</v>
      </c>
      <c r="F132" s="54">
        <f>[1]Inflação!H266</f>
        <v>4.9476089674242996E-3</v>
      </c>
      <c r="G132" s="70">
        <f>[1]Inflação!G266/[1]Inflação!G254-1</f>
        <v>5.7463719982580264E-2</v>
      </c>
      <c r="H132" s="54">
        <f>[1]Inflação!$U266</f>
        <v>1.4277891495299011E-2</v>
      </c>
      <c r="I132" s="70">
        <f>[1]Inflação!$T266/[1]Inflação!$T254-1</f>
        <v>7.7234917419221949E-2</v>
      </c>
      <c r="J132" s="54">
        <f>[1]Inflação!AA266</f>
        <v>1.9887793672148657E-2</v>
      </c>
      <c r="K132" s="70">
        <f>[1]Inflação!$Z266/[1]Inflação!$Z254-1</f>
        <v>8.501469262330974E-2</v>
      </c>
      <c r="L132" s="54">
        <f>[1]Inflação!$W266</f>
        <v>3.3065929095419389E-3</v>
      </c>
      <c r="M132" s="70">
        <f>[1]Inflação!$V266/[1]Inflação!$V254-1</f>
        <v>5.6435101549241917E-2</v>
      </c>
      <c r="N132" s="54">
        <f>[1]Inflação!$Y266</f>
        <v>3.1975209057515386E-3</v>
      </c>
      <c r="O132" s="70">
        <f>[1]Inflação!$X266/[1]Inflação!$X254-1</f>
        <v>7.4811716868593559E-2</v>
      </c>
      <c r="P132" s="192">
        <f>[1]Inflação!$AJ266</f>
        <v>4.4989037217950667E-3</v>
      </c>
      <c r="Q132" s="115">
        <f>[1]Inflação!$AI266/[1]Inflação!$AI254-1</f>
        <v>5.3871240136272203E-2</v>
      </c>
    </row>
    <row r="133" spans="1:17" ht="12.75" customHeight="1">
      <c r="A133" s="68">
        <f t="shared" si="1"/>
        <v>41153</v>
      </c>
      <c r="B133" s="69">
        <f>[1]Inflação!$C267</f>
        <v>5.7003906561428064E-3</v>
      </c>
      <c r="C133" s="70">
        <f>[1]Inflação!$B267/[1]Inflação!$B255-1</f>
        <v>5.2822033772001786E-2</v>
      </c>
      <c r="D133" s="54">
        <f>[1]Inflação!E267</f>
        <v>3.0294569896280876E-3</v>
      </c>
      <c r="E133" s="70">
        <f>[1]Inflação!D267/[1]Inflação!D255-1</f>
        <v>3.4516781986825285E-2</v>
      </c>
      <c r="F133" s="54">
        <f>[1]Inflação!H267</f>
        <v>6.5674364351571146E-3</v>
      </c>
      <c r="G133" s="70">
        <f>[1]Inflação!G267/[1]Inflação!G255-1</f>
        <v>5.9218375705095694E-2</v>
      </c>
      <c r="H133" s="54">
        <f>[1]Inflação!$U267</f>
        <v>9.6562056112374783E-3</v>
      </c>
      <c r="I133" s="70">
        <f>[1]Inflação!$T267/[1]Inflação!$T255-1</f>
        <v>8.0663148355455849E-2</v>
      </c>
      <c r="J133" s="54">
        <f>[1]Inflação!AA267</f>
        <v>1.2478911662299641E-2</v>
      </c>
      <c r="K133" s="70">
        <f>[1]Inflação!$Z267/[1]Inflação!$Z255-1</f>
        <v>9.0440789880620986E-2</v>
      </c>
      <c r="L133" s="54">
        <f>[1]Inflação!$W267</f>
        <v>4.9072697029208801E-3</v>
      </c>
      <c r="M133" s="70">
        <f>[1]Inflação!$V267/[1]Inflação!$V255-1</f>
        <v>5.5391079086575035E-2</v>
      </c>
      <c r="N133" s="54">
        <f>[1]Inflação!$Y267</f>
        <v>2.0535425054375445E-3</v>
      </c>
      <c r="O133" s="70">
        <f>[1]Inflação!$X267/[1]Inflação!$X255-1</f>
        <v>7.5500984066606103E-2</v>
      </c>
      <c r="P133" s="192">
        <f>[1]Inflação!$AJ267</f>
        <v>6.3023062406921682E-3</v>
      </c>
      <c r="Q133" s="115">
        <f>[1]Inflação!$AI267/[1]Inflação!$AI255-1</f>
        <v>5.576040072352817E-2</v>
      </c>
    </row>
    <row r="134" spans="1:17" ht="12.75" customHeight="1">
      <c r="A134" s="68">
        <f t="shared" si="1"/>
        <v>41183</v>
      </c>
      <c r="B134" s="69">
        <f>[1]Inflação!$C268</f>
        <v>5.9002395202800706E-3</v>
      </c>
      <c r="C134" s="70">
        <f>[1]Inflação!$B268/[1]Inflação!$B256-1</f>
        <v>5.449829043593879E-2</v>
      </c>
      <c r="D134" s="54">
        <f>[1]Inflação!E268</f>
        <v>2.4968425950546713E-3</v>
      </c>
      <c r="E134" s="70">
        <f>[1]Inflação!D268/[1]Inflação!D256-1</f>
        <v>3.2350992985654914E-2</v>
      </c>
      <c r="F134" s="54">
        <f>[1]Inflação!H268</f>
        <v>7.0516080316829211E-3</v>
      </c>
      <c r="G134" s="70">
        <f>[1]Inflação!G268/[1]Inflação!G256-1</f>
        <v>6.2226218393272248E-2</v>
      </c>
      <c r="H134" s="54">
        <f>[1]Inflação!$U268</f>
        <v>2.4072422474974431E-4</v>
      </c>
      <c r="I134" s="70">
        <f>[1]Inflação!$T268/[1]Inflação!$T256-1</f>
        <v>7.5212210424505654E-2</v>
      </c>
      <c r="J134" s="54">
        <f>[1]Inflação!AA268</f>
        <v>-1.9959832167238956E-3</v>
      </c>
      <c r="K134" s="70">
        <f>[1]Inflação!$Z268/[1]Inflação!$Z256-1</f>
        <v>8.0940925296966837E-2</v>
      </c>
      <c r="L134" s="54">
        <f>[1]Inflação!$W268</f>
        <v>5.7779771665482649E-3</v>
      </c>
      <c r="M134" s="70">
        <f>[1]Inflação!$V268/[1]Inflação!$V256-1</f>
        <v>5.8714809517476985E-2</v>
      </c>
      <c r="N134" s="54">
        <f>[1]Inflação!$Y268</f>
        <v>2.4226400426414774E-3</v>
      </c>
      <c r="O134" s="70">
        <f>[1]Inflação!$X268/[1]Inflação!$X256-1</f>
        <v>7.5911067050817405E-2</v>
      </c>
      <c r="P134" s="192">
        <f>[1]Inflação!$AJ268</f>
        <v>7.0975146343337236E-3</v>
      </c>
      <c r="Q134" s="115">
        <f>[1]Inflação!$AI268/[1]Inflação!$AI256-1</f>
        <v>5.9861881645861814E-2</v>
      </c>
    </row>
    <row r="135" spans="1:17" ht="12.75" customHeight="1">
      <c r="A135" s="77">
        <f t="shared" ref="A135:A198" si="2">EDATE(A134,1)</f>
        <v>41214</v>
      </c>
      <c r="B135" s="69">
        <f>[1]Inflação!$C269</f>
        <v>6.0007317965604656E-3</v>
      </c>
      <c r="C135" s="70">
        <f>[1]Inflação!$B269/[1]Inflação!$B257-1</f>
        <v>5.5338372505019384E-2</v>
      </c>
      <c r="D135" s="54">
        <f>[1]Inflação!E269</f>
        <v>5.4246700234141798E-3</v>
      </c>
      <c r="E135" s="70">
        <f>[1]Inflação!D269/[1]Inflação!D257-1</f>
        <v>3.515623463742501E-2</v>
      </c>
      <c r="F135" s="54">
        <f>[1]Inflação!H269</f>
        <v>6.2095833856155025E-3</v>
      </c>
      <c r="G135" s="70">
        <f>[1]Inflação!G269/[1]Inflação!G257-1</f>
        <v>6.2236335391345987E-2</v>
      </c>
      <c r="H135" s="54">
        <f>[1]Inflação!$U269</f>
        <v>-2.5842036115719669E-4</v>
      </c>
      <c r="I135" s="70">
        <f>[1]Inflação!$T269/[1]Inflação!$T257-1</f>
        <v>6.962102792692404E-2</v>
      </c>
      <c r="J135" s="54">
        <f>[1]Inflação!AA269</f>
        <v>-1.8969568762021716E-3</v>
      </c>
      <c r="K135" s="70">
        <f>[1]Inflação!$Z269/[1]Inflação!$Z257-1</f>
        <v>7.3301869314177148E-2</v>
      </c>
      <c r="L135" s="54">
        <f>[1]Inflação!$W269</f>
        <v>3.3325386510394406E-3</v>
      </c>
      <c r="M135" s="70">
        <f>[1]Inflação!$V269/[1]Inflação!$V257-1</f>
        <v>5.7716006010225973E-2</v>
      </c>
      <c r="N135" s="54">
        <f>[1]Inflação!$Y269</f>
        <v>2.2958498099587832E-3</v>
      </c>
      <c r="O135" s="70">
        <f>[1]Inflação!$X269/[1]Inflação!$X257-1</f>
        <v>7.3007130967304379E-2</v>
      </c>
      <c r="P135" s="192">
        <f>[1]Inflação!$AJ269</f>
        <v>5.4008075311413606E-3</v>
      </c>
      <c r="Q135" s="115">
        <f>[1]Inflação!$AI269/[1]Inflação!$AI257-1</f>
        <v>5.9548573201705146E-2</v>
      </c>
    </row>
    <row r="136" spans="1:17" ht="12.75" customHeight="1" thickBot="1">
      <c r="A136" s="239">
        <f t="shared" si="2"/>
        <v>41244</v>
      </c>
      <c r="B136" s="240">
        <f>[1]Inflação!$C270</f>
        <v>7.9010245592046058E-3</v>
      </c>
      <c r="C136" s="241">
        <f>[1]Inflação!$B270/[1]Inflação!$B258-1</f>
        <v>5.8385947181474496E-2</v>
      </c>
      <c r="D136" s="254">
        <f>[1]Inflação!E270</f>
        <v>3.3139060400471099E-3</v>
      </c>
      <c r="E136" s="241">
        <f>[1]Inflação!D270/[1]Inflação!D258-1</f>
        <v>3.6617072697657127E-2</v>
      </c>
      <c r="F136" s="254">
        <f>[1]Inflação!H270</f>
        <v>9.392241667731005E-3</v>
      </c>
      <c r="G136" s="241">
        <f>[1]Inflação!G270/[1]Inflação!G258-1</f>
        <v>6.5500462845659024E-2</v>
      </c>
      <c r="H136" s="254">
        <f>[1]Inflação!$U270</f>
        <v>6.8212985526692194E-3</v>
      </c>
      <c r="I136" s="241">
        <f>[1]Inflação!$T270/[1]Inflação!$T258-1</f>
        <v>7.818244825167131E-2</v>
      </c>
      <c r="J136" s="254">
        <f>[1]Inflação!AA270</f>
        <v>7.2587949937628071E-3</v>
      </c>
      <c r="K136" s="241">
        <f>[1]Inflação!$Z270/[1]Inflação!$Z258-1</f>
        <v>8.6333931501722638E-2</v>
      </c>
      <c r="L136" s="254">
        <f>[1]Inflação!$W270</f>
        <v>7.3327831616813999E-3</v>
      </c>
      <c r="M136" s="241">
        <f>[1]Inflação!$V270/[1]Inflação!$V258-1</f>
        <v>5.7941342206241364E-2</v>
      </c>
      <c r="N136" s="254">
        <f>[1]Inflação!$Y270</f>
        <v>2.8498322276189203E-3</v>
      </c>
      <c r="O136" s="241">
        <f>[1]Inflação!$X270/[1]Inflação!$X258-1</f>
        <v>7.2345166271416295E-2</v>
      </c>
      <c r="P136" s="255">
        <f>[1]Inflação!$AJ270</f>
        <v>7.400116058984052E-3</v>
      </c>
      <c r="Q136" s="256">
        <f>[1]Inflação!$AI270/[1]Inflação!$AI258-1</f>
        <v>6.1973489753506472E-2</v>
      </c>
    </row>
    <row r="137" spans="1:17" ht="13.5" thickTop="1">
      <c r="A137" s="78">
        <f t="shared" si="2"/>
        <v>41275</v>
      </c>
      <c r="B137" s="69">
        <f>[1]Inflação!$C271</f>
        <v>8.5996791081650592E-3</v>
      </c>
      <c r="C137" s="70">
        <f>[1]Inflação!$B271/[1]Inflação!$B259-1</f>
        <v>6.1543360825525362E-2</v>
      </c>
      <c r="D137" s="54">
        <f>[1]Inflação!E271</f>
        <v>-2.2451092359643265E-3</v>
      </c>
      <c r="E137" s="70">
        <f>[1]Inflação!D271/[1]Inflação!D259-1</f>
        <v>2.9451332869100622E-2</v>
      </c>
      <c r="F137" s="54">
        <f>[1]Inflação!H271</f>
        <v>1.2046885828788323E-2</v>
      </c>
      <c r="G137" s="70">
        <f>[1]Inflação!G271/[1]Inflação!G259-1</f>
        <v>7.2011557085278621E-2</v>
      </c>
      <c r="H137" s="54">
        <f>[1]Inflação!$U271</f>
        <v>3.3806824863007456E-3</v>
      </c>
      <c r="I137" s="70">
        <f>[1]Inflação!$T271/[1]Inflação!$T259-1</f>
        <v>7.9143559942583597E-2</v>
      </c>
      <c r="J137" s="54">
        <f>[1]Inflação!AA271</f>
        <v>1.0671038730216686E-3</v>
      </c>
      <c r="K137" s="70">
        <f>[1]Inflação!$Z271/[1]Inflação!$Z259-1</f>
        <v>8.8303591492892242E-2</v>
      </c>
      <c r="L137" s="54">
        <f>[1]Inflação!$W271</f>
        <v>9.8081737317476936E-3</v>
      </c>
      <c r="M137" s="70">
        <f>[1]Inflação!$V271/[1]Inflação!$V259-1</f>
        <v>5.8051588419446798E-2</v>
      </c>
      <c r="N137" s="54">
        <f>[1]Inflação!$Y271</f>
        <v>3.8710983453773551E-3</v>
      </c>
      <c r="O137" s="70">
        <f>[1]Inflação!$X271/[1]Inflação!$X259-1</f>
        <v>6.9376603349818433E-2</v>
      </c>
      <c r="P137" s="192">
        <f>[1]Inflação!$AJ271</f>
        <v>9.2003649998519954E-3</v>
      </c>
      <c r="Q137" s="115">
        <f>[1]Inflação!$AI271/[1]Inflação!$AI259-1</f>
        <v>6.6306230464916904E-2</v>
      </c>
    </row>
    <row r="138" spans="1:17">
      <c r="A138" s="77">
        <f t="shared" si="2"/>
        <v>41306</v>
      </c>
      <c r="B138" s="69">
        <f>[1]Inflação!$C272</f>
        <v>5.9998238583820473E-3</v>
      </c>
      <c r="C138" s="70">
        <f>[1]Inflação!$B272/[1]Inflação!$B260-1</f>
        <v>6.3129146440423556E-2</v>
      </c>
      <c r="D138" s="54">
        <f>[1]Inflação!E272</f>
        <v>-1.1098461532127013E-2</v>
      </c>
      <c r="E138" s="70">
        <f>[1]Inflação!D272/[1]Inflação!D260-1</f>
        <v>1.5386003243622604E-2</v>
      </c>
      <c r="F138" s="54">
        <f>[1]Inflação!H272</f>
        <v>1.1275262900901639E-2</v>
      </c>
      <c r="G138" s="70">
        <f>[1]Inflação!G272/[1]Inflação!G260-1</f>
        <v>7.8597919833071295E-2</v>
      </c>
      <c r="H138" s="54">
        <f>[1]Inflação!$U272</f>
        <v>2.9102869855481828E-3</v>
      </c>
      <c r="I138" s="70">
        <f>[1]Inflação!$T272/[1]Inflação!$T260-1</f>
        <v>8.2948424298411094E-2</v>
      </c>
      <c r="J138" s="54">
        <f>[1]Inflação!AA272</f>
        <v>2.0931061624858138E-3</v>
      </c>
      <c r="K138" s="70">
        <f>[1]Inflação!$Z272/[1]Inflação!$Z260-1</f>
        <v>9.3393515986659237E-2</v>
      </c>
      <c r="L138" s="54">
        <f>[1]Inflação!$W272</f>
        <v>2.9739029965087926E-3</v>
      </c>
      <c r="M138" s="70">
        <f>[1]Inflação!$V272/[1]Inflação!$V260-1</f>
        <v>5.8326508652105646E-2</v>
      </c>
      <c r="N138" s="54">
        <f>[1]Inflação!$Y272</f>
        <v>8.0433595674698211E-3</v>
      </c>
      <c r="O138" s="70">
        <f>[1]Inflação!$X272/[1]Inflação!$X260-1</f>
        <v>7.3481386039123908E-2</v>
      </c>
      <c r="P138" s="192">
        <f>[1]Inflação!$AJ272</f>
        <v>5.2010402080415741E-3</v>
      </c>
      <c r="Q138" s="115">
        <f>[1]Inflação!$AI272/[1]Inflação!$AI260-1</f>
        <v>6.7689003971873607E-2</v>
      </c>
    </row>
    <row r="139" spans="1:17">
      <c r="A139" s="68">
        <f t="shared" si="2"/>
        <v>41334</v>
      </c>
      <c r="B139" s="69">
        <f>[1]Inflação!$C273</f>
        <v>4.7001017717032134E-3</v>
      </c>
      <c r="C139" s="70">
        <f>[1]Inflação!$B273/[1]Inflação!$B261-1</f>
        <v>6.588765923358908E-2</v>
      </c>
      <c r="D139" s="54">
        <f>[1]Inflação!E273</f>
        <v>2.5689494370793042E-3</v>
      </c>
      <c r="E139" s="70">
        <f>[1]Inflação!D273/[1]Inflação!D261-1</f>
        <v>1.6165380859526568E-2</v>
      </c>
      <c r="F139" s="54">
        <f>[1]Inflação!H273</f>
        <v>5.3848758298862265E-3</v>
      </c>
      <c r="G139" s="70">
        <f>[1]Inflação!G273/[1]Inflação!G261-1</f>
        <v>8.2085355139331018E-2</v>
      </c>
      <c r="H139" s="54">
        <f>[1]Inflação!$U273</f>
        <v>2.0624499724422041E-3</v>
      </c>
      <c r="I139" s="70">
        <f>[1]Inflação!$T273/[1]Inflação!$T261-1</f>
        <v>8.0560140791236634E-2</v>
      </c>
      <c r="J139" s="54">
        <f>[1]Inflação!AA273</f>
        <v>1.4793733092877126E-4</v>
      </c>
      <c r="K139" s="70">
        <f>[1]Inflação!$Z273/[1]Inflação!$Z261-1</f>
        <v>8.9004713525786538E-2</v>
      </c>
      <c r="L139" s="54">
        <f>[1]Inflação!$W273</f>
        <v>7.2023520337378688E-3</v>
      </c>
      <c r="M139" s="70">
        <f>[1]Inflação!$V273/[1]Inflação!$V261-1</f>
        <v>6.0848647265648648E-2</v>
      </c>
      <c r="N139" s="54">
        <f>[1]Inflação!$Y273</f>
        <v>2.7553460318299194E-3</v>
      </c>
      <c r="O139" s="70">
        <f>[1]Inflação!$X273/[1]Inflação!$X261-1</f>
        <v>7.2473977308737947E-2</v>
      </c>
      <c r="P139" s="192">
        <f>[1]Inflação!$AJ273</f>
        <v>5.9993366500830092E-3</v>
      </c>
      <c r="Q139" s="115">
        <f>[1]Inflação!$AI273/[1]Inflação!$AI261-1</f>
        <v>7.216564814474391E-2</v>
      </c>
    </row>
    <row r="140" spans="1:17">
      <c r="A140" s="68">
        <f t="shared" si="2"/>
        <v>41365</v>
      </c>
      <c r="B140" s="69">
        <f>[1]Inflação!$C274</f>
        <v>5.5004601870156655E-3</v>
      </c>
      <c r="C140" s="70">
        <f>[1]Inflação!$B274/[1]Inflação!$B262-1</f>
        <v>6.4935139842997369E-2</v>
      </c>
      <c r="D140" s="54">
        <f>[1]Inflação!E274</f>
        <v>4.1342563944966049E-3</v>
      </c>
      <c r="E140" s="70">
        <f>[1]Inflação!D274/[1]Inflação!D262-1</f>
        <v>1.5593181131891232E-2</v>
      </c>
      <c r="F140" s="54">
        <f>[1]Inflação!H274</f>
        <v>5.9475700179216773E-3</v>
      </c>
      <c r="G140" s="70">
        <f>[1]Inflação!G274/[1]Inflação!G262-1</f>
        <v>8.102611102213908E-2</v>
      </c>
      <c r="H140" s="54">
        <f>[1]Inflação!$U274</f>
        <v>1.4576522857931984E-3</v>
      </c>
      <c r="I140" s="70">
        <f>[1]Inflação!$T274/[1]Inflação!$T262-1</f>
        <v>7.2979765903350202E-2</v>
      </c>
      <c r="J140" s="54">
        <f>[1]Inflação!AA274</f>
        <v>-1.211497960880048E-3</v>
      </c>
      <c r="K140" s="70">
        <f>[1]Inflação!$Z274/[1]Inflação!$Z262-1</f>
        <v>7.7271665409985202E-2</v>
      </c>
      <c r="L140" s="54">
        <f>[1]Inflação!$W274</f>
        <v>5.957383326288701E-3</v>
      </c>
      <c r="M140" s="70">
        <f>[1]Inflação!$V274/[1]Inflação!$V262-1</f>
        <v>6.13205319902419E-2</v>
      </c>
      <c r="N140" s="54">
        <f>[1]Inflação!$Y274</f>
        <v>8.3524830663663785E-3</v>
      </c>
      <c r="O140" s="70">
        <f>[1]Inflação!$X274/[1]Inflação!$X262-1</f>
        <v>7.2523561299414618E-2</v>
      </c>
      <c r="P140" s="192">
        <f>[1]Inflação!$AJ274</f>
        <v>5.9002574274138464E-3</v>
      </c>
      <c r="Q140" s="115">
        <f>[1]Inflação!$AI274/[1]Inflação!$AI262-1</f>
        <v>7.1630685538143224E-2</v>
      </c>
    </row>
    <row r="141" spans="1:17">
      <c r="A141" s="68">
        <f t="shared" si="2"/>
        <v>41395</v>
      </c>
      <c r="B141" s="69">
        <f>[1]Inflação!$C275</f>
        <v>3.6992704367089235E-3</v>
      </c>
      <c r="C141" s="70">
        <f>[1]Inflação!$B275/[1]Inflação!$B263-1</f>
        <v>6.5041351287665972E-2</v>
      </c>
      <c r="D141" s="54">
        <f>[1]Inflação!E275</f>
        <v>3.1039524212275182E-3</v>
      </c>
      <c r="E141" s="70">
        <f>[1]Inflação!D275/[1]Inflação!D263-1</f>
        <v>1.5453448223428312E-2</v>
      </c>
      <c r="F141" s="54">
        <f>[1]Inflação!H275</f>
        <v>3.8164272302518842E-3</v>
      </c>
      <c r="G141" s="70">
        <f>[1]Inflação!G275/[1]Inflação!G263-1</f>
        <v>8.1144887244847919E-2</v>
      </c>
      <c r="H141" s="54">
        <f>[1]Inflação!$U275</f>
        <v>4.4636272599651861E-5</v>
      </c>
      <c r="I141" s="70">
        <f>[1]Inflação!$T275/[1]Inflação!$T263-1</f>
        <v>6.2165560456775459E-2</v>
      </c>
      <c r="J141" s="54">
        <f>[1]Inflação!AA275</f>
        <v>-3.0429968759035919E-3</v>
      </c>
      <c r="K141" s="70">
        <f>[1]Inflação!$Z275/[1]Inflação!$Z263-1</f>
        <v>6.1553739611668323E-2</v>
      </c>
      <c r="L141" s="54">
        <f>[1]Inflação!$W275</f>
        <v>3.2650660181023916E-3</v>
      </c>
      <c r="M141" s="70">
        <f>[1]Inflação!$V275/[1]Inflação!$V263-1</f>
        <v>5.9585309634254902E-2</v>
      </c>
      <c r="N141" s="54">
        <f>[1]Inflação!$Y275</f>
        <v>1.2365219111682757E-2</v>
      </c>
      <c r="O141" s="70">
        <f>[1]Inflação!$X275/[1]Inflação!$X263-1</f>
        <v>7.1898343938974651E-2</v>
      </c>
      <c r="P141" s="192">
        <f>[1]Inflação!$AJ275</f>
        <v>3.5005099993969946E-3</v>
      </c>
      <c r="Q141" s="115">
        <f>[1]Inflação!$AI275/[1]Inflação!$AI263-1</f>
        <v>6.9500723791212415E-2</v>
      </c>
    </row>
    <row r="142" spans="1:17">
      <c r="A142" s="68">
        <f t="shared" si="2"/>
        <v>41426</v>
      </c>
      <c r="B142" s="69">
        <f>[1]Inflação!$C276</f>
        <v>2.6009907508337538E-3</v>
      </c>
      <c r="C142" s="70">
        <f>[1]Inflação!$B276/[1]Inflação!$B264-1</f>
        <v>6.6959158358983917E-2</v>
      </c>
      <c r="D142" s="54">
        <f>[1]Inflação!E276</f>
        <v>3.7478508610986339E-3</v>
      </c>
      <c r="E142" s="70">
        <f>[1]Inflação!D276/[1]Inflação!D264-1</f>
        <v>1.7778344492266784E-2</v>
      </c>
      <c r="F142" s="54">
        <f>[1]Inflação!H276</f>
        <v>2.1895100717461702E-3</v>
      </c>
      <c r="G142" s="70">
        <f>[1]Inflação!G276/[1]Inflação!G264-1</f>
        <v>8.2898290957176712E-2</v>
      </c>
      <c r="H142" s="54">
        <f>[1]Inflação!$U276</f>
        <v>7.4791528801725349E-3</v>
      </c>
      <c r="I142" s="70">
        <f>[1]Inflação!$T276/[1]Inflação!$T264-1</f>
        <v>6.3093078211581277E-2</v>
      </c>
      <c r="J142" s="54">
        <f>[1]Inflação!AA276</f>
        <v>6.8384623274468925E-3</v>
      </c>
      <c r="K142" s="70">
        <f>[1]Inflação!$Z276/[1]Inflação!$Z264-1</f>
        <v>6.1011244749406224E-2</v>
      </c>
      <c r="L142" s="54">
        <f>[1]Inflação!$W276</f>
        <v>3.8851263959478466E-3</v>
      </c>
      <c r="M142" s="70">
        <f>[1]Inflação!$V276/[1]Inflação!$V264-1</f>
        <v>6.1933341846507561E-2</v>
      </c>
      <c r="N142" s="54">
        <f>[1]Inflação!$Y276</f>
        <v>1.9551919056345568E-2</v>
      </c>
      <c r="O142" s="70">
        <f>[1]Inflação!$X276/[1]Inflação!$X264-1</f>
        <v>7.8768619739849832E-2</v>
      </c>
      <c r="P142" s="192">
        <f>[1]Inflação!$AJ276</f>
        <v>2.8010911713369779E-3</v>
      </c>
      <c r="Q142" s="115">
        <f>[1]Inflação!$AI276/[1]Inflação!$AI264-1</f>
        <v>6.9716362663336584E-2</v>
      </c>
    </row>
    <row r="143" spans="1:17">
      <c r="A143" s="68">
        <f t="shared" si="2"/>
        <v>41456</v>
      </c>
      <c r="B143" s="69">
        <f>[1]Inflação!$C277</f>
        <v>2.9871471936959715E-4</v>
      </c>
      <c r="C143" s="70">
        <f>[1]Inflação!$B277/[1]Inflação!$B265-1</f>
        <v>6.2706921691397355E-2</v>
      </c>
      <c r="D143" s="54">
        <f>[1]Inflação!E277</f>
        <v>-2.7007820972034802E-3</v>
      </c>
      <c r="E143" s="70">
        <f>[1]Inflação!D277/[1]Inflação!D265-1</f>
        <v>1.306225486105328E-2</v>
      </c>
      <c r="F143" s="54">
        <f>[1]Inflação!H277</f>
        <v>1.2384940144278822E-3</v>
      </c>
      <c r="G143" s="70">
        <f>[1]Inflação!G277/[1]Inflação!G265-1</f>
        <v>7.8712811096112167E-2</v>
      </c>
      <c r="H143" s="54">
        <f>[1]Inflação!$U277</f>
        <v>2.6100205527079812E-3</v>
      </c>
      <c r="I143" s="70">
        <f>[1]Inflação!$T277/[1]Inflação!$T265-1</f>
        <v>5.1762913449628245E-2</v>
      </c>
      <c r="J143" s="54">
        <f>[1]Inflação!AA277</f>
        <v>3.0227717816087019E-3</v>
      </c>
      <c r="K143" s="70">
        <f>[1]Inflação!$Z277/[1]Inflação!$Z265-1</f>
        <v>4.5305364121431602E-2</v>
      </c>
      <c r="L143" s="54">
        <f>[1]Inflação!$W277</f>
        <v>-6.5769453524544552E-4</v>
      </c>
      <c r="M143" s="70">
        <f>[1]Inflação!$V277/[1]Inflação!$V265-1</f>
        <v>5.8567247053441296E-2</v>
      </c>
      <c r="N143" s="54">
        <f>[1]Inflação!$Y277</f>
        <v>7.2928552441471339E-3</v>
      </c>
      <c r="O143" s="70">
        <f>[1]Inflação!$X277/[1]Inflação!$X265-1</f>
        <v>7.7523923375560688E-2</v>
      </c>
      <c r="P143" s="192">
        <f>[1]Inflação!$AJ277</f>
        <v>-1.3002240867163728E-3</v>
      </c>
      <c r="Q143" s="115">
        <f>[1]Inflação!$AI277/[1]Inflação!$AI265-1</f>
        <v>6.3753434542477283E-2</v>
      </c>
    </row>
    <row r="144" spans="1:17">
      <c r="A144" s="68">
        <f t="shared" si="2"/>
        <v>41487</v>
      </c>
      <c r="B144" s="69">
        <f>[1]Inflação!$C278</f>
        <v>2.3997654040994743E-3</v>
      </c>
      <c r="C144" s="70">
        <f>[1]Inflação!$B278/[1]Inflação!$B266-1</f>
        <v>6.0907620642133953E-2</v>
      </c>
      <c r="D144" s="54">
        <f>[1]Inflação!E278</f>
        <v>8.6288384430188714E-4</v>
      </c>
      <c r="E144" s="70">
        <f>[1]Inflação!D278/[1]Inflação!D266-1</f>
        <v>1.2597040549719329E-2</v>
      </c>
      <c r="F144" s="54">
        <f>[1]Inflação!H278</f>
        <v>2.8756477432667626E-3</v>
      </c>
      <c r="G144" s="70">
        <f>[1]Inflação!G278/[1]Inflação!G266-1</f>
        <v>7.6488763696377804E-2</v>
      </c>
      <c r="H144" s="54">
        <f>[1]Inflação!$U278</f>
        <v>1.4639544445040897E-3</v>
      </c>
      <c r="I144" s="70">
        <f>[1]Inflação!$T278/[1]Inflação!$T266-1</f>
        <v>3.8475407256000071E-2</v>
      </c>
      <c r="J144" s="54">
        <f>[1]Inflação!AA278</f>
        <v>1.3868799753444794E-3</v>
      </c>
      <c r="K144" s="70">
        <f>[1]Inflação!$Z278/[1]Inflação!$Z266-1</f>
        <v>2.6343371980329433E-2</v>
      </c>
      <c r="L144" s="54">
        <f>[1]Inflação!$W278</f>
        <v>9.1843149581527506E-4</v>
      </c>
      <c r="M144" s="70">
        <f>[1]Inflação!$V278/[1]Inflação!$V266-1</f>
        <v>5.6047549215199499E-2</v>
      </c>
      <c r="N144" s="54">
        <f>[1]Inflação!$Y278</f>
        <v>3.1182679879364628E-3</v>
      </c>
      <c r="O144" s="70">
        <f>[1]Inflação!$X278/[1]Inflação!$X266-1</f>
        <v>7.7438798648711282E-2</v>
      </c>
      <c r="P144" s="192">
        <f>[1]Inflação!$AJ278</f>
        <v>1.599348780659593E-3</v>
      </c>
      <c r="Q144" s="115">
        <f>[1]Inflação!$AI278/[1]Inflação!$AI266-1</f>
        <v>6.0682837336398343E-2</v>
      </c>
    </row>
    <row r="145" spans="1:17">
      <c r="A145" s="68">
        <f t="shared" si="2"/>
        <v>41518</v>
      </c>
      <c r="B145" s="69">
        <f>[1]Inflação!$C279</f>
        <v>3.4997785799595338E-3</v>
      </c>
      <c r="C145" s="70">
        <f>[1]Inflação!$B279/[1]Inflação!$B267-1</f>
        <v>5.858620748231913E-2</v>
      </c>
      <c r="D145" s="54">
        <f>[1]Inflação!E279</f>
        <v>1.6111111111110077E-3</v>
      </c>
      <c r="E145" s="70">
        <f>[1]Inflação!D279/[1]Inflação!D267-1</f>
        <v>1.1165165514490871E-2</v>
      </c>
      <c r="F145" s="54">
        <f>[1]Inflação!H279</f>
        <v>4.1123445262878366E-3</v>
      </c>
      <c r="G145" s="70">
        <f>[1]Inflação!G279/[1]Inflação!G267-1</f>
        <v>7.3863128534664702E-2</v>
      </c>
      <c r="H145" s="54">
        <f>[1]Inflação!$U279</f>
        <v>1.4992230513937166E-2</v>
      </c>
      <c r="I145" s="70">
        <f>[1]Inflação!$T279/[1]Inflação!$T267-1</f>
        <v>4.3963741406934487E-2</v>
      </c>
      <c r="J145" s="54">
        <f>[1]Inflação!AA279</f>
        <v>2.1103140989546576E-2</v>
      </c>
      <c r="K145" s="70">
        <f>[1]Inflação!$Z279/[1]Inflação!$Z267-1</f>
        <v>3.5085697876209965E-2</v>
      </c>
      <c r="L145" s="54">
        <f>[1]Inflação!$W279</f>
        <v>2.7135111263771883E-3</v>
      </c>
      <c r="M145" s="70">
        <f>[1]Inflação!$V279/[1]Inflação!$V267-1</f>
        <v>5.374214906717012E-2</v>
      </c>
      <c r="N145" s="54">
        <f>[1]Inflação!$Y279</f>
        <v>4.3416246552738791E-3</v>
      </c>
      <c r="O145" s="70">
        <f>[1]Inflação!$X279/[1]Inflação!$X267-1</f>
        <v>7.989901497264662E-2</v>
      </c>
      <c r="P145" s="192">
        <f>[1]Inflação!$AJ279</f>
        <v>2.7012664954388921E-3</v>
      </c>
      <c r="Q145" s="115">
        <f>[1]Inflação!$AI279/[1]Inflação!$AI267-1</f>
        <v>5.6887197566252823E-2</v>
      </c>
    </row>
    <row r="146" spans="1:17">
      <c r="A146" s="68">
        <f t="shared" si="2"/>
        <v>41548</v>
      </c>
      <c r="B146" s="69">
        <f>[1]Inflação!$C280</f>
        <v>5.6994001053760623E-3</v>
      </c>
      <c r="C146" s="70">
        <f>[1]Inflação!$B280/[1]Inflação!$B268-1</f>
        <v>5.8374848715134098E-2</v>
      </c>
      <c r="D146" s="54">
        <f>[1]Inflação!E280</f>
        <v>1.4462296341490877E-3</v>
      </c>
      <c r="E146" s="70">
        <f>[1]Inflação!D280/[1]Inflação!D268-1</f>
        <v>1.0105468183419175E-2</v>
      </c>
      <c r="F146" s="54">
        <f>[1]Inflação!H280</f>
        <v>7.0171712620290538E-3</v>
      </c>
      <c r="G146" s="70">
        <f>[1]Inflação!G280/[1]Inflação!G268-1</f>
        <v>7.3826407102612679E-2</v>
      </c>
      <c r="H146" s="54">
        <f>[1]Inflação!$U280</f>
        <v>8.5732916261092029E-3</v>
      </c>
      <c r="I146" s="70">
        <f>[1]Inflação!$T280/[1]Inflação!$T268-1</f>
        <v>5.2660546115212092E-2</v>
      </c>
      <c r="J146" s="54">
        <f>[1]Inflação!AA280</f>
        <v>1.0931179635775612E-2</v>
      </c>
      <c r="K146" s="70">
        <f>[1]Inflação!$Z280/[1]Inflação!$Z268-1</f>
        <v>4.849318036898298E-2</v>
      </c>
      <c r="L146" s="54">
        <f>[1]Inflação!$W280</f>
        <v>4.2647836044393816E-3</v>
      </c>
      <c r="M146" s="70">
        <f>[1]Inflação!$V280/[1]Inflação!$V268-1</f>
        <v>5.2156793380040201E-2</v>
      </c>
      <c r="N146" s="54">
        <f>[1]Inflação!$Y280</f>
        <v>3.2626340201318271E-3</v>
      </c>
      <c r="O146" s="70">
        <f>[1]Inflação!$X280/[1]Inflação!$X268-1</f>
        <v>8.0803931354858305E-2</v>
      </c>
      <c r="P146" s="192">
        <f>[1]Inflação!$AJ280</f>
        <v>6.0997945086262995E-3</v>
      </c>
      <c r="Q146" s="115">
        <f>[1]Inflação!$AI280/[1]Inflação!$AI268-1</f>
        <v>5.5840151364379365E-2</v>
      </c>
    </row>
    <row r="147" spans="1:17">
      <c r="A147" s="77">
        <f t="shared" si="2"/>
        <v>41579</v>
      </c>
      <c r="B147" s="69">
        <f>[1]Inflação!$C281</f>
        <v>5.4011648006808688E-3</v>
      </c>
      <c r="C147" s="70">
        <f>[1]Inflação!$B281/[1]Inflação!$B269-1</f>
        <v>5.7744067237047725E-2</v>
      </c>
      <c r="D147" s="54">
        <f>[1]Inflação!E281</f>
        <v>4.7570499315880976E-3</v>
      </c>
      <c r="E147" s="70">
        <f>[1]Inflação!D281/[1]Inflação!D269-1</f>
        <v>9.434739957298488E-3</v>
      </c>
      <c r="F147" s="54">
        <f>[1]Inflação!H281</f>
        <v>5.5603689052541316E-3</v>
      </c>
      <c r="G147" s="70">
        <f>[1]Inflação!G281/[1]Inflação!G269-1</f>
        <v>7.3133565706151815E-2</v>
      </c>
      <c r="H147" s="54">
        <f>[1]Inflação!$U281</f>
        <v>2.8990613188011327E-3</v>
      </c>
      <c r="I147" s="70">
        <f>[1]Inflação!$T281/[1]Inflação!$T269-1</f>
        <v>5.5985161653133941E-2</v>
      </c>
      <c r="J147" s="54">
        <f>[1]Inflação!AA281</f>
        <v>1.6635355381673378E-3</v>
      </c>
      <c r="K147" s="70">
        <f>[1]Inflação!$Z281/[1]Inflação!$Z269-1</f>
        <v>5.223342747166515E-2</v>
      </c>
      <c r="L147" s="54">
        <f>[1]Inflação!$W281</f>
        <v>6.5442124164614146E-3</v>
      </c>
      <c r="M147" s="70">
        <f>[1]Inflação!$V281/[1]Inflação!$V269-1</f>
        <v>5.5524753891868395E-2</v>
      </c>
      <c r="N147" s="54">
        <f>[1]Inflação!$Y281</f>
        <v>2.7067637123157073E-3</v>
      </c>
      <c r="O147" s="70">
        <f>[1]Inflação!$X281/[1]Inflação!$X269-1</f>
        <v>8.1247031424762861E-2</v>
      </c>
      <c r="P147" s="192">
        <f>[1]Inflação!$AJ281</f>
        <v>5.3992083226821475E-3</v>
      </c>
      <c r="Q147" s="115">
        <f>[1]Inflação!$AI281/[1]Inflação!$AI269-1</f>
        <v>5.5838471926199951E-2</v>
      </c>
    </row>
    <row r="148" spans="1:17" ht="13.5" thickBot="1">
      <c r="A148" s="239">
        <f t="shared" si="2"/>
        <v>41609</v>
      </c>
      <c r="B148" s="240">
        <f>[1]Inflação!$C282</f>
        <v>9.1995736137817641E-3</v>
      </c>
      <c r="C148" s="241">
        <f>[1]Inflação!$B282/[1]Inflação!$B270-1</f>
        <v>5.910683255331084E-2</v>
      </c>
      <c r="D148" s="254">
        <f>[1]Inflação!E282</f>
        <v>9.0668550405670345E-3</v>
      </c>
      <c r="E148" s="241">
        <f>[1]Inflação!D282/[1]Inflação!D270-1</f>
        <v>1.5222785496553426E-2</v>
      </c>
      <c r="F148" s="254">
        <f>[1]Inflação!H282</f>
        <v>9.3048434501894484E-3</v>
      </c>
      <c r="G148" s="241">
        <f>[1]Inflação!G282/[1]Inflação!G270-1</f>
        <v>7.3040648446681011E-2</v>
      </c>
      <c r="H148" s="254">
        <f>[1]Inflação!$U282</f>
        <v>5.9831679024155981E-3</v>
      </c>
      <c r="I148" s="241">
        <f>[1]Inflação!$T282/[1]Inflação!$T270-1</f>
        <v>5.5106104434671455E-2</v>
      </c>
      <c r="J148" s="254">
        <f>[1]Inflação!AA282</f>
        <v>6.2727151267309988E-3</v>
      </c>
      <c r="K148" s="241">
        <f>[1]Inflação!$Z282/[1]Inflação!$Z270-1</f>
        <v>5.1203318622375926E-2</v>
      </c>
      <c r="L148" s="254">
        <f>[1]Inflação!$W282</f>
        <v>6.8865355521936511E-3</v>
      </c>
      <c r="M148" s="241">
        <f>[1]Inflação!$V282/[1]Inflação!$V270-1</f>
        <v>5.5057157278263658E-2</v>
      </c>
      <c r="N148" s="254">
        <f>[1]Inflação!$Y282</f>
        <v>2.1751529515123824E-3</v>
      </c>
      <c r="O148" s="241">
        <f>[1]Inflação!$X282/[1]Inflação!$X270-1</f>
        <v>8.0519609490779409E-2</v>
      </c>
      <c r="P148" s="255">
        <f>[1]Inflação!$AJ282</f>
        <v>7.1988083314071805E-3</v>
      </c>
      <c r="Q148" s="256">
        <f>[1]Inflação!$AI282/[1]Inflação!$AI270-1</f>
        <v>5.5627484811861416E-2</v>
      </c>
    </row>
    <row r="149" spans="1:17" ht="13.5" thickTop="1">
      <c r="A149" s="78">
        <f t="shared" si="2"/>
        <v>41640</v>
      </c>
      <c r="B149" s="69">
        <f>[1]Inflação!$C283</f>
        <v>5.4987825622019315E-3</v>
      </c>
      <c r="C149" s="70">
        <f>[1]Inflação!$B283/[1]Inflação!$B271-1</f>
        <v>5.5850653925756166E-2</v>
      </c>
      <c r="D149" s="54">
        <f>[1]Inflação!E283</f>
        <v>3.7653238158248392E-3</v>
      </c>
      <c r="E149" s="70">
        <f>[1]Inflação!D283/[1]Inflação!D271-1</f>
        <v>2.1338444403727896E-2</v>
      </c>
      <c r="F149" s="54">
        <f>[1]Inflação!H283</f>
        <v>6.0683496672377935E-3</v>
      </c>
      <c r="G149" s="70">
        <f>[1]Inflação!G283/[1]Inflação!G271-1</f>
        <v>6.6701799516476701E-2</v>
      </c>
      <c r="H149" s="54">
        <f>[1]Inflação!$U283</f>
        <v>4.8089603804073455E-3</v>
      </c>
      <c r="I149" s="70">
        <f>[1]Inflação!$T283/[1]Inflação!$T271-1</f>
        <v>5.6608011688024984E-2</v>
      </c>
      <c r="J149" s="54">
        <f>[1]Inflação!AA283</f>
        <v>3.1109243697478028E-3</v>
      </c>
      <c r="K149" s="70">
        <f>[1]Inflação!$Z283/[1]Inflação!$Z271-1</f>
        <v>5.3349499313475324E-2</v>
      </c>
      <c r="L149" s="54">
        <f>[1]Inflação!$W283</f>
        <v>8.6785104695048521E-3</v>
      </c>
      <c r="M149" s="70">
        <f>[1]Inflação!$V283/[1]Inflação!$V271-1</f>
        <v>5.3876874387762674E-2</v>
      </c>
      <c r="N149" s="54">
        <f>[1]Inflação!$Y283</f>
        <v>6.9973452860270235E-3</v>
      </c>
      <c r="O149" s="70">
        <f>[1]Inflação!$X283/[1]Inflação!$X271-1</f>
        <v>8.3884554580891502E-2</v>
      </c>
      <c r="P149" s="192">
        <f>[1]Inflação!$AJ283</f>
        <v>6.3007907224617021E-3</v>
      </c>
      <c r="Q149" s="115">
        <f>[1]Inflação!$AI283/[1]Inflação!$AI271-1</f>
        <v>5.2594518903781085E-2</v>
      </c>
    </row>
    <row r="150" spans="1:17">
      <c r="A150" s="77">
        <f t="shared" si="2"/>
        <v>41671</v>
      </c>
      <c r="B150" s="69">
        <f>[1]Inflação!$C284</f>
        <v>6.8997515880897531E-3</v>
      </c>
      <c r="C150" s="70">
        <f>[1]Inflação!$B284/[1]Inflação!$B272-1</f>
        <v>5.6795176240137524E-2</v>
      </c>
      <c r="D150" s="54">
        <f>[1]Inflação!E284</f>
        <v>4.0273488837108129E-3</v>
      </c>
      <c r="E150" s="70">
        <f>[1]Inflação!D284/[1]Inflação!D272-1</f>
        <v>3.6960395709812799E-2</v>
      </c>
      <c r="F150" s="54">
        <f>[1]Inflação!H284</f>
        <v>7.7846099740139785E-3</v>
      </c>
      <c r="G150" s="70">
        <f>[1]Inflação!G284/[1]Inflação!G272-1</f>
        <v>6.301982894407554E-2</v>
      </c>
      <c r="H150" s="54">
        <f>[1]Inflação!$U284</f>
        <v>3.8431748062239812E-3</v>
      </c>
      <c r="I150" s="70">
        <f>[1]Inflação!$T284/[1]Inflação!$T272-1</f>
        <v>5.7590848097346159E-2</v>
      </c>
      <c r="J150" s="54">
        <f>[1]Inflação!AA284</f>
        <v>2.6606305426311039E-3</v>
      </c>
      <c r="K150" s="70">
        <f>[1]Inflação!$Z284/[1]Inflação!$Z272-1</f>
        <v>5.3946052186654603E-2</v>
      </c>
      <c r="L150" s="54">
        <f>[1]Inflação!$W284</f>
        <v>6.9521902855236295E-3</v>
      </c>
      <c r="M150" s="70">
        <f>[1]Inflação!$V284/[1]Inflação!$V272-1</f>
        <v>5.8057067871399415E-2</v>
      </c>
      <c r="N150" s="54">
        <f>[1]Inflação!$Y284</f>
        <v>4.4037244732293424E-3</v>
      </c>
      <c r="O150" s="70">
        <f>[1]Inflação!$X284/[1]Inflação!$X272-1</f>
        <v>7.9971087738899049E-2</v>
      </c>
      <c r="P150" s="192">
        <f>[1]Inflação!$AJ284</f>
        <v>6.4007054459207513E-3</v>
      </c>
      <c r="Q150" s="115">
        <f>[1]Inflação!$AI284/[1]Inflação!$AI272-1</f>
        <v>5.3850746268657046E-2</v>
      </c>
    </row>
    <row r="151" spans="1:17">
      <c r="A151" s="77">
        <f t="shared" si="2"/>
        <v>41699</v>
      </c>
      <c r="B151" s="69">
        <f>[1]Inflação!$C285</f>
        <v>9.2004846175353094E-3</v>
      </c>
      <c r="C151" s="70">
        <f>[1]Inflação!$B285/[1]Inflação!$B273-1</f>
        <v>6.1528910091982913E-2</v>
      </c>
      <c r="D151" s="54">
        <f>[1]Inflação!E285</f>
        <v>-2.2284413357809285E-4</v>
      </c>
      <c r="E151" s="70">
        <f>[1]Inflação!D285/[1]Inflação!D273-1</f>
        <v>3.4072834343191083E-2</v>
      </c>
      <c r="F151" s="54">
        <f>[1]Inflação!H285</f>
        <v>1.1970309643826615E-2</v>
      </c>
      <c r="G151" s="70">
        <f>[1]Inflação!G285/[1]Inflação!G273-1</f>
        <v>6.9982781038057329E-2</v>
      </c>
      <c r="H151" s="54">
        <f>[1]Inflação!$U285</f>
        <v>1.6663658896798994E-2</v>
      </c>
      <c r="I151" s="70">
        <f>[1]Inflação!$T285/[1]Inflação!$T273-1</f>
        <v>7.3001170008901495E-2</v>
      </c>
      <c r="J151" s="54">
        <f>[1]Inflação!AA285</f>
        <v>2.1963809176875237E-2</v>
      </c>
      <c r="K151" s="70">
        <f>[1]Inflação!$Z285/[1]Inflação!$Z273-1</f>
        <v>7.6935403210469433E-2</v>
      </c>
      <c r="L151" s="54">
        <f>[1]Inflação!$W285</f>
        <v>8.1846735006401161E-3</v>
      </c>
      <c r="M151" s="70">
        <f>[1]Inflação!$V285/[1]Inflação!$V273-1</f>
        <v>5.9088987791839687E-2</v>
      </c>
      <c r="N151" s="54">
        <f>[1]Inflação!$Y285</f>
        <v>2.1860921898317898E-3</v>
      </c>
      <c r="O151" s="70">
        <f>[1]Inflação!$X285/[1]Inflação!$X273-1</f>
        <v>7.9357999318702577E-2</v>
      </c>
      <c r="P151" s="192">
        <f>[1]Inflação!$AJ285</f>
        <v>8.2005186695872645E-3</v>
      </c>
      <c r="Q151" s="115">
        <f>[1]Inflação!$AI285/[1]Inflação!$AI273-1</f>
        <v>5.6156629810938608E-2</v>
      </c>
    </row>
    <row r="152" spans="1:17">
      <c r="A152" s="77">
        <f t="shared" si="2"/>
        <v>41730</v>
      </c>
      <c r="B152" s="69">
        <f>[1]Inflação!$C286</f>
        <v>6.7002190653553395E-3</v>
      </c>
      <c r="C152" s="70">
        <f>[1]Inflação!$B286/[1]Inflação!$B274-1</f>
        <v>6.2795521878774352E-2</v>
      </c>
      <c r="D152" s="54">
        <f>[1]Inflação!E286</f>
        <v>7.6747758511632735E-3</v>
      </c>
      <c r="E152" s="70">
        <f>[1]Inflação!D286/[1]Inflação!D274-1</f>
        <v>3.7718915498462513E-2</v>
      </c>
      <c r="F152" s="54">
        <f>[1]Inflação!H286</f>
        <v>6.390572058831534E-3</v>
      </c>
      <c r="G152" s="70">
        <f>[1]Inflação!G286/[1]Inflação!G274-1</f>
        <v>7.0453983086619099E-2</v>
      </c>
      <c r="H152" s="54">
        <f>[1]Inflação!$U286</f>
        <v>7.8484007049612892E-3</v>
      </c>
      <c r="I152" s="70">
        <f>[1]Inflação!$T286/[1]Inflação!$T274-1</f>
        <v>7.984846955806213E-2</v>
      </c>
      <c r="J152" s="54">
        <f>[1]Inflação!AA286</f>
        <v>7.9187943418965734E-3</v>
      </c>
      <c r="K152" s="70">
        <f>[1]Inflação!$Z286/[1]Inflação!$Z274-1</f>
        <v>8.6780065020698238E-2</v>
      </c>
      <c r="L152" s="54">
        <f>[1]Inflação!$W286</f>
        <v>8.1792677630267985E-3</v>
      </c>
      <c r="M152" s="70">
        <f>[1]Inflação!$V286/[1]Inflação!$V274-1</f>
        <v>6.14282253958367E-2</v>
      </c>
      <c r="N152" s="54">
        <f>[1]Inflação!$Y286</f>
        <v>6.6555653394477776E-3</v>
      </c>
      <c r="O152" s="70">
        <f>[1]Inflação!$X286/[1]Inflação!$X274-1</f>
        <v>7.754158913129916E-2</v>
      </c>
      <c r="P152" s="192">
        <f>[1]Inflação!$AJ286</f>
        <v>7.7991743813479175E-3</v>
      </c>
      <c r="Q152" s="115">
        <f>[1]Inflação!$AI286/[1]Inflação!$AI274-1</f>
        <v>5.8150419667884368E-2</v>
      </c>
    </row>
    <row r="153" spans="1:17">
      <c r="A153" s="77">
        <f t="shared" si="2"/>
        <v>41760</v>
      </c>
      <c r="B153" s="69">
        <f>[1]Inflação!$C287</f>
        <v>4.59931201426933E-3</v>
      </c>
      <c r="C153" s="70">
        <f>[1]Inflação!$B287/[1]Inflação!$B275-1</f>
        <v>6.3748556504095832E-2</v>
      </c>
      <c r="D153" s="54">
        <f>[1]Inflação!E287</f>
        <v>5.916499441031231E-3</v>
      </c>
      <c r="E153" s="70">
        <f>[1]Inflação!D287/[1]Inflação!D275-1</f>
        <v>4.0628517475540082E-2</v>
      </c>
      <c r="F153" s="54">
        <f>[1]Inflação!H287</f>
        <v>4.1499305172183476E-3</v>
      </c>
      <c r="G153" s="70">
        <f>[1]Inflação!G287/[1]Inflação!G275-1</f>
        <v>7.0809625724278291E-2</v>
      </c>
      <c r="H153" s="54">
        <f>[1]Inflação!$U287</f>
        <v>-1.3317278314941561E-3</v>
      </c>
      <c r="I153" s="70">
        <f>[1]Inflação!$T287/[1]Inflação!$T275-1</f>
        <v>7.8362271225055791E-2</v>
      </c>
      <c r="J153" s="54">
        <f>[1]Inflação!AA287</f>
        <v>-6.5101082692813339E-3</v>
      </c>
      <c r="K153" s="70">
        <f>[1]Inflação!$Z287/[1]Inflação!$Z275-1</f>
        <v>8.3000576503418522E-2</v>
      </c>
      <c r="L153" s="54">
        <f>[1]Inflação!$W287</f>
        <v>6.8228549339952593E-3</v>
      </c>
      <c r="M153" s="70">
        <f>[1]Inflação!$V287/[1]Inflação!$V275-1</f>
        <v>6.5192273106893905E-2</v>
      </c>
      <c r="N153" s="54">
        <f>[1]Inflação!$Y287</f>
        <v>1.3657889358105191E-2</v>
      </c>
      <c r="O153" s="70">
        <f>[1]Inflação!$X287/[1]Inflação!$X275-1</f>
        <v>7.8917481867692318E-2</v>
      </c>
      <c r="P153" s="192">
        <f>[1]Inflação!$AJ287</f>
        <v>5.9992565976954015E-3</v>
      </c>
      <c r="Q153" s="115">
        <f>[1]Inflação!$AI287/[1]Inflação!$AI275-1</f>
        <v>6.0785246192919917E-2</v>
      </c>
    </row>
    <row r="154" spans="1:17">
      <c r="A154" s="77">
        <f t="shared" si="2"/>
        <v>41791</v>
      </c>
      <c r="B154" s="69">
        <f>[1]Inflação!$C288</f>
        <v>3.9999492714106744E-3</v>
      </c>
      <c r="C154" s="70">
        <f>[1]Inflação!$B288/[1]Inflação!$B276-1</f>
        <v>6.5232836013692452E-2</v>
      </c>
      <c r="D154" s="54">
        <f>[1]Inflação!E288</f>
        <v>2.4881831112590902E-3</v>
      </c>
      <c r="E154" s="70">
        <f>[1]Inflação!D288/[1]Inflação!D276-1</f>
        <v>3.9322565804607246E-2</v>
      </c>
      <c r="F154" s="54">
        <f>[1]Inflação!H288</f>
        <v>4.5010887109877551E-3</v>
      </c>
      <c r="G154" s="70">
        <f>[1]Inflação!G288/[1]Inflação!G276-1</f>
        <v>7.3282385316322474E-2</v>
      </c>
      <c r="H154" s="54">
        <f>[1]Inflação!$U288</f>
        <v>-7.4233505315118853E-3</v>
      </c>
      <c r="I154" s="70">
        <f>[1]Inflação!$T288/[1]Inflação!$T276-1</f>
        <v>6.2411273747815965E-2</v>
      </c>
      <c r="J154" s="54">
        <f>[1]Inflação!AA288</f>
        <v>-1.4400412793327266E-2</v>
      </c>
      <c r="K154" s="70">
        <f>[1]Inflação!$Z288/[1]Inflação!$Z276-1</f>
        <v>6.0155090498731356E-2</v>
      </c>
      <c r="L154" s="54">
        <f>[1]Inflação!$W288</f>
        <v>3.3628682907422824E-3</v>
      </c>
      <c r="M154" s="70">
        <f>[1]Inflação!$V288/[1]Inflação!$V276-1</f>
        <v>6.4638120760569517E-2</v>
      </c>
      <c r="N154" s="54">
        <f>[1]Inflação!$Y288</f>
        <v>1.2479344915559798E-2</v>
      </c>
      <c r="O154" s="70">
        <f>[1]Inflação!$X288/[1]Inflação!$X276-1</f>
        <v>7.1433092167007217E-2</v>
      </c>
      <c r="P154" s="192">
        <f>[1]Inflação!$AJ288</f>
        <v>2.6011710196047755E-3</v>
      </c>
      <c r="Q154" s="115">
        <f>[1]Inflação!$AI288/[1]Inflação!$AI276-1</f>
        <v>6.0573766220230141E-2</v>
      </c>
    </row>
    <row r="155" spans="1:17">
      <c r="A155" s="130">
        <f t="shared" si="2"/>
        <v>41821</v>
      </c>
      <c r="B155" s="131">
        <f>[1]Inflação!$C289</f>
        <v>1.0105297196782992E-4</v>
      </c>
      <c r="C155" s="55">
        <f>[1]Inflação!$B289/[1]Inflação!$B277-1</f>
        <v>6.5022343107265623E-2</v>
      </c>
      <c r="D155" s="56">
        <f>[1]Inflação!E289</f>
        <v>3.887029139873821E-3</v>
      </c>
      <c r="E155" s="55">
        <f>[1]Inflação!D289/[1]Inflação!D277-1</f>
        <v>4.6187968639629595E-2</v>
      </c>
      <c r="F155" s="56">
        <f>[1]Inflação!H289</f>
        <v>-9.6250802090025456E-4</v>
      </c>
      <c r="G155" s="55">
        <f>[1]Inflação!G289/[1]Inflação!G277-1</f>
        <v>7.0923010673132669E-2</v>
      </c>
      <c r="H155" s="56">
        <f>[1]Inflação!$U289</f>
        <v>-6.0773741102412293E-3</v>
      </c>
      <c r="I155" s="55">
        <f>[1]Inflação!$T289/[1]Inflação!$T277-1</f>
        <v>5.3205714417453587E-2</v>
      </c>
      <c r="J155" s="56">
        <f>[1]Inflação!AA289</f>
        <v>-1.1101833351557566E-2</v>
      </c>
      <c r="K155" s="55">
        <f>[1]Inflação!$Z289/[1]Inflação!$Z277-1</f>
        <v>4.5225945862650052E-2</v>
      </c>
      <c r="L155" s="56">
        <f>[1]Inflação!$W289</f>
        <v>1.4913916505119307E-3</v>
      </c>
      <c r="M155" s="55">
        <f>[1]Inflação!$V289/[1]Inflação!$V277-1</f>
        <v>6.6927625633570242E-2</v>
      </c>
      <c r="N155" s="56">
        <f>[1]Inflação!$Y289</f>
        <v>8.0015527164098987E-3</v>
      </c>
      <c r="O155" s="55">
        <f>[1]Inflação!$X289/[1]Inflação!$X277-1</f>
        <v>7.2186916558954595E-2</v>
      </c>
      <c r="P155" s="193">
        <f>[1]Inflação!$AJ289</f>
        <v>1.2996680809871375E-3</v>
      </c>
      <c r="Q155" s="144">
        <f>[1]Inflação!$AI289/[1]Inflação!$AI277-1</f>
        <v>6.3334733524489595E-2</v>
      </c>
    </row>
    <row r="156" spans="1:17">
      <c r="A156" s="130">
        <f t="shared" si="2"/>
        <v>41852</v>
      </c>
      <c r="B156" s="131">
        <f>[1]Inflação!$C290</f>
        <v>2.5008083420903215E-3</v>
      </c>
      <c r="C156" s="55">
        <f>[1]Inflação!$B290/[1]Inflação!$B278-1</f>
        <v>6.5129698466163122E-2</v>
      </c>
      <c r="D156" s="56">
        <f>[1]Inflação!E290</f>
        <v>5.0629024288939561E-3</v>
      </c>
      <c r="E156" s="55">
        <f>[1]Inflação!D290/[1]Inflação!D278-1</f>
        <v>5.057818930041158E-2</v>
      </c>
      <c r="F156" s="56">
        <f>[1]Inflação!H290</f>
        <v>1.7973331462237674E-3</v>
      </c>
      <c r="G156" s="55">
        <f>[1]Inflação!G290/[1]Inflação!G278-1</f>
        <v>6.9771530011181415E-2</v>
      </c>
      <c r="H156" s="56">
        <f>[1]Inflação!$U290</f>
        <v>-2.6577794316693382E-3</v>
      </c>
      <c r="I156" s="55">
        <f>[1]Inflação!$T290/[1]Inflação!$T278-1</f>
        <v>4.887102653135611E-2</v>
      </c>
      <c r="J156" s="56">
        <f>[1]Inflação!AA290</f>
        <v>-4.4731635318223661E-3</v>
      </c>
      <c r="K156" s="55">
        <f>[1]Inflação!$Z290/[1]Inflação!$Z278-1</f>
        <v>3.9109359316473746E-2</v>
      </c>
      <c r="L156" s="56">
        <f>[1]Inflação!$W290</f>
        <v>2.3937210854607649E-4</v>
      </c>
      <c r="M156" s="55">
        <f>[1]Inflação!$V290/[1]Inflação!$V278-1</f>
        <v>6.6203783213523382E-2</v>
      </c>
      <c r="N156" s="56">
        <f>[1]Inflação!$Y290</f>
        <v>1.9020478827158627E-3</v>
      </c>
      <c r="O156" s="55">
        <f>[1]Inflação!$X290/[1]Inflação!$X278-1</f>
        <v>7.088695490329755E-2</v>
      </c>
      <c r="P156" s="193">
        <f>[1]Inflação!$AJ290</f>
        <v>1.8009794972961846E-3</v>
      </c>
      <c r="Q156" s="144">
        <f>[1]Inflação!$AI290/[1]Inflação!$AI278-1</f>
        <v>6.3548792114489716E-2</v>
      </c>
    </row>
    <row r="157" spans="1:17">
      <c r="A157" s="130">
        <f t="shared" si="2"/>
        <v>41883</v>
      </c>
      <c r="B157" s="131">
        <f>[1]Inflação!$C291</f>
        <v>5.6997142583568028E-3</v>
      </c>
      <c r="C157" s="55">
        <f>[1]Inflação!$B291/[1]Inflação!$B279-1</f>
        <v>6.7464743152562567E-2</v>
      </c>
      <c r="D157" s="56">
        <f>[1]Inflação!E291</f>
        <v>4.0365779376827504E-3</v>
      </c>
      <c r="E157" s="55">
        <f>[1]Inflação!D291/[1]Inflação!D279-1</f>
        <v>5.3122233110030503E-2</v>
      </c>
      <c r="F157" s="56">
        <f>[1]Inflação!H291</f>
        <v>6.1339116145628925E-3</v>
      </c>
      <c r="G157" s="55">
        <f>[1]Inflação!G291/[1]Inflação!G279-1</f>
        <v>7.1925287933622517E-2</v>
      </c>
      <c r="H157" s="56">
        <f>[1]Inflação!$U291</f>
        <v>2.0009327931669318E-3</v>
      </c>
      <c r="I157" s="55">
        <f>[1]Inflação!$T291/[1]Inflação!$T279-1</f>
        <v>3.5446100343045073E-2</v>
      </c>
      <c r="J157" s="56">
        <f>[1]Inflação!AA291</f>
        <v>1.2571038145612334E-3</v>
      </c>
      <c r="K157" s="55">
        <f>[1]Inflação!$Z291/[1]Inflação!$Z279-1</f>
        <v>1.8913355459424519E-2</v>
      </c>
      <c r="L157" s="56">
        <f>[1]Inflação!$W291</f>
        <v>4.2317303842382969E-3</v>
      </c>
      <c r="M157" s="55">
        <f>[1]Inflação!$V291/[1]Inflação!$V279-1</f>
        <v>6.7818133771800904E-2</v>
      </c>
      <c r="N157" s="56">
        <f>[1]Inflação!$Y291</f>
        <v>1.5809166977223121E-3</v>
      </c>
      <c r="O157" s="55">
        <f>[1]Inflação!$X291/[1]Inflação!$X279-1</f>
        <v>6.7943328884557008E-2</v>
      </c>
      <c r="P157" s="193">
        <f>[1]Inflação!$AJ291</f>
        <v>4.89847902226348E-3</v>
      </c>
      <c r="Q157" s="144">
        <f>[1]Inflação!$AI291/[1]Inflação!$AI279-1</f>
        <v>6.5879339414076421E-2</v>
      </c>
    </row>
    <row r="158" spans="1:17">
      <c r="A158" s="130">
        <f t="shared" si="2"/>
        <v>41913</v>
      </c>
      <c r="B158" s="131">
        <f>[1]Inflação!$C292</f>
        <v>4.1991962397651683E-3</v>
      </c>
      <c r="C158" s="55">
        <f>[1]Inflação!$B292/[1]Inflação!$B280-1</f>
        <v>6.5872403797569312E-2</v>
      </c>
      <c r="D158" s="56">
        <f>[1]Inflação!E292</f>
        <v>3.794070716016229E-3</v>
      </c>
      <c r="E158" s="55">
        <f>[1]Inflação!D292/[1]Inflação!D280-1</f>
        <v>5.5591226022437601E-2</v>
      </c>
      <c r="F158" s="56">
        <f>[1]Inflação!H292</f>
        <v>4.3347648677882766E-3</v>
      </c>
      <c r="G158" s="55">
        <f>[1]Inflação!G292/[1]Inflação!G280-1</f>
        <v>6.9069984837948351E-2</v>
      </c>
      <c r="H158" s="56">
        <f>[1]Inflação!$U292</f>
        <v>2.8420758653544542E-3</v>
      </c>
      <c r="I158" s="55">
        <f>[1]Inflação!$T292/[1]Inflação!$T280-1</f>
        <v>2.9562179899216723E-2</v>
      </c>
      <c r="J158" s="56">
        <f>[1]Inflação!AA292</f>
        <v>2.339613762038395E-3</v>
      </c>
      <c r="K158" s="55">
        <f>[1]Inflação!$Z292/[1]Inflação!$Z280-1</f>
        <v>1.0253951743917078E-2</v>
      </c>
      <c r="L158" s="56">
        <f>[1]Inflação!$W292</f>
        <v>4.5805234949463092E-3</v>
      </c>
      <c r="M158" s="55">
        <f>[1]Inflação!$V292/[1]Inflação!$V280-1</f>
        <v>6.8153854775009126E-2</v>
      </c>
      <c r="N158" s="56">
        <f>[1]Inflação!$Y292</f>
        <v>2.0289221517921785E-3</v>
      </c>
      <c r="O158" s="55">
        <f>[1]Inflação!$X292/[1]Inflação!$X280-1</f>
        <v>6.6630079178166879E-2</v>
      </c>
      <c r="P158" s="193">
        <f>[1]Inflação!$AJ292</f>
        <v>3.7997513953544892E-3</v>
      </c>
      <c r="Q158" s="144">
        <f>[1]Inflação!$AI292/[1]Inflação!$AI280-1</f>
        <v>6.3442634379865304E-2</v>
      </c>
    </row>
    <row r="159" spans="1:17">
      <c r="A159" s="130">
        <f t="shared" si="2"/>
        <v>41944</v>
      </c>
      <c r="B159" s="131">
        <f>[1]Inflação!$C293</f>
        <v>5.0998003992015484E-3</v>
      </c>
      <c r="C159" s="55">
        <f>[1]Inflação!$B293/[1]Inflação!$B281-1</f>
        <v>6.5552913418734038E-2</v>
      </c>
      <c r="D159" s="56">
        <f>[1]Inflação!E293</f>
        <v>7.1513660469464391E-3</v>
      </c>
      <c r="E159" s="55">
        <f>[1]Inflação!D293/[1]Inflação!D281-1</f>
        <v>5.810667897085775E-2</v>
      </c>
      <c r="F159" s="56">
        <f>[1]Inflação!H293</f>
        <v>4.4546814143013869E-3</v>
      </c>
      <c r="G159" s="55">
        <f>[1]Inflação!G293/[1]Inflação!G281-1</f>
        <v>6.7894463859058396E-2</v>
      </c>
      <c r="H159" s="56">
        <f>[1]Inflação!$U293</f>
        <v>9.7798309416159412E-3</v>
      </c>
      <c r="I159" s="55">
        <f>[1]Inflação!$T293/[1]Inflação!$T281-1</f>
        <v>3.6625881966036777E-2</v>
      </c>
      <c r="J159" s="56">
        <f>[1]Inflação!AA293</f>
        <v>1.255445517990772E-2</v>
      </c>
      <c r="K159" s="55">
        <f>[1]Inflação!$Z293/[1]Inflação!$Z281-1</f>
        <v>2.1238273540439501E-2</v>
      </c>
      <c r="L159" s="56">
        <f>[1]Inflação!$W293</f>
        <v>5.3191974672226472E-3</v>
      </c>
      <c r="M159" s="55">
        <f>[1]Inflação!$V293/[1]Inflação!$V281-1</f>
        <v>6.6853857791225435E-2</v>
      </c>
      <c r="N159" s="56">
        <f>[1]Inflação!$Y293</f>
        <v>3.0155740830473121E-3</v>
      </c>
      <c r="O159" s="55">
        <f>[1]Inflação!$X293/[1]Inflação!$X281-1</f>
        <v>6.695857644387293E-2</v>
      </c>
      <c r="P159" s="193">
        <f>[1]Inflação!$AJ293</f>
        <v>5.3004863432957183E-3</v>
      </c>
      <c r="Q159" s="144">
        <f>[1]Inflação!$AI293/[1]Inflação!$AI281-1</f>
        <v>6.333821301076048E-2</v>
      </c>
    </row>
    <row r="160" spans="1:17" ht="13.5" thickBot="1">
      <c r="A160" s="239">
        <f t="shared" si="2"/>
        <v>41974</v>
      </c>
      <c r="B160" s="240">
        <f>[1]Inflação!$C294</f>
        <v>7.7995452333905479E-3</v>
      </c>
      <c r="C160" s="241">
        <f>[1]Inflação!$B294/[1]Inflação!$B282-1</f>
        <v>6.4074707959081545E-2</v>
      </c>
      <c r="D160" s="254">
        <f>[1]Inflação!E294</f>
        <v>4.2622817968345217E-3</v>
      </c>
      <c r="E160" s="241">
        <f>[1]Inflação!D294/[1]Inflação!D282-1</f>
        <v>5.3068607396706602E-2</v>
      </c>
      <c r="F160" s="254">
        <f>[1]Inflação!H294</f>
        <v>8.8990450711552427E-3</v>
      </c>
      <c r="G160" s="241">
        <f>[1]Inflação!G294/[1]Inflação!G282-1</f>
        <v>6.7465109095504294E-2</v>
      </c>
      <c r="H160" s="254">
        <f>[1]Inflação!$U294</f>
        <v>6.2079892712101348E-3</v>
      </c>
      <c r="I160" s="241">
        <f>[1]Inflação!$T294/[1]Inflação!$T282-1</f>
        <v>3.6857551498040264E-2</v>
      </c>
      <c r="J160" s="254">
        <f>[1]Inflação!AA294</f>
        <v>6.304556271518047E-3</v>
      </c>
      <c r="K160" s="241">
        <f>[1]Inflação!$Z294/[1]Inflação!$Z282-1</f>
        <v>2.127058823529393E-2</v>
      </c>
      <c r="L160" s="254">
        <f>[1]Inflação!$W294</f>
        <v>7.6098596917939521E-3</v>
      </c>
      <c r="M160" s="241">
        <f>[1]Inflação!$V294/[1]Inflação!$V282-1</f>
        <v>6.7620261076519972E-2</v>
      </c>
      <c r="N160" s="254">
        <f>[1]Inflação!$Y294</f>
        <v>2.5483099807424026E-3</v>
      </c>
      <c r="O160" s="241">
        <f>[1]Inflação!$X294/[1]Inflação!$X282-1</f>
        <v>6.7355855394088948E-2</v>
      </c>
      <c r="P160" s="255">
        <f>[1]Inflação!$AJ294</f>
        <v>6.2000038644356437E-3</v>
      </c>
      <c r="Q160" s="256">
        <f>[1]Inflação!$AI294/[1]Inflação!$AI282-1</f>
        <v>6.2283737024220853E-2</v>
      </c>
    </row>
    <row r="161" spans="1:17" ht="13.5" thickTop="1">
      <c r="A161" s="156">
        <f t="shared" si="2"/>
        <v>42005</v>
      </c>
      <c r="B161" s="131">
        <f>[1]Inflação!$C295</f>
        <v>1.2399442345302436E-2</v>
      </c>
      <c r="C161" s="55">
        <f>[1]Inflação!$B295/[1]Inflação!$B283-1</f>
        <v>7.1377369753178099E-2</v>
      </c>
      <c r="D161" s="56">
        <f>[1]Inflação!E295</f>
        <v>2.4982900268216035E-2</v>
      </c>
      <c r="E161" s="55">
        <f>[1]Inflação!D295/[1]Inflação!D283-1</f>
        <v>7.5328355922500645E-2</v>
      </c>
      <c r="F161" s="56">
        <f>[1]Inflação!H295</f>
        <v>8.7468925513305429E-3</v>
      </c>
      <c r="G161" s="55">
        <f>[1]Inflação!G295/[1]Inflação!G283-1</f>
        <v>7.0307113888648409E-2</v>
      </c>
      <c r="H161" s="56">
        <f>[1]Inflação!$U295</f>
        <v>7.6476183822304922E-3</v>
      </c>
      <c r="I161" s="55">
        <f>[1]Inflação!$T295/[1]Inflação!$T283-1</f>
        <v>3.9786749088193352E-2</v>
      </c>
      <c r="J161" s="56">
        <f>[1]Inflação!AA295</f>
        <v>5.6248930315836443E-3</v>
      </c>
      <c r="K161" s="55">
        <f>[1]Inflação!$Z295/[1]Inflação!$Z283-1</f>
        <v>2.3830068140959781E-2</v>
      </c>
      <c r="L161" s="56">
        <f>[1]Inflação!$W295</f>
        <v>1.3474503375381142E-2</v>
      </c>
      <c r="M161" s="55">
        <f>[1]Inflação!$V295/[1]Inflação!$V283-1</f>
        <v>7.2696506029839458E-2</v>
      </c>
      <c r="N161" s="56">
        <f>[1]Inflação!$Y295</f>
        <v>7.0144644350425001E-3</v>
      </c>
      <c r="O161" s="55">
        <f>[1]Inflação!$X295/[1]Inflação!$X283-1</f>
        <v>6.7374000649413235E-2</v>
      </c>
      <c r="P161" s="193">
        <f>[1]Inflação!$AJ295</f>
        <v>1.4798403260689597E-2</v>
      </c>
      <c r="Q161" s="144">
        <f>[1]Inflação!$AI295/[1]Inflação!$AI283-1</f>
        <v>7.125409229584112E-2</v>
      </c>
    </row>
    <row r="162" spans="1:17">
      <c r="A162" s="77">
        <f t="shared" si="2"/>
        <v>42036</v>
      </c>
      <c r="B162" s="69">
        <f>[1]Inflação!$C296</f>
        <v>1.219989294924817E-2</v>
      </c>
      <c r="C162" s="70">
        <f>[1]Inflação!$B296/[1]Inflação!$B284-1</f>
        <v>7.7016909838357295E-2</v>
      </c>
      <c r="D162" s="54">
        <f>[1]Inflação!E296</f>
        <v>2.3702901145124633E-2</v>
      </c>
      <c r="E162" s="70">
        <f>[1]Inflação!D296/[1]Inflação!D284-1</f>
        <v>9.6401167622955697E-2</v>
      </c>
      <c r="F162" s="54">
        <f>[1]Inflação!H296</f>
        <v>8.7649298492671335E-3</v>
      </c>
      <c r="G162" s="70">
        <f>[1]Inflação!G296/[1]Inflação!G284-1</f>
        <v>7.1348252368027554E-2</v>
      </c>
      <c r="H162" s="54">
        <f>[1]Inflação!$U296</f>
        <v>2.7058643654376269E-3</v>
      </c>
      <c r="I162" s="70">
        <f>[1]Inflação!$T296/[1]Inflação!$T284-1</f>
        <v>3.8608716148777811E-2</v>
      </c>
      <c r="J162" s="54">
        <f>[1]Inflação!AA296</f>
        <v>-8.7878063867863343E-4</v>
      </c>
      <c r="K162" s="70">
        <f>[1]Inflação!$Z296/[1]Inflação!$Z284-1</f>
        <v>2.0215928440492803E-2</v>
      </c>
      <c r="L162" s="54">
        <f>[1]Inflação!$W296</f>
        <v>1.1393479410418461E-2</v>
      </c>
      <c r="M162" s="70">
        <f>[1]Inflação!$V296/[1]Inflação!$V284-1</f>
        <v>7.7427768717884371E-2</v>
      </c>
      <c r="N162" s="54">
        <f>[1]Inflação!$Y296</f>
        <v>5.0268774326585053E-3</v>
      </c>
      <c r="O162" s="70">
        <f>[1]Inflação!$X296/[1]Inflação!$X284-1</f>
        <v>6.8036221677786335E-2</v>
      </c>
      <c r="P162" s="192">
        <f>[1]Inflação!$AJ296</f>
        <v>1.1602217785809499E-2</v>
      </c>
      <c r="Q162" s="115">
        <f>[1]Inflação!$AI296/[1]Inflação!$AI284-1</f>
        <v>7.6790794873731416E-2</v>
      </c>
    </row>
    <row r="163" spans="1:17">
      <c r="A163" s="77">
        <f t="shared" si="2"/>
        <v>42064</v>
      </c>
      <c r="B163" s="69">
        <f>[1]Inflação!$C297</f>
        <v>1.3200844161775249E-2</v>
      </c>
      <c r="C163" s="70">
        <f>[1]Inflação!$B297/[1]Inflação!$B285-1</f>
        <v>8.1285046609104405E-2</v>
      </c>
      <c r="D163" s="54">
        <f>[1]Inflação!E297</f>
        <v>3.3644312199587967E-2</v>
      </c>
      <c r="E163" s="70">
        <f>[1]Inflação!D297/[1]Inflação!D285-1</f>
        <v>0.13354350947298665</v>
      </c>
      <c r="F163" s="54">
        <f>[1]Inflação!H297</f>
        <v>7.0058243993991187E-3</v>
      </c>
      <c r="G163" s="70">
        <f>[1]Inflação!G297/[1]Inflação!G285-1</f>
        <v>6.6092473082965064E-2</v>
      </c>
      <c r="H163" s="54">
        <f>[1]Inflação!$U297</f>
        <v>9.8084410748857653E-3</v>
      </c>
      <c r="I163" s="70">
        <f>[1]Inflação!$T297/[1]Inflação!$T285-1</f>
        <v>3.1605525940657797E-2</v>
      </c>
      <c r="J163" s="54">
        <f>[1]Inflação!AA297</f>
        <v>9.2050113260948585E-3</v>
      </c>
      <c r="K163" s="70">
        <f>[1]Inflação!$Z297/[1]Inflação!$Z285-1</f>
        <v>7.4789521618490173E-3</v>
      </c>
      <c r="L163" s="54">
        <f>[1]Inflação!$W297</f>
        <v>1.4217613848553468E-2</v>
      </c>
      <c r="M163" s="70">
        <f>[1]Inflação!$V297/[1]Inflação!$V285-1</f>
        <v>8.3875057224354732E-2</v>
      </c>
      <c r="N163" s="54">
        <f>[1]Inflação!$Y297</f>
        <v>3.5766409026356527E-3</v>
      </c>
      <c r="O163" s="70">
        <f>[1]Inflação!$X297/[1]Inflação!$X285-1</f>
        <v>6.9518138464355284E-2</v>
      </c>
      <c r="P163" s="192">
        <f>[1]Inflação!$AJ297</f>
        <v>1.509812495177365E-2</v>
      </c>
      <c r="Q163" s="115">
        <f>[1]Inflação!$AI297/[1]Inflação!$AI285-1</f>
        <v>8.4157661696139474E-2</v>
      </c>
    </row>
    <row r="164" spans="1:17">
      <c r="A164" s="77">
        <f t="shared" si="2"/>
        <v>42095</v>
      </c>
      <c r="B164" s="69">
        <f>[1]Inflação!$C298</f>
        <v>7.1003923838623972E-3</v>
      </c>
      <c r="C164" s="70">
        <f>[1]Inflação!$B298/[1]Inflação!$B286-1</f>
        <v>8.1714868136068208E-2</v>
      </c>
      <c r="D164" s="54">
        <f>[1]Inflação!E298</f>
        <v>7.7573210935715231E-3</v>
      </c>
      <c r="E164" s="70">
        <f>[1]Inflação!D298/[1]Inflação!D286-1</f>
        <v>0.13363636544796198</v>
      </c>
      <c r="F164" s="54">
        <f>[1]Inflação!H298</f>
        <v>6.9391139601213681E-3</v>
      </c>
      <c r="G164" s="70">
        <f>[1]Inflação!G298/[1]Inflação!G286-1</f>
        <v>6.6673556022702307E-2</v>
      </c>
      <c r="H164" s="54">
        <f>[1]Inflação!$U298</f>
        <v>1.1656857512080121E-2</v>
      </c>
      <c r="I164" s="70">
        <f>[1]Inflação!$T298/[1]Inflação!$T286-1</f>
        <v>3.5503756155422117E-2</v>
      </c>
      <c r="J164" s="54">
        <f>[1]Inflação!AA298</f>
        <v>1.4080826802259638E-2</v>
      </c>
      <c r="K164" s="70">
        <f>[1]Inflação!$Z298/[1]Inflação!$Z286-1</f>
        <v>1.3638295594280425E-2</v>
      </c>
      <c r="L164" s="54">
        <f>[1]Inflação!$W298</f>
        <v>7.4726759977645774E-3</v>
      </c>
      <c r="M164" s="70">
        <f>[1]Inflação!$V298/[1]Inflação!$V286-1</f>
        <v>8.3115413364878377E-2</v>
      </c>
      <c r="N164" s="54">
        <f>[1]Inflação!$Y298</f>
        <v>6.4984821658564673E-3</v>
      </c>
      <c r="O164" s="70">
        <f>[1]Inflação!$X298/[1]Inflação!$X286-1</f>
        <v>6.9351245925151073E-2</v>
      </c>
      <c r="P164" s="192">
        <f>[1]Inflação!$AJ298</f>
        <v>7.0993213951708878E-3</v>
      </c>
      <c r="Q164" s="115">
        <f>[1]Inflação!$AI298/[1]Inflação!$AI286-1</f>
        <v>8.3404782554825863E-2</v>
      </c>
    </row>
    <row r="165" spans="1:17">
      <c r="A165" s="130">
        <f t="shared" si="2"/>
        <v>42125</v>
      </c>
      <c r="B165" s="131">
        <f>[1]Inflação!$C299</f>
        <v>7.3989621194812116E-3</v>
      </c>
      <c r="C165" s="55">
        <f>[1]Inflação!$B299/[1]Inflação!$B287-1</f>
        <v>8.4729426386475737E-2</v>
      </c>
      <c r="D165" s="56">
        <f>[1]Inflação!E299</f>
        <v>1.2243398408797734E-2</v>
      </c>
      <c r="E165" s="55">
        <f>[1]Inflação!D299/[1]Inflação!D287-1</f>
        <v>0.14076658227446881</v>
      </c>
      <c r="F165" s="56">
        <f>[1]Inflação!H299</f>
        <v>5.9173860501640085E-3</v>
      </c>
      <c r="G165" s="55">
        <f>[1]Inflação!G299/[1]Inflação!G287-1</f>
        <v>6.855106257938548E-2</v>
      </c>
      <c r="H165" s="56">
        <f>[1]Inflação!$U299</f>
        <v>4.0630016921943124E-3</v>
      </c>
      <c r="I165" s="55">
        <f>[1]Inflação!$T299/[1]Inflação!$T287-1</f>
        <v>4.1097468142578641E-2</v>
      </c>
      <c r="J165" s="56">
        <f>[1]Inflação!AA299</f>
        <v>2.9863979655364581E-3</v>
      </c>
      <c r="K165" s="55">
        <f>[1]Inflação!$Z299/[1]Inflação!$Z287-1</f>
        <v>2.3327395074892232E-2</v>
      </c>
      <c r="L165" s="56">
        <f>[1]Inflação!$W299</f>
        <v>6.774421024569488E-3</v>
      </c>
      <c r="M165" s="55">
        <f>[1]Inflação!$V299/[1]Inflação!$V287-1</f>
        <v>8.3063309349190151E-2</v>
      </c>
      <c r="N165" s="56">
        <f>[1]Inflação!$Y299</f>
        <v>4.4722690164571421E-3</v>
      </c>
      <c r="O165" s="55">
        <f>[1]Inflação!$X299/[1]Inflação!$X287-1</f>
        <v>5.9660940487724856E-2</v>
      </c>
      <c r="P165" s="193">
        <f>[1]Inflação!$AJ299</f>
        <v>9.9014656639402343E-3</v>
      </c>
      <c r="Q165" s="144">
        <f>[1]Inflação!$AI299/[1]Inflação!$AI287-1</f>
        <v>8.760724288188082E-2</v>
      </c>
    </row>
    <row r="166" spans="1:17">
      <c r="A166" s="130">
        <f t="shared" si="2"/>
        <v>42156</v>
      </c>
      <c r="B166" s="131">
        <f>[1]Inflação!$C300</f>
        <v>7.9011364167795861E-3</v>
      </c>
      <c r="C166" s="55">
        <f>[1]Inflação!$B300/[1]Inflação!$B288-1</f>
        <v>8.894429960185124E-2</v>
      </c>
      <c r="D166" s="56">
        <f>[1]Inflação!E300</f>
        <v>1.1178413523153852E-2</v>
      </c>
      <c r="E166" s="55">
        <f>[1]Inflação!D300/[1]Inflação!D288-1</f>
        <v>0.15065350306891512</v>
      </c>
      <c r="F166" s="56">
        <f>[1]Inflação!H300</f>
        <v>6.8330144086374833E-3</v>
      </c>
      <c r="G166" s="55">
        <f>[1]Inflação!G300/[1]Inflação!G288-1</f>
        <v>7.1028778180994623E-2</v>
      </c>
      <c r="H166" s="56">
        <f>[1]Inflação!$U300</f>
        <v>6.7154581722890239E-3</v>
      </c>
      <c r="I166" s="55">
        <f>[1]Inflação!$T300/[1]Inflação!$T288-1</f>
        <v>5.5927434122497566E-2</v>
      </c>
      <c r="J166" s="56">
        <f>[1]Inflação!AA300</f>
        <v>4.140743802048652E-3</v>
      </c>
      <c r="K166" s="55">
        <f>[1]Inflação!$Z300/[1]Inflação!$Z288-1</f>
        <v>4.2578289379947343E-2</v>
      </c>
      <c r="L166" s="56">
        <f>[1]Inflação!$W300</f>
        <v>8.2941298317469325E-3</v>
      </c>
      <c r="M166" s="55">
        <f>[1]Inflação!$V300/[1]Inflação!$V288-1</f>
        <v>8.8386277352745291E-2</v>
      </c>
      <c r="N166" s="56">
        <f>[1]Inflação!$Y300</f>
        <v>1.874795402832663E-2</v>
      </c>
      <c r="O166" s="55">
        <f>[1]Inflação!$X300/[1]Inflação!$X288-1</f>
        <v>6.6221667144858332E-2</v>
      </c>
      <c r="P166" s="193">
        <f>[1]Inflação!$AJ300</f>
        <v>7.6981091052390482E-3</v>
      </c>
      <c r="Q166" s="144">
        <f>[1]Inflação!$AI300/[1]Inflação!$AI288-1</f>
        <v>9.313632756549306E-2</v>
      </c>
    </row>
    <row r="167" spans="1:17">
      <c r="A167" s="130">
        <f t="shared" si="2"/>
        <v>42186</v>
      </c>
      <c r="B167" s="131">
        <f>[1]Inflação!$C301</f>
        <v>6.1989750347415384E-3</v>
      </c>
      <c r="C167" s="55">
        <f>[1]Inflação!$B301/[1]Inflação!$B289-1</f>
        <v>9.5583926117532858E-2</v>
      </c>
      <c r="D167" s="56">
        <f>[1]Inflação!E301</f>
        <v>1.1717750425483509E-2</v>
      </c>
      <c r="E167" s="55">
        <f>[1]Inflação!D301/[1]Inflação!D289-1</f>
        <v>0.15962906168985191</v>
      </c>
      <c r="F167" s="56">
        <f>[1]Inflação!H301</f>
        <v>4.4228963552011002E-3</v>
      </c>
      <c r="G167" s="55">
        <f>[1]Inflação!G301/[1]Inflação!G289-1</f>
        <v>7.6802258270836088E-2</v>
      </c>
      <c r="H167" s="56">
        <f>[1]Inflação!$U301</f>
        <v>6.9110458258143659E-3</v>
      </c>
      <c r="I167" s="55">
        <f>[1]Inflação!$T301/[1]Inflação!$T289-1</f>
        <v>6.9726122852525219E-2</v>
      </c>
      <c r="J167" s="56">
        <f>[1]Inflação!AA301</f>
        <v>7.2811754124462169E-3</v>
      </c>
      <c r="K167" s="55">
        <f>[1]Inflação!$Z301/[1]Inflação!$Z289-1</f>
        <v>6.1959178613252286E-2</v>
      </c>
      <c r="L167" s="56">
        <f>[1]Inflação!$W301</f>
        <v>6.0465894482248927E-3</v>
      </c>
      <c r="M167" s="55">
        <f>[1]Inflação!$V301/[1]Inflação!$V289-1</f>
        <v>9.3336709093838399E-2</v>
      </c>
      <c r="N167" s="56">
        <f>[1]Inflação!$Y301</f>
        <v>6.6292360707689291E-3</v>
      </c>
      <c r="O167" s="55">
        <f>[1]Inflação!$X301/[1]Inflação!$X289-1</f>
        <v>6.4770088287838812E-2</v>
      </c>
      <c r="P167" s="193">
        <f>[1]Inflação!$AJ301</f>
        <v>5.8008342772895016E-3</v>
      </c>
      <c r="Q167" s="144">
        <f>[1]Inflação!$AI301/[1]Inflação!$AI289-1</f>
        <v>9.8050329279902648E-2</v>
      </c>
    </row>
    <row r="168" spans="1:17">
      <c r="A168" s="130">
        <f t="shared" si="2"/>
        <v>42217</v>
      </c>
      <c r="B168" s="131">
        <f>[1]Inflação!$C302</f>
        <v>2.1996214068815689E-3</v>
      </c>
      <c r="C168" s="55">
        <f>[1]Inflação!$B302/[1]Inflação!$B290-1</f>
        <v>9.5254773699673834E-2</v>
      </c>
      <c r="D168" s="56">
        <f>[1]Inflação!E302</f>
        <v>3.2235504208100174E-3</v>
      </c>
      <c r="E168" s="55">
        <f>[1]Inflação!D302/[1]Inflação!D290-1</f>
        <v>0.15750684024669925</v>
      </c>
      <c r="F168" s="56">
        <f>[1]Inflação!H302</f>
        <v>1.8245248215575938E-3</v>
      </c>
      <c r="G168" s="55">
        <f>[1]Inflação!G302/[1]Inflação!G290-1</f>
        <v>7.6831485796640786E-2</v>
      </c>
      <c r="H168" s="56">
        <f>[1]Inflação!$U302</f>
        <v>2.7556759079576665E-3</v>
      </c>
      <c r="I168" s="55">
        <f>[1]Inflação!$T302/[1]Inflação!$T290-1</f>
        <v>7.5532469432733729E-2</v>
      </c>
      <c r="J168" s="56">
        <f>[1]Inflação!AA302</f>
        <v>2.0003912437134286E-3</v>
      </c>
      <c r="K168" s="55">
        <f>[1]Inflação!$Z302/[1]Inflação!$Z290-1</f>
        <v>6.886471913742831E-2</v>
      </c>
      <c r="L168" s="56">
        <f>[1]Inflação!$W302</f>
        <v>2.4356766633966132E-3</v>
      </c>
      <c r="M168" s="55">
        <f>[1]Inflação!$V302/[1]Inflação!$V290-1</f>
        <v>9.5737434821227207E-2</v>
      </c>
      <c r="N168" s="56">
        <f>[1]Inflação!$Y302</f>
        <v>7.9945277426152206E-3</v>
      </c>
      <c r="O168" s="55">
        <f>[1]Inflação!$X302/[1]Inflação!$X290-1</f>
        <v>7.1244863274102066E-2</v>
      </c>
      <c r="P168" s="193">
        <f>[1]Inflação!$AJ302</f>
        <v>2.5004636695364901E-3</v>
      </c>
      <c r="Q168" s="144">
        <f>[1]Inflação!$AI302/[1]Inflação!$AI290-1</f>
        <v>9.8817017316123135E-2</v>
      </c>
    </row>
    <row r="169" spans="1:17">
      <c r="A169" s="130">
        <f t="shared" si="2"/>
        <v>42248</v>
      </c>
      <c r="B169" s="131">
        <f>[1]Inflação!$C303</f>
        <v>5.3995605811372194E-3</v>
      </c>
      <c r="C169" s="55">
        <f>[1]Inflação!$B303/[1]Inflação!$B291-1</f>
        <v>9.4927892083663146E-2</v>
      </c>
      <c r="D169" s="56">
        <f>[1]Inflação!E303</f>
        <v>9.1539763113368533E-3</v>
      </c>
      <c r="E169" s="55">
        <f>[1]Inflação!D303/[1]Inflação!D291-1</f>
        <v>0.16340448109987094</v>
      </c>
      <c r="F169" s="56">
        <f>[1]Inflação!H303</f>
        <v>4.2252992607603179E-3</v>
      </c>
      <c r="G169" s="55">
        <f>[1]Inflação!G303/[1]Inflação!G291-1</f>
        <v>7.4786073061805736E-2</v>
      </c>
      <c r="H169" s="56">
        <f>[1]Inflação!$U303</f>
        <v>9.461909183357653E-3</v>
      </c>
      <c r="I169" s="55">
        <f>[1]Inflação!$T303/[1]Inflação!$T291-1</f>
        <v>8.3540967327992322E-2</v>
      </c>
      <c r="J169" s="56">
        <f>[1]Inflação!AA303</f>
        <v>1.3028541559079398E-2</v>
      </c>
      <c r="K169" s="55">
        <f>[1]Inflação!$Z303/[1]Inflação!$Z291-1</f>
        <v>8.1430996520832855E-2</v>
      </c>
      <c r="L169" s="56">
        <f>[1]Inflação!$W303</f>
        <v>3.2214776376111587E-3</v>
      </c>
      <c r="M169" s="55">
        <f>[1]Inflação!$V303/[1]Inflação!$V291-1</f>
        <v>9.4635127734508329E-2</v>
      </c>
      <c r="N169" s="56">
        <f>[1]Inflação!$Y303</f>
        <v>2.1653024325332115E-3</v>
      </c>
      <c r="O169" s="55">
        <f>[1]Inflação!$X303/[1]Inflação!$X291-1</f>
        <v>7.186989536701649E-2</v>
      </c>
      <c r="P169" s="193">
        <f>[1]Inflação!$AJ303</f>
        <v>5.0999028165372717E-3</v>
      </c>
      <c r="Q169" s="144">
        <f>[1]Inflação!$AI303/[1]Inflação!$AI291-1</f>
        <v>9.9037266323819706E-2</v>
      </c>
    </row>
    <row r="170" spans="1:17">
      <c r="A170" s="130">
        <f t="shared" si="2"/>
        <v>42278</v>
      </c>
      <c r="B170" s="131">
        <f>[1]Inflação!$C304</f>
        <v>8.1988595278847942E-3</v>
      </c>
      <c r="C170" s="55">
        <f>[1]Inflação!$B304/[1]Inflação!$B292-1</f>
        <v>9.9288922155688519E-2</v>
      </c>
      <c r="D170" s="56">
        <f>[1]Inflação!E304</f>
        <v>1.3876360221994899E-2</v>
      </c>
      <c r="E170" s="55">
        <f>[1]Inflação!D304/[1]Inflação!D292-1</f>
        <v>0.17508992648473432</v>
      </c>
      <c r="F170" s="56">
        <f>[1]Inflação!H304</f>
        <v>6.4271194547411703E-3</v>
      </c>
      <c r="G170" s="55">
        <f>[1]Inflação!G304/[1]Inflação!G292-1</f>
        <v>7.7025200540639993E-2</v>
      </c>
      <c r="H170" s="56">
        <f>[1]Inflação!$U304</f>
        <v>1.8911533913066991E-2</v>
      </c>
      <c r="I170" s="55">
        <f>[1]Inflação!$T304/[1]Inflação!$T292-1</f>
        <v>0.10090353770322325</v>
      </c>
      <c r="J170" s="56">
        <f>[1]Inflação!AA304</f>
        <v>2.6255053083604984E-2</v>
      </c>
      <c r="K170" s="55">
        <f>[1]Inflação!$Z304/[1]Inflação!$Z292-1</f>
        <v>0.1072335259456505</v>
      </c>
      <c r="L170" s="56">
        <f>[1]Inflação!$W304</f>
        <v>6.4117995532881888E-3</v>
      </c>
      <c r="M170" s="55">
        <f>[1]Inflação!$V304/[1]Inflação!$V292-1</f>
        <v>9.6630566681568997E-2</v>
      </c>
      <c r="N170" s="56">
        <f>[1]Inflação!$Y304</f>
        <v>2.6712037695728608E-3</v>
      </c>
      <c r="O170" s="55">
        <f>[1]Inflação!$X304/[1]Inflação!$X292-1</f>
        <v>7.2556943729820578E-2</v>
      </c>
      <c r="P170" s="193">
        <f>[1]Inflação!$AJ304</f>
        <v>7.6997454116436437E-3</v>
      </c>
      <c r="Q170" s="144">
        <f>[1]Inflação!$AI304/[1]Inflação!$AI292-1</f>
        <v>0.10330728009537471</v>
      </c>
    </row>
    <row r="171" spans="1:17">
      <c r="A171" s="130">
        <f t="shared" si="2"/>
        <v>42309</v>
      </c>
      <c r="B171" s="131">
        <f>[1]Inflação!$C305</f>
        <v>1.009997843824828E-2</v>
      </c>
      <c r="C171" s="55">
        <f>[1]Inflação!$B305/[1]Inflação!$B293-1</f>
        <v>0.10475767294535854</v>
      </c>
      <c r="D171" s="56">
        <f>[1]Inflação!E305</f>
        <v>1.0850259473512036E-2</v>
      </c>
      <c r="E171" s="55">
        <f>[1]Inflação!D305/[1]Inflação!D293-1</f>
        <v>0.17940559595729622</v>
      </c>
      <c r="F171" s="56">
        <f>[1]Inflação!H305</f>
        <v>9.9256443005515393E-3</v>
      </c>
      <c r="G171" s="55">
        <f>[1]Inflação!G305/[1]Inflação!G293-1</f>
        <v>8.2891433242564538E-2</v>
      </c>
      <c r="H171" s="56">
        <f>[1]Inflação!$U305</f>
        <v>1.5242249087350057E-2</v>
      </c>
      <c r="I171" s="55">
        <f>[1]Inflação!$T305/[1]Inflação!$T293-1</f>
        <v>0.10685889081761957</v>
      </c>
      <c r="J171" s="56">
        <f>[1]Inflação!AA305</f>
        <v>1.9343885920595216E-2</v>
      </c>
      <c r="K171" s="55">
        <f>[1]Inflação!$Z305/[1]Inflação!$Z293-1</f>
        <v>0.11465780352372867</v>
      </c>
      <c r="L171" s="56">
        <f>[1]Inflação!$W305</f>
        <v>8.9813135431053848E-3</v>
      </c>
      <c r="M171" s="55">
        <f>[1]Inflação!$V305/[1]Inflação!$V293-1</f>
        <v>0.10062530630025579</v>
      </c>
      <c r="N171" s="56">
        <f>[1]Inflação!$Y305</f>
        <v>4.0333911380279197E-3</v>
      </c>
      <c r="O171" s="55">
        <f>[1]Inflação!$X305/[1]Inflação!$X293-1</f>
        <v>7.3645328375057995E-2</v>
      </c>
      <c r="P171" s="193">
        <f>[1]Inflação!$AJ305</f>
        <v>1.1100449827903258E-2</v>
      </c>
      <c r="Q171" s="144">
        <f>[1]Inflação!$AI305/[1]Inflação!$AI293-1</f>
        <v>0.10967268230474914</v>
      </c>
    </row>
    <row r="172" spans="1:17" ht="13.5" thickBot="1">
      <c r="A172" s="239">
        <f t="shared" si="2"/>
        <v>42339</v>
      </c>
      <c r="B172" s="240">
        <f>[1]Inflação!$C306</f>
        <v>9.5990293116428038E-3</v>
      </c>
      <c r="C172" s="241">
        <f>[1]Inflação!$B306/[1]Inflação!$B294-1</f>
        <v>0.1067302813397506</v>
      </c>
      <c r="D172" s="254">
        <f>[1]Inflação!E306</f>
        <v>5.2630115158029955E-3</v>
      </c>
      <c r="E172" s="241">
        <f>[1]Inflação!D306/[1]Inflação!D294-1</f>
        <v>0.18058085291156556</v>
      </c>
      <c r="F172" s="254">
        <f>[1]Inflação!H306</f>
        <v>1.100207345826365E-2</v>
      </c>
      <c r="G172" s="241">
        <f>[1]Inflação!G306/[1]Inflação!G294-1</f>
        <v>8.5148697173372589E-2</v>
      </c>
      <c r="H172" s="254">
        <f>[1]Inflação!$U306</f>
        <v>4.8741879746143635E-3</v>
      </c>
      <c r="I172" s="241">
        <f>[1]Inflação!$T306/[1]Inflação!$T294-1</f>
        <v>0.10539166948817025</v>
      </c>
      <c r="J172" s="254">
        <f>[1]Inflação!AA306</f>
        <v>3.9029245934762979E-3</v>
      </c>
      <c r="K172" s="241">
        <f>[1]Inflação!$Z306/[1]Inflação!$Z294-1</f>
        <v>0.11199757757678697</v>
      </c>
      <c r="L172" s="254">
        <f>[1]Inflação!$W306</f>
        <v>9.2044016211292323E-3</v>
      </c>
      <c r="M172" s="241">
        <f>[1]Inflação!$V306/[1]Inflação!$V294-1</f>
        <v>0.1023670451116645</v>
      </c>
      <c r="N172" s="254">
        <f>[1]Inflação!$Y306</f>
        <v>1.1921678745547837E-3</v>
      </c>
      <c r="O172" s="241">
        <f>[1]Inflação!$X306/[1]Inflação!$X294-1</f>
        <v>7.219301368615394E-2</v>
      </c>
      <c r="P172" s="255">
        <f>[1]Inflação!$AJ306</f>
        <v>9.0000870625108753E-3</v>
      </c>
      <c r="Q172" s="256">
        <f>[1]Inflação!$AI306/[1]Inflação!$AI294-1</f>
        <v>0.11276071233968388</v>
      </c>
    </row>
    <row r="173" spans="1:17" ht="13.5" thickTop="1">
      <c r="A173" s="156">
        <f t="shared" si="2"/>
        <v>42370</v>
      </c>
      <c r="B173" s="131">
        <f>[1]Inflação!$C307</f>
        <v>1.2699274676898353E-2</v>
      </c>
      <c r="C173" s="55">
        <f>[1]Inflação!$B307/[1]Inflação!$B295-1</f>
        <v>0.10705805070312868</v>
      </c>
      <c r="D173" s="56">
        <f>[1]Inflação!E307</f>
        <v>1.7527471096760783E-2</v>
      </c>
      <c r="E173" s="55">
        <f>[1]Inflação!D307/[1]Inflação!D295-1</f>
        <v>0.17199364923455285</v>
      </c>
      <c r="F173" s="56">
        <f>[1]Inflação!H307</f>
        <v>1.1195070096460036E-2</v>
      </c>
      <c r="G173" s="55">
        <f>[1]Inflação!G307/[1]Inflação!G295-1</f>
        <v>8.7782298023261873E-2</v>
      </c>
      <c r="H173" s="56">
        <f>[1]Inflação!$U307</f>
        <v>1.1370339878517433E-2</v>
      </c>
      <c r="I173" s="55">
        <f>[1]Inflação!$T307/[1]Inflação!$T295-1</f>
        <v>0.10947550321610278</v>
      </c>
      <c r="J173" s="158">
        <f>[1]Inflação!AA307</f>
        <v>1.1430905474521857E-2</v>
      </c>
      <c r="K173" s="159">
        <f>[1]Inflação!$Z307/[1]Inflação!$Z295-1</f>
        <v>0.11841773664073441</v>
      </c>
      <c r="L173" s="158">
        <f>[1]Inflação!$W307</f>
        <v>1.4786777487493907E-2</v>
      </c>
      <c r="M173" s="159">
        <f>[1]Inflação!$V307/[1]Inflação!$V295-1</f>
        <v>0.10379441968352432</v>
      </c>
      <c r="N173" s="158">
        <f>[1]Inflação!$Y307</f>
        <v>3.243283314697365E-3</v>
      </c>
      <c r="O173" s="159">
        <f>[1]Inflação!$X307/[1]Inflação!$X295-1</f>
        <v>6.8177744597792245E-2</v>
      </c>
      <c r="P173" s="194">
        <f>[1]Inflação!$AJ307</f>
        <v>1.5100037750094275E-2</v>
      </c>
      <c r="Q173" s="160">
        <f>[1]Inflação!$AI307/[1]Inflação!$AI295-1</f>
        <v>0.11309146474155751</v>
      </c>
    </row>
    <row r="174" spans="1:17">
      <c r="A174" s="130">
        <f t="shared" si="2"/>
        <v>42401</v>
      </c>
      <c r="B174" s="131">
        <f>[1]Inflação!$C308</f>
        <v>8.9995450779412067E-3</v>
      </c>
      <c r="C174" s="55">
        <f>[1]Inflação!$B308/[1]Inflação!$B296-1</f>
        <v>0.10355778272181348</v>
      </c>
      <c r="D174" s="56">
        <f>[1]Inflação!E308</f>
        <v>3.8945418835187873E-3</v>
      </c>
      <c r="E174" s="55">
        <f>[1]Inflação!D308/[1]Inflação!D296-1</f>
        <v>0.1493159062776952</v>
      </c>
      <c r="F174" s="56">
        <f>[1]Inflação!H308</f>
        <v>1.059636942491915E-2</v>
      </c>
      <c r="G174" s="55">
        <f>[1]Inflação!G308/[1]Inflação!G296-1</f>
        <v>8.976503343923925E-2</v>
      </c>
      <c r="H174" s="56">
        <f>[1]Inflação!$U308</f>
        <v>1.2905810338749601E-2</v>
      </c>
      <c r="I174" s="55">
        <f>[1]Inflação!$T308/[1]Inflação!$T296-1</f>
        <v>0.12076155488258955</v>
      </c>
      <c r="J174" s="56">
        <f>[1]Inflação!AA308</f>
        <v>1.4491481279885754E-2</v>
      </c>
      <c r="K174" s="55">
        <f>[1]Inflação!$Z308/[1]Inflação!$Z296-1</f>
        <v>0.13562323004175014</v>
      </c>
      <c r="L174" s="56">
        <f>[1]Inflação!$W308</f>
        <v>1.1896183156937079E-2</v>
      </c>
      <c r="M174" s="55">
        <f>[1]Inflação!$V308/[1]Inflação!$V296-1</f>
        <v>0.10434305046022718</v>
      </c>
      <c r="N174" s="56">
        <f>[1]Inflação!$Y308</f>
        <v>5.2078843335510161E-3</v>
      </c>
      <c r="O174" s="55">
        <f>[1]Inflação!$X308/[1]Inflação!$X296-1</f>
        <v>6.8370125067900522E-2</v>
      </c>
      <c r="P174" s="193">
        <f>[1]Inflação!$AJ308</f>
        <v>9.4990171598576811E-3</v>
      </c>
      <c r="Q174" s="144">
        <f>[1]Inflação!$AI308/[1]Inflação!$AI296-1</f>
        <v>0.11077725998377219</v>
      </c>
    </row>
    <row r="175" spans="1:17">
      <c r="A175" s="129">
        <f t="shared" si="2"/>
        <v>42430</v>
      </c>
      <c r="B175" s="126">
        <f>[1]Inflação!$C309</f>
        <v>4.2995482642806948E-3</v>
      </c>
      <c r="C175" s="122">
        <f>[1]Inflação!$B309/[1]Inflação!$B297-1</f>
        <v>9.3863723708620617E-2</v>
      </c>
      <c r="D175" s="56">
        <f>[1]Inflação!E309</f>
        <v>-3.6356742168244249E-3</v>
      </c>
      <c r="E175" s="55">
        <f>[1]Inflação!D309/[1]Inflação!D297-1</f>
        <v>0.10786201569887632</v>
      </c>
      <c r="F175" s="56">
        <f>[1]Inflação!H309</f>
        <v>6.8984495094226439E-3</v>
      </c>
      <c r="G175" s="55">
        <f>[1]Inflação!G309/[1]Inflação!G297-1</f>
        <v>8.9648834110764186E-2</v>
      </c>
      <c r="H175" s="56">
        <f>[1]Inflação!$U309</f>
        <v>5.1177477480328637E-3</v>
      </c>
      <c r="I175" s="55">
        <f>[1]Inflação!$T309/[1]Inflação!$T297-1</f>
        <v>0.11555546971569863</v>
      </c>
      <c r="J175" s="56">
        <f>[1]Inflação!AA309</f>
        <v>4.4480341535175771E-3</v>
      </c>
      <c r="K175" s="55">
        <f>[1]Inflação!$Z309/[1]Inflação!$Z297-1</f>
        <v>0.1302703694026035</v>
      </c>
      <c r="L175" s="56">
        <f>[1]Inflação!$W309</f>
        <v>5.7508533781041038E-3</v>
      </c>
      <c r="M175" s="55">
        <f>[1]Inflação!$V309/[1]Inflação!$V297-1</f>
        <v>9.5123916461980373E-2</v>
      </c>
      <c r="N175" s="56">
        <f>[1]Inflação!$Y309</f>
        <v>7.923733680462508E-3</v>
      </c>
      <c r="O175" s="55">
        <f>[1]Inflação!$X309/[1]Inflação!$X297-1</f>
        <v>7.2997877314656234E-2</v>
      </c>
      <c r="P175" s="193">
        <f>[1]Inflação!$AJ309</f>
        <v>4.4016882611119801E-3</v>
      </c>
      <c r="Q175" s="144">
        <f>[1]Inflação!$AI309/[1]Inflação!$AI297-1</f>
        <v>9.907261946992274E-2</v>
      </c>
    </row>
    <row r="176" spans="1:17">
      <c r="A176" s="129">
        <f t="shared" si="2"/>
        <v>42461</v>
      </c>
      <c r="B176" s="126">
        <f>[1]Inflação!$C310</f>
        <v>6.1007347774413301E-3</v>
      </c>
      <c r="C176" s="122">
        <f>[1]Inflação!$B310/[1]Inflação!$B298-1</f>
        <v>9.277794397895045E-2</v>
      </c>
      <c r="D176" s="143">
        <f>[1]Inflação!E310</f>
        <v>6.8757425402190542E-3</v>
      </c>
      <c r="E176" s="122">
        <f>[1]Inflação!D310/[1]Inflação!D298-1</f>
        <v>0.10689286630876915</v>
      </c>
      <c r="F176" s="143">
        <f>[1]Inflação!H310</f>
        <v>5.8569638027385906E-3</v>
      </c>
      <c r="G176" s="122">
        <f>[1]Inflação!G310/[1]Inflação!G298-1</f>
        <v>8.8477796417444576E-2</v>
      </c>
      <c r="H176" s="143">
        <f>[1]Inflação!$U310</f>
        <v>3.2816609454016099E-3</v>
      </c>
      <c r="I176" s="122">
        <f>[1]Inflação!$T310/[1]Inflação!$T298-1</f>
        <v>0.10632012843320182</v>
      </c>
      <c r="J176" s="143">
        <f>[1]Inflação!AA310</f>
        <v>2.9263781834054647E-3</v>
      </c>
      <c r="K176" s="122">
        <f>[1]Inflação!$Z310/[1]Inflação!$Z298-1</f>
        <v>0.11783788628321501</v>
      </c>
      <c r="L176" s="143">
        <f>[1]Inflação!$W310</f>
        <v>3.9042798739712392E-3</v>
      </c>
      <c r="M176" s="122">
        <f>[1]Inflação!$V310/[1]Inflação!$V298-1</f>
        <v>9.1245065916772061E-2</v>
      </c>
      <c r="N176" s="143">
        <f>[1]Inflação!$Y310</f>
        <v>4.1084921499539018E-3</v>
      </c>
      <c r="O176" s="122">
        <f>[1]Inflação!$X310/[1]Inflação!$X298-1</f>
        <v>7.0449980562394598E-2</v>
      </c>
      <c r="P176" s="195">
        <f>[1]Inflação!$AJ310</f>
        <v>6.3985949498677197E-3</v>
      </c>
      <c r="Q176" s="162">
        <f>[1]Inflação!$AI310/[1]Inflação!$AI298-1</f>
        <v>9.8307899215018368E-2</v>
      </c>
    </row>
    <row r="177" spans="1:17">
      <c r="A177" s="129">
        <f t="shared" si="2"/>
        <v>42491</v>
      </c>
      <c r="B177" s="126">
        <f>[1]Inflação!$C311</f>
        <v>7.7990105732852477E-3</v>
      </c>
      <c r="C177" s="122">
        <f>[1]Inflação!$B311/[1]Inflação!$B299-1</f>
        <v>9.3211897301594515E-2</v>
      </c>
      <c r="D177" s="143">
        <f>[1]Inflação!E311</f>
        <v>1.3962492476420785E-2</v>
      </c>
      <c r="E177" s="122">
        <f>[1]Inflação!D311/[1]Inflação!D299-1</f>
        <v>0.10877270367096581</v>
      </c>
      <c r="F177" s="143">
        <f>[1]Inflação!H311</f>
        <v>5.8954695998014728E-3</v>
      </c>
      <c r="G177" s="122">
        <f>[1]Inflação!G311/[1]Inflação!G299-1</f>
        <v>8.8454081180063593E-2</v>
      </c>
      <c r="H177" s="143">
        <f>[1]Inflação!$U311</f>
        <v>8.1843767354736752E-3</v>
      </c>
      <c r="I177" s="122">
        <f>[1]Inflação!$T311/[1]Inflação!$T299-1</f>
        <v>0.1108612380642886</v>
      </c>
      <c r="J177" s="143">
        <f>[1]Inflação!AA311</f>
        <v>9.8058305247816779E-3</v>
      </c>
      <c r="K177" s="122">
        <f>[1]Inflação!$Z311/[1]Inflação!$Z299-1</f>
        <v>0.12543820877327083</v>
      </c>
      <c r="L177" s="143">
        <f>[1]Inflação!$W311</f>
        <v>6.4621246599012583E-3</v>
      </c>
      <c r="M177" s="122">
        <f>[1]Inflação!$V311/[1]Inflação!$V299-1</f>
        <v>9.090656718266521E-2</v>
      </c>
      <c r="N177" s="143">
        <f>[1]Inflação!$Y311</f>
        <v>1.8703100386925353E-3</v>
      </c>
      <c r="O177" s="122">
        <f>[1]Inflação!$X311/[1]Inflação!$X299-1</f>
        <v>6.7677114627629154E-2</v>
      </c>
      <c r="P177" s="195">
        <f>[1]Inflação!$AJ311</f>
        <v>9.8003077954720297E-3</v>
      </c>
      <c r="Q177" s="162">
        <f>[1]Inflação!$AI311/[1]Inflação!$AI299-1</f>
        <v>9.8197886020876535E-2</v>
      </c>
    </row>
    <row r="178" spans="1:17">
      <c r="A178" s="129">
        <f t="shared" si="2"/>
        <v>42522</v>
      </c>
      <c r="B178" s="126">
        <f>[1]Inflação!$C312</f>
        <v>3.4992930829071955E-3</v>
      </c>
      <c r="C178" s="122">
        <f>[1]Inflação!$B312/[1]Inflação!$B300-1</f>
        <v>8.8437473175281056E-2</v>
      </c>
      <c r="D178" s="143">
        <f>[1]Inflação!E312</f>
        <v>2.3712604486600952E-3</v>
      </c>
      <c r="E178" s="122">
        <f>[1]Inflação!D312/[1]Inflação!D300-1</f>
        <v>9.9117433395331078E-2</v>
      </c>
      <c r="F178" s="143">
        <f>[1]Inflação!H312</f>
        <v>3.8956351655003996E-3</v>
      </c>
      <c r="G178" s="122">
        <f>[1]Inflação!G312/[1]Inflação!G300-1</f>
        <v>8.5278577020573731E-2</v>
      </c>
      <c r="H178" s="143">
        <f>[1]Inflação!$U312</f>
        <v>1.6875411381916505E-2</v>
      </c>
      <c r="I178" s="122">
        <f>[1]Inflação!$T312/[1]Inflação!$T300-1</f>
        <v>0.12207224918913262</v>
      </c>
      <c r="J178" s="143">
        <f>[1]Inflação!AA312</f>
        <v>2.2066861285305217E-2</v>
      </c>
      <c r="K178" s="122">
        <f>[1]Inflação!$Z312/[1]Inflação!$Z300-1</f>
        <v>0.14552975238918542</v>
      </c>
      <c r="L178" s="143">
        <f>[1]Inflação!$W312</f>
        <v>3.2572971089530611E-3</v>
      </c>
      <c r="M178" s="122">
        <f>[1]Inflação!$V312/[1]Inflação!$V300-1</f>
        <v>8.5457052271759926E-2</v>
      </c>
      <c r="N178" s="143">
        <f>[1]Inflação!$Y312</f>
        <v>1.5204904476588288E-2</v>
      </c>
      <c r="O178" s="122">
        <f>[1]Inflação!$X312/[1]Inflação!$X300-1</f>
        <v>6.3963896939756015E-2</v>
      </c>
      <c r="P178" s="195">
        <f>[1]Inflação!$AJ312</f>
        <v>4.6999865950361208E-3</v>
      </c>
      <c r="Q178" s="162">
        <f>[1]Inflação!$AI312/[1]Inflação!$AI300-1</f>
        <v>9.4930506859413288E-2</v>
      </c>
    </row>
    <row r="179" spans="1:17">
      <c r="A179" s="129">
        <f t="shared" si="2"/>
        <v>42552</v>
      </c>
      <c r="B179" s="126">
        <f>[1]Inflação!$C313</f>
        <v>5.200795465929442E-3</v>
      </c>
      <c r="C179" s="122">
        <f>[1]Inflação!$B313/[1]Inflação!$B301-1</f>
        <v>8.7357710549190726E-2</v>
      </c>
      <c r="D179" s="143">
        <f>[1]Inflação!E313</f>
        <v>-9.5469794200886415E-4</v>
      </c>
      <c r="E179" s="122">
        <f>[1]Inflação!D313/[1]Inflação!D301-1</f>
        <v>8.5350244949091936E-2</v>
      </c>
      <c r="F179" s="143">
        <f>[1]Inflação!H313</f>
        <v>7.132452543096246E-3</v>
      </c>
      <c r="G179" s="122">
        <f>[1]Inflação!G313/[1]Inflação!G301-1</f>
        <v>8.8206251503729183E-2</v>
      </c>
      <c r="H179" s="143">
        <f>[1]Inflação!$U313</f>
        <v>1.7521147795853675E-3</v>
      </c>
      <c r="I179" s="122">
        <f>[1]Inflação!$T313/[1]Inflação!$T301-1</f>
        <v>0.11632328716666707</v>
      </c>
      <c r="J179" s="143">
        <f>[1]Inflação!AA313</f>
        <v>-7.7683370903525173E-5</v>
      </c>
      <c r="K179" s="122">
        <f>[1]Inflação!$Z313/[1]Inflação!$Z301-1</f>
        <v>0.13716089582189572</v>
      </c>
      <c r="L179" s="143">
        <f>[1]Inflação!$W313</f>
        <v>2.9091717933258376E-3</v>
      </c>
      <c r="M179" s="122">
        <f>[1]Inflação!$V313/[1]Inflação!$V301-1</f>
        <v>8.2071988244755145E-2</v>
      </c>
      <c r="N179" s="143">
        <f>[1]Inflação!$Y313</f>
        <v>1.0879914781687816E-2</v>
      </c>
      <c r="O179" s="122">
        <f>[1]Inflação!$X313/[1]Inflação!$X301-1</f>
        <v>6.8456681893589888E-2</v>
      </c>
      <c r="P179" s="195">
        <f>[1]Inflação!$AJ313</f>
        <v>6.400177349366043E-3</v>
      </c>
      <c r="Q179" s="162">
        <f>[1]Inflação!$AI313/[1]Inflação!$AI301-1</f>
        <v>9.5582961094215158E-2</v>
      </c>
    </row>
    <row r="180" spans="1:17">
      <c r="A180" s="129">
        <f t="shared" si="2"/>
        <v>42583</v>
      </c>
      <c r="B180" s="126">
        <f>[1]Inflação!$C314</f>
        <v>4.3999245121384423E-3</v>
      </c>
      <c r="C180" s="122">
        <f>[1]Inflação!$B314/[1]Inflação!$B302-1</f>
        <v>8.9744976016012279E-2</v>
      </c>
      <c r="D180" s="143">
        <f>[1]Inflação!E314</f>
        <v>2.615025133644755E-3</v>
      </c>
      <c r="E180" s="122">
        <f>[1]Inflação!D314/[1]Inflação!D302-1</f>
        <v>8.4691904074612356E-2</v>
      </c>
      <c r="F180" s="143">
        <f>[1]Inflação!H314</f>
        <v>4.898630364138512E-3</v>
      </c>
      <c r="G180" s="122">
        <f>[1]Inflação!G314/[1]Inflação!G302-1</f>
        <v>9.1545419977185016E-2</v>
      </c>
      <c r="H180" s="143">
        <f>[1]Inflação!$U314</f>
        <v>1.4679801601182874E-3</v>
      </c>
      <c r="I180" s="122">
        <f>[1]Inflação!$T314/[1]Inflação!$T302-1</f>
        <v>0.11488975277276103</v>
      </c>
      <c r="J180" s="143">
        <f>[1]Inflação!AA314</f>
        <v>3.9538358450608158E-4</v>
      </c>
      <c r="K180" s="122">
        <f>[1]Inflação!$Z314/[1]Inflação!$Z302-1</f>
        <v>0.13533938760344122</v>
      </c>
      <c r="L180" s="143">
        <f>[1]Inflação!$W314</f>
        <v>3.9824282890537077E-3</v>
      </c>
      <c r="M180" s="122">
        <f>[1]Inflação!$V314/[1]Inflação!$V302-1</f>
        <v>8.3741618172997967E-2</v>
      </c>
      <c r="N180" s="143">
        <f>[1]Inflação!$Y314</f>
        <v>2.5917297183535304E-3</v>
      </c>
      <c r="O180" s="122">
        <f>[1]Inflação!$X314/[1]Inflação!$X302-1</f>
        <v>6.2729809880830434E-2</v>
      </c>
      <c r="P180" s="195">
        <f>[1]Inflação!$AJ314</f>
        <v>3.1001933541643378E-3</v>
      </c>
      <c r="Q180" s="162">
        <f>[1]Inflação!$AI314/[1]Inflação!$AI302-1</f>
        <v>9.6238375877102822E-2</v>
      </c>
    </row>
    <row r="181" spans="1:17">
      <c r="A181" s="129">
        <f t="shared" si="2"/>
        <v>42614</v>
      </c>
      <c r="B181" s="126">
        <f>[1]Inflação!$C315</f>
        <v>8.0012835832232732E-4</v>
      </c>
      <c r="C181" s="122">
        <f>[1]Inflação!$B315/[1]Inflação!$B303-1</f>
        <v>8.4759686232872333E-2</v>
      </c>
      <c r="D181" s="143">
        <f>[1]Inflação!E315</f>
        <v>3.6829970642098253E-3</v>
      </c>
      <c r="E181" s="122">
        <f>[1]Inflação!D315/[1]Inflação!D303-1</f>
        <v>7.8813232507838338E-2</v>
      </c>
      <c r="F181" s="143">
        <f>[1]Inflação!H315</f>
        <v>-5.7296083239788409E-5</v>
      </c>
      <c r="G181" s="122">
        <f>[1]Inflação!G315/[1]Inflação!G303-1</f>
        <v>8.6893160349157172E-2</v>
      </c>
      <c r="H181" s="143">
        <f>[1]Inflação!$U315</f>
        <v>1.9707078379871401E-3</v>
      </c>
      <c r="I181" s="122">
        <f>[1]Inflação!$T315/[1]Inflação!$T303-1</f>
        <v>0.10661617301711912</v>
      </c>
      <c r="J181" s="143">
        <f>[1]Inflação!AA315</f>
        <v>1.83052652599347E-3</v>
      </c>
      <c r="K181" s="122">
        <f>[1]Inflação!$Z315/[1]Inflação!$Z303-1</f>
        <v>0.12278934877583647</v>
      </c>
      <c r="L181" s="143">
        <f>[1]Inflação!$W315</f>
        <v>1.5928534749203305E-3</v>
      </c>
      <c r="M181" s="122">
        <f>[1]Inflação!$V315/[1]Inflação!$V303-1</f>
        <v>8.1982278062351144E-2</v>
      </c>
      <c r="N181" s="143">
        <f>[1]Inflação!$Y315</f>
        <v>3.7197422309644956E-3</v>
      </c>
      <c r="O181" s="122">
        <f>[1]Inflação!$X315/[1]Inflação!$X303-1</f>
        <v>6.4378190150480963E-2</v>
      </c>
      <c r="P181" s="195">
        <f>[1]Inflação!$AJ315</f>
        <v>7.9908582954457685E-4</v>
      </c>
      <c r="Q181" s="162">
        <f>[1]Inflação!$AI315/[1]Inflação!$AI303-1</f>
        <v>9.1547577862344465E-2</v>
      </c>
    </row>
    <row r="182" spans="1:17">
      <c r="A182" s="129">
        <f t="shared" si="2"/>
        <v>42644</v>
      </c>
      <c r="B182" s="126">
        <f>[1]Inflação!$C316</f>
        <v>2.6009749964666096E-3</v>
      </c>
      <c r="C182" s="122">
        <f>[1]Inflação!$B316/[1]Inflação!$B304-1</f>
        <v>7.8736708314892434E-2</v>
      </c>
      <c r="D182" s="143">
        <f>[1]Inflação!E316</f>
        <v>5.4086398358756949E-3</v>
      </c>
      <c r="E182" s="122">
        <f>[1]Inflação!D316/[1]Inflação!D304-1</f>
        <v>6.9803170571172579E-2</v>
      </c>
      <c r="F182" s="143">
        <f>[1]Inflação!H316</f>
        <v>1.7419007345778059E-3</v>
      </c>
      <c r="G182" s="122">
        <f>[1]Inflação!G316/[1]Inflação!G304-1</f>
        <v>8.1833348184671362E-2</v>
      </c>
      <c r="H182" s="143">
        <f>[1]Inflação!$U316</f>
        <v>1.5725520403595539E-3</v>
      </c>
      <c r="I182" s="122">
        <f>[1]Inflação!$T316/[1]Inflação!$T304-1</f>
        <v>8.7784707158351516E-2</v>
      </c>
      <c r="J182" s="143">
        <f>[1]Inflação!AA316</f>
        <v>1.4838931154004253E-3</v>
      </c>
      <c r="K182" s="122">
        <f>[1]Inflação!$Z316/[1]Inflação!$Z304-1</f>
        <v>9.5688098959279877E-2</v>
      </c>
      <c r="L182" s="143">
        <f>[1]Inflação!$W316</f>
        <v>1.7450960286491402E-3</v>
      </c>
      <c r="M182" s="122">
        <f>[1]Inflação!$V316/[1]Inflação!$V304-1</f>
        <v>7.6965156330598861E-2</v>
      </c>
      <c r="N182" s="143">
        <f>[1]Inflação!$Y316</f>
        <v>1.7418290521291624E-3</v>
      </c>
      <c r="O182" s="122">
        <f>[1]Inflação!$X316/[1]Inflação!$X304-1</f>
        <v>6.3391619302524571E-2</v>
      </c>
      <c r="P182" s="195">
        <f>[1]Inflação!$AJ316</f>
        <v>1.7005109659593565E-3</v>
      </c>
      <c r="Q182" s="162">
        <f>[1]Inflação!$AI316/[1]Inflação!$AI304-1</f>
        <v>8.5049164165176938E-2</v>
      </c>
    </row>
    <row r="183" spans="1:17">
      <c r="A183" s="129">
        <f t="shared" si="2"/>
        <v>42675</v>
      </c>
      <c r="B183" s="126">
        <f>[1]Inflação!$C317</f>
        <v>1.8010208590197863E-3</v>
      </c>
      <c r="C183" s="122">
        <f>[1]Inflação!$B317/[1]Inflação!$B305-1</f>
        <v>6.9873832983181616E-2</v>
      </c>
      <c r="D183" s="143">
        <f>[1]Inflação!E317</f>
        <v>2.1842802927831695E-3</v>
      </c>
      <c r="E183" s="122">
        <f>[1]Inflação!D317/[1]Inflação!D305-1</f>
        <v>6.0631790421875165E-2</v>
      </c>
      <c r="F183" s="143">
        <f>[1]Inflação!H317</f>
        <v>1.645064235296978E-3</v>
      </c>
      <c r="G183" s="122">
        <f>[1]Inflação!G317/[1]Inflação!G305-1</f>
        <v>7.2963182635890078E-2</v>
      </c>
      <c r="H183" s="143">
        <f>[1]Inflação!$U317</f>
        <v>-2.6598695599977518E-4</v>
      </c>
      <c r="I183" s="122">
        <f>[1]Inflação!$T317/[1]Inflação!$T305-1</f>
        <v>7.1168355722895926E-2</v>
      </c>
      <c r="J183" s="143">
        <f>[1]Inflação!AA317</f>
        <v>-1.611619138184528E-3</v>
      </c>
      <c r="K183" s="122">
        <f>[1]Inflação!$Z317/[1]Inflação!$Z305-1</f>
        <v>7.31631220425355E-2</v>
      </c>
      <c r="L183" s="143">
        <f>[1]Inflação!$W317</f>
        <v>2.6304658937499337E-3</v>
      </c>
      <c r="M183" s="122">
        <f>[1]Inflação!$V317/[1]Inflação!$V305-1</f>
        <v>7.0186396863288314E-2</v>
      </c>
      <c r="N183" s="143">
        <f>[1]Inflação!$Y317</f>
        <v>1.6979217612835829E-3</v>
      </c>
      <c r="O183" s="122">
        <f>[1]Inflação!$X317/[1]Inflação!$X305-1</f>
        <v>6.0918077501735723E-2</v>
      </c>
      <c r="P183" s="195">
        <f>[1]Inflação!$AJ317</f>
        <v>6.9973754771401886E-4</v>
      </c>
      <c r="Q183" s="162">
        <f>[1]Inflação!$AI317/[1]Inflação!$AI305-1</f>
        <v>7.3887776423471552E-2</v>
      </c>
    </row>
    <row r="184" spans="1:17" ht="13.5" thickBot="1">
      <c r="A184" s="239">
        <f t="shared" si="2"/>
        <v>42705</v>
      </c>
      <c r="B184" s="240">
        <f>[1]Inflação!$C318</f>
        <v>2.9991053089204467E-3</v>
      </c>
      <c r="C184" s="241">
        <f>[1]Inflação!$B318/[1]Inflação!$B306-1</f>
        <v>6.2879882132213849E-2</v>
      </c>
      <c r="D184" s="254">
        <f>[1]Inflação!E318</f>
        <v>-1.0488841723388376E-4</v>
      </c>
      <c r="E184" s="241">
        <f>[1]Inflação!D318/[1]Inflação!D306-1</f>
        <v>5.496823247578364E-2</v>
      </c>
      <c r="F184" s="254">
        <f>[1]Inflação!H318</f>
        <v>4.0179631964623042E-3</v>
      </c>
      <c r="G184" s="241">
        <f>[1]Inflação!G318/[1]Inflação!G306-1</f>
        <v>6.555103841669041E-2</v>
      </c>
      <c r="H184" s="254">
        <f>[1]Inflação!$U318</f>
        <v>5.4002116299152192E-3</v>
      </c>
      <c r="I184" s="241">
        <f>[1]Inflação!$T318/[1]Inflação!$T306-1</f>
        <v>7.1729082528960708E-2</v>
      </c>
      <c r="J184" s="254">
        <f>[1]Inflação!AA318</f>
        <v>6.9151218971938988E-3</v>
      </c>
      <c r="K184" s="241">
        <f>[1]Inflação!$Z318/[1]Inflação!$Z306-1</f>
        <v>7.6383133642735412E-2</v>
      </c>
      <c r="L184" s="254">
        <f>[1]Inflação!$W318</f>
        <v>1.9628578748356329E-3</v>
      </c>
      <c r="M184" s="241">
        <f>[1]Inflação!$V318/[1]Inflação!$V306-1</f>
        <v>6.2507276957424862E-2</v>
      </c>
      <c r="N184" s="254">
        <f>[1]Inflação!$Y318</f>
        <v>3.6320283099990913E-3</v>
      </c>
      <c r="O184" s="241">
        <f>[1]Inflação!$X318/[1]Inflação!$X306-1</f>
        <v>6.3503487301773687E-2</v>
      </c>
      <c r="P184" s="255">
        <f>[1]Inflação!$AJ318</f>
        <v>1.400523321449354E-3</v>
      </c>
      <c r="Q184" s="256">
        <f>[1]Inflação!$AI318/[1]Inflação!$AI306-1</f>
        <v>6.579949307016042E-2</v>
      </c>
    </row>
    <row r="185" spans="1:17" ht="13.5" thickTop="1">
      <c r="A185" s="156">
        <f t="shared" si="2"/>
        <v>42736</v>
      </c>
      <c r="B185" s="131">
        <f>[1]Inflação!$C319</f>
        <v>3.8004899805266223E-3</v>
      </c>
      <c r="C185" s="55">
        <f>[1]Inflação!$B319/[1]Inflação!$B307-1</f>
        <v>5.3540150717656276E-2</v>
      </c>
      <c r="D185" s="56">
        <f>[1]Inflação!E319</f>
        <v>7.9846970257928529E-3</v>
      </c>
      <c r="E185" s="55">
        <f>[1]Inflação!D319/[1]Inflação!D307-1</f>
        <v>4.507432417302959E-2</v>
      </c>
      <c r="F185" s="56">
        <f>[1]Inflação!H319</f>
        <v>2.4616476658709807E-3</v>
      </c>
      <c r="G185" s="55">
        <f>[1]Inflação!G319/[1]Inflação!G307-1</f>
        <v>5.6348157968551194E-2</v>
      </c>
      <c r="H185" s="56">
        <f>[1]Inflação!$U319</f>
        <v>6.4085503792508103E-3</v>
      </c>
      <c r="I185" s="55">
        <f>[1]Inflação!$T319/[1]Inflação!$T307-1</f>
        <v>6.6471172643656207E-2</v>
      </c>
      <c r="J185" s="158">
        <f>[1]Inflação!AA319</f>
        <v>6.9542501632695597E-3</v>
      </c>
      <c r="K185" s="159">
        <f>[1]Inflação!$Z319/[1]Inflação!$Z307-1</f>
        <v>7.16189957801463E-2</v>
      </c>
      <c r="L185" s="158">
        <f>[1]Inflação!$W319</f>
        <v>6.4230236850200129E-3</v>
      </c>
      <c r="M185" s="159">
        <f>[1]Inflação!$V319/[1]Inflação!$V307-1</f>
        <v>5.3750216385734184E-2</v>
      </c>
      <c r="N185" s="158">
        <f>[1]Inflação!$Y319</f>
        <v>2.9102104238973858E-3</v>
      </c>
      <c r="O185" s="159">
        <f>[1]Inflação!$X319/[1]Inflação!$X307-1</f>
        <v>6.3150408256259283E-2</v>
      </c>
      <c r="P185" s="194">
        <f>[1]Inflação!$AJ319</f>
        <v>4.1997417411825388E-3</v>
      </c>
      <c r="Q185" s="160">
        <f>[1]Inflação!$AI319/[1]Inflação!$AI307-1</f>
        <v>5.4354778728151087E-2</v>
      </c>
    </row>
    <row r="186" spans="1:17">
      <c r="A186" s="130">
        <f t="shared" si="2"/>
        <v>42767</v>
      </c>
      <c r="B186" s="131">
        <f>[1]Inflação!$C320</f>
        <v>3.3000615371778785E-3</v>
      </c>
      <c r="C186" s="55">
        <f>[1]Inflação!$B320/[1]Inflação!$B308-1</f>
        <v>4.7589072961635059E-2</v>
      </c>
      <c r="D186" s="56">
        <f>[1]Inflação!E320</f>
        <v>5.8125298431628281E-3</v>
      </c>
      <c r="E186" s="55">
        <f>[1]Inflação!D320/[1]Inflação!D308-1</f>
        <v>4.7070988052620111E-2</v>
      </c>
      <c r="F186" s="56">
        <f>[1]Inflação!H320</f>
        <v>2.5032624113474622E-3</v>
      </c>
      <c r="G186" s="55">
        <f>[1]Inflação!G320/[1]Inflação!G308-1</f>
        <v>4.7881122729774406E-2</v>
      </c>
      <c r="H186" s="56">
        <f>[1]Inflação!$U320</f>
        <v>8.3691187032530756E-4</v>
      </c>
      <c r="I186" s="55">
        <f>[1]Inflação!$T320/[1]Inflação!$T308-1</f>
        <v>5.3764036233970414E-2</v>
      </c>
      <c r="J186" s="56">
        <f>[1]Inflação!AA320</f>
        <v>-9.4486081735922767E-4</v>
      </c>
      <c r="K186" s="55">
        <f>[1]Inflação!$Z320/[1]Inflação!$Z308-1</f>
        <v>5.5313410447976441E-2</v>
      </c>
      <c r="L186" s="56">
        <f>[1]Inflação!$W320</f>
        <v>3.8758283174245012E-3</v>
      </c>
      <c r="M186" s="55">
        <f>[1]Inflação!$V320/[1]Inflação!$V308-1</f>
        <v>4.5398123761706488E-2</v>
      </c>
      <c r="N186" s="56">
        <f>[1]Inflação!$Y320</f>
        <v>5.2764641319174022E-3</v>
      </c>
      <c r="O186" s="55">
        <f>[1]Inflação!$X320/[1]Inflação!$X308-1</f>
        <v>6.322294115394933E-2</v>
      </c>
      <c r="P186" s="193">
        <f>[1]Inflação!$AJ320</f>
        <v>2.4004692101025071E-3</v>
      </c>
      <c r="Q186" s="144">
        <f>[1]Inflação!$AI320/[1]Inflação!$AI308-1</f>
        <v>4.6940816133207885E-2</v>
      </c>
    </row>
    <row r="187" spans="1:17">
      <c r="A187" s="130">
        <f t="shared" si="2"/>
        <v>42795</v>
      </c>
      <c r="B187" s="131">
        <f>[1]Inflação!$C321</f>
        <v>2.4991319570779602E-3</v>
      </c>
      <c r="C187" s="55">
        <f>[1]Inflação!$B321/[1]Inflação!$B309-1</f>
        <v>4.5711051156818838E-2</v>
      </c>
      <c r="D187" s="56">
        <f>[1]Inflação!E321</f>
        <v>4.8096966893582671E-3</v>
      </c>
      <c r="E187" s="55">
        <f>[1]Inflação!D321/[1]Inflação!D309-1</f>
        <v>5.5946158138880486E-2</v>
      </c>
      <c r="F187" s="56">
        <f>[1]Inflação!H321</f>
        <v>1.7816393798899544E-3</v>
      </c>
      <c r="G187" s="55">
        <f>[1]Inflação!G321/[1]Inflação!G309-1</f>
        <v>4.2556048740493457E-2</v>
      </c>
      <c r="H187" s="56">
        <f>[1]Inflação!$U321</f>
        <v>1.4712527717342105E-4</v>
      </c>
      <c r="I187" s="55">
        <f>[1]Inflação!$T321/[1]Inflação!$T309-1</f>
        <v>4.8552842610911418E-2</v>
      </c>
      <c r="J187" s="56">
        <f>[1]Inflação!AA321</f>
        <v>-1.7302385843205315E-3</v>
      </c>
      <c r="K187" s="55">
        <f>[1]Inflação!$Z321/[1]Inflação!$Z309-1</f>
        <v>4.8822269192331014E-2</v>
      </c>
      <c r="L187" s="56">
        <f>[1]Inflação!$W321</f>
        <v>3.8342244971742989E-3</v>
      </c>
      <c r="M187" s="55">
        <f>[1]Inflação!$V321/[1]Inflação!$V309-1</f>
        <v>4.3405940280736299E-2</v>
      </c>
      <c r="N187" s="56">
        <f>[1]Inflação!$Y321</f>
        <v>3.6355360687236882E-3</v>
      </c>
      <c r="O187" s="55">
        <f>[1]Inflação!$X321/[1]Inflação!$X309-1</f>
        <v>5.8699473827355186E-2</v>
      </c>
      <c r="P187" s="193">
        <f>[1]Inflação!$AJ321</f>
        <v>3.2010037318235263E-3</v>
      </c>
      <c r="Q187" s="144">
        <f>[1]Inflação!$AI321/[1]Inflação!$AI309-1</f>
        <v>4.5689279366888824E-2</v>
      </c>
    </row>
    <row r="188" spans="1:17">
      <c r="A188" s="130">
        <f t="shared" si="2"/>
        <v>42826</v>
      </c>
      <c r="B188" s="131">
        <f>[1]Inflação!$C322</f>
        <v>1.3999240930047119E-3</v>
      </c>
      <c r="C188" s="55">
        <f>[1]Inflação!$B322/[1]Inflação!$B310-1</f>
        <v>4.0825168946228008E-2</v>
      </c>
      <c r="D188" s="56">
        <f>[1]Inflação!E322</f>
        <v>-6.0041643005867007E-3</v>
      </c>
      <c r="E188" s="55">
        <f>[1]Inflação!D322/[1]Inflação!D310-1</f>
        <v>4.2438544864353389E-2</v>
      </c>
      <c r="F188" s="56">
        <f>[1]Inflação!H322</f>
        <v>3.7151283007357261E-3</v>
      </c>
      <c r="G188" s="55">
        <f>[1]Inflação!G322/[1]Inflação!G310-1</f>
        <v>4.0336067532053876E-2</v>
      </c>
      <c r="H188" s="56">
        <f>[1]Inflação!$U322</f>
        <v>-1.0956218656043126E-2</v>
      </c>
      <c r="I188" s="55">
        <f>[1]Inflação!$T322/[1]Inflação!$T310-1</f>
        <v>3.3672505702551314E-2</v>
      </c>
      <c r="J188" s="56">
        <f>[1]Inflação!AA322</f>
        <v>-1.7704760926857466E-2</v>
      </c>
      <c r="K188" s="55">
        <f>[1]Inflação!$Z322/[1]Inflação!$Z310-1</f>
        <v>2.7247008427087049E-2</v>
      </c>
      <c r="L188" s="56">
        <f>[1]Inflação!$W322</f>
        <v>3.267967661526594E-3</v>
      </c>
      <c r="M188" s="55">
        <f>[1]Inflação!$V322/[1]Inflação!$V310-1</f>
        <v>4.2744590433297258E-2</v>
      </c>
      <c r="N188" s="56">
        <f>[1]Inflação!$Y322</f>
        <v>-8.1230571398227536E-4</v>
      </c>
      <c r="O188" s="55">
        <f>[1]Inflação!$X322/[1]Inflação!$X310-1</f>
        <v>5.3511143930647265E-2</v>
      </c>
      <c r="P188" s="193">
        <f>[1]Inflação!$AJ322</f>
        <v>7.9970176535670845E-4</v>
      </c>
      <c r="Q188" s="144">
        <f>[1]Inflação!$AI322/[1]Inflação!$AI310-1</f>
        <v>3.9871800478560981E-2</v>
      </c>
    </row>
    <row r="189" spans="1:17">
      <c r="A189" s="130">
        <f t="shared" si="2"/>
        <v>42856</v>
      </c>
      <c r="B189" s="131">
        <f>[1]Inflação!$C323</f>
        <v>3.100380247036405E-3</v>
      </c>
      <c r="C189" s="55">
        <f>[1]Inflação!$B323/[1]Inflação!$B311-1</f>
        <v>3.5972561777709355E-2</v>
      </c>
      <c r="D189" s="56">
        <f>[1]Inflação!E323</f>
        <v>1.5571060769945522E-2</v>
      </c>
      <c r="E189" s="55">
        <f>[1]Inflação!D323/[1]Inflação!D311-1</f>
        <v>4.4092288078386277E-2</v>
      </c>
      <c r="F189" s="56">
        <f>[1]Inflação!H323</f>
        <v>-8.2402923277469231E-4</v>
      </c>
      <c r="G189" s="55">
        <f>[1]Inflação!G323/[1]Inflação!G311-1</f>
        <v>3.3386501496082355E-2</v>
      </c>
      <c r="H189" s="56">
        <f>[1]Inflação!$U323</f>
        <v>-9.318589523719889E-3</v>
      </c>
      <c r="I189" s="55">
        <f>[1]Inflação!$T323/[1]Inflação!$T311-1</f>
        <v>1.572704313849993E-2</v>
      </c>
      <c r="J189" s="56">
        <f>[1]Inflação!AA323</f>
        <v>-1.5551371232890077E-2</v>
      </c>
      <c r="K189" s="55">
        <f>[1]Inflação!$Z323/[1]Inflação!$Z311-1</f>
        <v>1.4518418116262755E-3</v>
      </c>
      <c r="L189" s="56">
        <f>[1]Inflação!$W323</f>
        <v>2.9247887180243737E-3</v>
      </c>
      <c r="M189" s="55">
        <f>[1]Inflação!$V323/[1]Inflação!$V311-1</f>
        <v>3.9079735266309479E-2</v>
      </c>
      <c r="N189" s="56">
        <f>[1]Inflação!$Y323</f>
        <v>1.2941386006641853E-3</v>
      </c>
      <c r="O189" s="55">
        <f>[1]Inflação!$X323/[1]Inflação!$X311-1</f>
        <v>5.2905274064362739E-2</v>
      </c>
      <c r="P189" s="193">
        <f>[1]Inflação!$AJ323</f>
        <v>3.6007890494356154E-3</v>
      </c>
      <c r="Q189" s="144">
        <f>[1]Inflação!$AI323/[1]Inflação!$AI311-1</f>
        <v>3.3487662277399854E-2</v>
      </c>
    </row>
    <row r="190" spans="1:17">
      <c r="A190" s="130">
        <f t="shared" si="2"/>
        <v>42887</v>
      </c>
      <c r="B190" s="131">
        <f>[1]Inflação!$C324</f>
        <v>-2.3000324151783991E-3</v>
      </c>
      <c r="C190" s="55">
        <f>[1]Inflação!$B324/[1]Inflação!$B312-1</f>
        <v>2.9985569924055655E-2</v>
      </c>
      <c r="D190" s="56">
        <f>[1]Inflação!E324</f>
        <v>-8.2549416393777886E-3</v>
      </c>
      <c r="E190" s="55">
        <f>[1]Inflação!D324/[1]Inflação!D312-1</f>
        <v>3.3023798697798146E-2</v>
      </c>
      <c r="F190" s="56">
        <f>[1]Inflação!H324</f>
        <v>-3.9883459180301006E-4</v>
      </c>
      <c r="G190" s="55">
        <f>[1]Inflação!G324/[1]Inflação!G312-1</f>
        <v>2.8965875563637722E-2</v>
      </c>
      <c r="H190" s="56">
        <f>[1]Inflação!$U324</f>
        <v>-6.6624997319068013E-3</v>
      </c>
      <c r="I190" s="55">
        <f>[1]Inflação!$T324/[1]Inflação!$T312-1</f>
        <v>-7.7842863613548641E-3</v>
      </c>
      <c r="J190" s="56">
        <f>[1]Inflação!AA324</f>
        <v>-1.219251488316464E-2</v>
      </c>
      <c r="K190" s="55">
        <f>[1]Inflação!$Z324/[1]Inflação!$Z312-1</f>
        <v>-3.2116525056355205E-2</v>
      </c>
      <c r="L190" s="56">
        <f>[1]Inflação!$W324</f>
        <v>-8.1572368631743775E-4</v>
      </c>
      <c r="M190" s="55">
        <f>[1]Inflação!$V324/[1]Inflação!$V312-1</f>
        <v>3.4861282650136438E-2</v>
      </c>
      <c r="N190" s="56">
        <f>[1]Inflação!$Y324</f>
        <v>1.3597430560436941E-2</v>
      </c>
      <c r="O190" s="55">
        <f>[1]Inflação!$X324/[1]Inflação!$X312-1</f>
        <v>5.1238105439808779E-2</v>
      </c>
      <c r="P190" s="193">
        <f>[1]Inflação!$AJ324</f>
        <v>-2.9992038041797286E-3</v>
      </c>
      <c r="Q190" s="144">
        <f>[1]Inflação!$AI324/[1]Inflação!$AI312-1</f>
        <v>2.5567866922290072E-2</v>
      </c>
    </row>
    <row r="191" spans="1:17">
      <c r="A191" s="130">
        <f t="shared" si="2"/>
        <v>42917</v>
      </c>
      <c r="B191" s="131">
        <f>[1]Inflação!$C325</f>
        <v>2.4005281161854075E-3</v>
      </c>
      <c r="C191" s="55">
        <f>[1]Inflação!$B325/[1]Inflação!$B313-1</f>
        <v>2.711625766806125E-2</v>
      </c>
      <c r="D191" s="56">
        <f>[1]Inflação!E325</f>
        <v>1.2781186094069641E-2</v>
      </c>
      <c r="E191" s="55">
        <f>[1]Inflação!D325/[1]Inflação!D313-1</f>
        <v>4.7226853430343718E-2</v>
      </c>
      <c r="F191" s="56">
        <f>[1]Inflação!H325</f>
        <v>-9.400021640337819E-4</v>
      </c>
      <c r="G191" s="55">
        <f>[1]Inflação!G325/[1]Inflação!G313-1</f>
        <v>2.0718419725335835E-2</v>
      </c>
      <c r="H191" s="56">
        <f>[1]Inflação!$U325</f>
        <v>-7.1606038781077963E-3</v>
      </c>
      <c r="I191" s="55">
        <f>[1]Inflação!$T325/[1]Inflação!$T313-1</f>
        <v>-1.6612158419652912E-2</v>
      </c>
      <c r="J191" s="56">
        <f>[1]Inflação!AA325</f>
        <v>-1.1617791014485679E-2</v>
      </c>
      <c r="K191" s="55">
        <f>[1]Inflação!$Z325/[1]Inflação!$Z313-1</f>
        <v>-4.3286872293876844E-2</v>
      </c>
      <c r="L191" s="56">
        <f>[1]Inflação!$W325</f>
        <v>4.2045008899194158E-4</v>
      </c>
      <c r="M191" s="55">
        <f>[1]Inflação!$V325/[1]Inflação!$V313-1</f>
        <v>3.2293271700051251E-2</v>
      </c>
      <c r="N191" s="56">
        <f>[1]Inflação!$Y325</f>
        <v>2.1780479934785379E-3</v>
      </c>
      <c r="O191" s="55">
        <f>[1]Inflação!$X325/[1]Inflação!$X313-1</f>
        <v>4.218882686332992E-2</v>
      </c>
      <c r="P191" s="193">
        <f>[1]Inflação!$AJ325</f>
        <v>1.6992574505132474E-3</v>
      </c>
      <c r="Q191" s="144">
        <f>[1]Inflação!$AI325/[1]Inflação!$AI313-1</f>
        <v>2.0777414275573891E-2</v>
      </c>
    </row>
    <row r="192" spans="1:17">
      <c r="A192" s="130">
        <f t="shared" si="2"/>
        <v>42948</v>
      </c>
      <c r="B192" s="131">
        <f>[1]Inflação!$C326</f>
        <v>1.8993077848910023E-3</v>
      </c>
      <c r="C192" s="55">
        <f>[1]Inflação!$B326/[1]Inflação!$B314-1</f>
        <v>2.4559084940275255E-2</v>
      </c>
      <c r="D192" s="56">
        <f>[1]Inflação!E326</f>
        <v>1.733181197709599E-2</v>
      </c>
      <c r="E192" s="55">
        <f>[1]Inflação!D326/[1]Inflação!D314-1</f>
        <v>6.2598470643658644E-2</v>
      </c>
      <c r="F192" s="56">
        <f>[1]Inflação!H326</f>
        <v>-3.1498266015943521E-3</v>
      </c>
      <c r="G192" s="55">
        <f>[1]Inflação!G326/[1]Inflação!G314-1</f>
        <v>1.2543258542845992E-2</v>
      </c>
      <c r="H192" s="56">
        <f>[1]Inflação!$U326</f>
        <v>9.5842278094848687E-4</v>
      </c>
      <c r="I192" s="55">
        <f>[1]Inflação!$T326/[1]Inflação!$T314-1</f>
        <v>-1.7112516435276226E-2</v>
      </c>
      <c r="J192" s="56">
        <f>[1]Inflação!AA326</f>
        <v>-4.7707640617900005E-4</v>
      </c>
      <c r="K192" s="55">
        <f>[1]Inflação!$Z326/[1]Inflação!$Z314-1</f>
        <v>-4.4121236326521651E-2</v>
      </c>
      <c r="L192" s="56">
        <f>[1]Inflação!$W326</f>
        <v>3.3471100079720539E-3</v>
      </c>
      <c r="M192" s="55">
        <f>[1]Inflação!$V326/[1]Inflação!$V314-1</f>
        <v>3.1640038368003554E-2</v>
      </c>
      <c r="N192" s="56">
        <f>[1]Inflação!$Y326</f>
        <v>3.9808793521007857E-3</v>
      </c>
      <c r="O192" s="55">
        <f>[1]Inflação!$X326/[1]Inflação!$X314-1</f>
        <v>4.3632840597155109E-2</v>
      </c>
      <c r="P192" s="193">
        <f>[1]Inflação!$AJ326</f>
        <v>-2.9971287506569411E-4</v>
      </c>
      <c r="Q192" s="144">
        <f>[1]Inflação!$AI326/[1]Inflação!$AI314-1</f>
        <v>1.7317592901351819E-2</v>
      </c>
    </row>
    <row r="193" spans="1:17">
      <c r="A193" s="130">
        <f t="shared" si="2"/>
        <v>42979</v>
      </c>
      <c r="B193" s="131">
        <f>[1]Inflação!$C327</f>
        <v>1.5989878571709415E-3</v>
      </c>
      <c r="C193" s="55">
        <f>[1]Inflação!$B327/[1]Inflação!$B315-1</f>
        <v>2.5376909332922803E-2</v>
      </c>
      <c r="D193" s="56">
        <f>[1]Inflação!E327</f>
        <v>2.4428090542483183E-3</v>
      </c>
      <c r="E193" s="55">
        <f>[1]Inflação!D327/[1]Inflação!D315-1</f>
        <v>6.128548448513027E-2</v>
      </c>
      <c r="F193" s="56">
        <f>[1]Inflação!H327</f>
        <v>1.3535444530707874E-3</v>
      </c>
      <c r="G193" s="55">
        <f>[1]Inflação!G327/[1]Inflação!G315-1</f>
        <v>1.3971877471035121E-2</v>
      </c>
      <c r="H193" s="56">
        <f>[1]Inflação!$U327</f>
        <v>4.6819981284420553E-3</v>
      </c>
      <c r="I193" s="55">
        <f>[1]Inflação!$T327/[1]Inflação!$T315-1</f>
        <v>-1.4452864541311117E-2</v>
      </c>
      <c r="J193" s="56">
        <f>[1]Inflação!AA327</f>
        <v>7.4119961467484785E-3</v>
      </c>
      <c r="K193" s="55">
        <f>[1]Inflação!$Z327/[1]Inflação!$Z315-1</f>
        <v>-3.8795776441535645E-2</v>
      </c>
      <c r="L193" s="56">
        <f>[1]Inflação!$W327</f>
        <v>-9.4105183674175752E-4</v>
      </c>
      <c r="M193" s="55">
        <f>[1]Inflação!$V327/[1]Inflação!$V315-1</f>
        <v>2.9030117416716239E-2</v>
      </c>
      <c r="N193" s="56">
        <f>[1]Inflação!$Y327</f>
        <v>1.4304722949727289E-3</v>
      </c>
      <c r="O193" s="55">
        <f>[1]Inflação!$X327/[1]Inflação!$X315-1</f>
        <v>4.1252537425193525E-2</v>
      </c>
      <c r="P193" s="193">
        <f>[1]Inflação!$AJ327</f>
        <v>-1.9986848653585909E-4</v>
      </c>
      <c r="Q193" s="144">
        <f>[1]Inflação!$AI327/[1]Inflação!$AI315-1</f>
        <v>1.6302150526710912E-2</v>
      </c>
    </row>
    <row r="194" spans="1:17">
      <c r="A194" s="130">
        <f t="shared" si="2"/>
        <v>43009</v>
      </c>
      <c r="B194" s="131">
        <f>[1]Inflação!$C328</f>
        <v>4.2009286479880448E-3</v>
      </c>
      <c r="C194" s="55">
        <f>[1]Inflação!$B328/[1]Inflação!$B316-1</f>
        <v>2.7013208888963858E-2</v>
      </c>
      <c r="D194" s="56">
        <f>[1]Inflação!E328</f>
        <v>9.7781787135331477E-3</v>
      </c>
      <c r="E194" s="55">
        <f>[1]Inflação!D328/[1]Inflação!D316-1</f>
        <v>6.589786595969982E-2</v>
      </c>
      <c r="F194" s="56">
        <f>[1]Inflação!H328</f>
        <v>2.3960162838689847E-3</v>
      </c>
      <c r="G194" s="55">
        <f>[1]Inflação!G328/[1]Inflação!G316-1</f>
        <v>1.4633978927619529E-2</v>
      </c>
      <c r="H194" s="56">
        <f>[1]Inflação!$U328</f>
        <v>1.9647822057460296E-3</v>
      </c>
      <c r="I194" s="55">
        <f>[1]Inflação!$T328/[1]Inflação!$T316-1</f>
        <v>-1.4066910158725854E-2</v>
      </c>
      <c r="J194" s="56">
        <f>[1]Inflação!AA328</f>
        <v>1.6445923585497457E-3</v>
      </c>
      <c r="K194" s="55">
        <f>[1]Inflação!$Z328/[1]Inflação!$Z316-1</f>
        <v>-3.864154051991997E-2</v>
      </c>
      <c r="L194" s="56">
        <f>[1]Inflação!$W328</f>
        <v>2.8107738182530095E-3</v>
      </c>
      <c r="M194" s="55">
        <f>[1]Inflação!$V328/[1]Inflação!$V316-1</f>
        <v>3.0124821593768614E-2</v>
      </c>
      <c r="N194" s="56">
        <f>[1]Inflação!$Y328</f>
        <v>1.9424948488071525E-3</v>
      </c>
      <c r="O194" s="55">
        <f>[1]Inflação!$X328/[1]Inflação!$X316-1</f>
        <v>4.1461117883656584E-2</v>
      </c>
      <c r="P194" s="193">
        <f>[1]Inflação!$AJ328</f>
        <v>3.7003052601909392E-3</v>
      </c>
      <c r="Q194" s="144">
        <f>[1]Inflação!$AI328/[1]Inflação!$AI316-1</f>
        <v>1.8331095525329966E-2</v>
      </c>
    </row>
    <row r="195" spans="1:17">
      <c r="A195" s="130">
        <f t="shared" si="2"/>
        <v>43040</v>
      </c>
      <c r="B195" s="131">
        <f>[1]Inflação!$C329</f>
        <v>2.8005121638925434E-3</v>
      </c>
      <c r="C195" s="55">
        <f>[1]Inflação!$B329/[1]Inflação!$B317-1</f>
        <v>2.8037854253563088E-2</v>
      </c>
      <c r="D195" s="56">
        <f>[1]Inflação!E329</f>
        <v>1.3220714579913029E-2</v>
      </c>
      <c r="E195" s="55">
        <f>[1]Inflação!D329/[1]Inflação!D317-1</f>
        <v>7.7635938473688437E-2</v>
      </c>
      <c r="F195" s="56">
        <f>[1]Inflação!H329</f>
        <v>-6.8551687747064882E-4</v>
      </c>
      <c r="G195" s="55">
        <f>[1]Inflação!G329/[1]Inflação!G317-1</f>
        <v>1.2273175812729464E-2</v>
      </c>
      <c r="H195" s="56">
        <f>[1]Inflação!$U329</f>
        <v>5.2430195846282501E-3</v>
      </c>
      <c r="I195" s="55">
        <f>[1]Inflação!$T329/[1]Inflação!$T317-1</f>
        <v>-8.6339532224911641E-3</v>
      </c>
      <c r="J195" s="56">
        <f>[1]Inflação!AA329</f>
        <v>6.5862590020113743E-3</v>
      </c>
      <c r="K195" s="55">
        <f>[1]Inflação!$Z329/[1]Inflação!$Z317-1</f>
        <v>-3.0747719186521416E-2</v>
      </c>
      <c r="L195" s="56">
        <f>[1]Inflação!$W329</f>
        <v>2.8497666753535267E-3</v>
      </c>
      <c r="M195" s="55">
        <f>[1]Inflação!$V329/[1]Inflação!$V317-1</f>
        <v>3.0350136090195212E-2</v>
      </c>
      <c r="N195" s="56">
        <f>[1]Inflação!$Y329</f>
        <v>2.7531912626830302E-3</v>
      </c>
      <c r="O195" s="55">
        <f>[1]Inflação!$X329/[1]Inflação!$X317-1</f>
        <v>4.2558277147662471E-2</v>
      </c>
      <c r="P195" s="193">
        <f>[1]Inflação!$AJ329</f>
        <v>1.8005098789037888E-3</v>
      </c>
      <c r="Q195" s="144">
        <f>[1]Inflação!$AI329/[1]Inflação!$AI317-1</f>
        <v>1.9451262396455116E-2</v>
      </c>
    </row>
    <row r="196" spans="1:17" ht="13.5" thickBot="1">
      <c r="A196" s="239">
        <f t="shared" si="2"/>
        <v>43070</v>
      </c>
      <c r="B196" s="240">
        <f>[1]Inflação!$C330</f>
        <v>4.4004804981490064E-3</v>
      </c>
      <c r="C196" s="241">
        <f>[1]Inflação!$B330/[1]Inflação!$B318-1</f>
        <v>2.9474213204347066E-2</v>
      </c>
      <c r="D196" s="254">
        <f>[1]Inflação!E330</f>
        <v>2.068304133745702E-3</v>
      </c>
      <c r="E196" s="241">
        <f>[1]Inflação!D330/[1]Inflação!D318-1</f>
        <v>7.9978094532889177E-2</v>
      </c>
      <c r="F196" s="254">
        <f>[1]Inflação!H330</f>
        <v>5.1742384753032944E-3</v>
      </c>
      <c r="G196" s="241">
        <f>[1]Inflação!G330/[1]Inflação!G318-1</f>
        <v>1.3438958190666206E-2</v>
      </c>
      <c r="H196" s="254">
        <f>[1]Inflação!$U330</f>
        <v>8.8732396526156609E-3</v>
      </c>
      <c r="I196" s="241">
        <f>[1]Inflação!$T330/[1]Inflação!$T318-1</f>
        <v>-5.2094044493907754E-3</v>
      </c>
      <c r="J196" s="254">
        <f>[1]Inflação!AA330</f>
        <v>1.2393589670342209E-2</v>
      </c>
      <c r="K196" s="241">
        <f>[1]Inflação!$Z330/[1]Inflação!$Z318-1</f>
        <v>-2.5474169044099937E-2</v>
      </c>
      <c r="L196" s="254">
        <f>[1]Inflação!$W330</f>
        <v>3.0099252753332806E-3</v>
      </c>
      <c r="M196" s="241">
        <f>[1]Inflação!$V330/[1]Inflação!$V318-1</f>
        <v>3.1426868655798135E-2</v>
      </c>
      <c r="N196" s="254">
        <f>[1]Inflação!$Y330</f>
        <v>1.3546422709900252E-3</v>
      </c>
      <c r="O196" s="241">
        <f>[1]Inflação!$X330/[1]Inflação!$X318-1</f>
        <v>4.0192561827449458E-2</v>
      </c>
      <c r="P196" s="255">
        <f>[1]Inflação!$AJ330</f>
        <v>2.6004803333703475E-3</v>
      </c>
      <c r="Q196" s="256">
        <f>[1]Inflação!$AI330/[1]Inflação!$AI318-1</f>
        <v>2.0672849226235357E-2</v>
      </c>
    </row>
    <row r="197" spans="1:17" ht="13.5" thickTop="1">
      <c r="A197" s="130">
        <f t="shared" si="2"/>
        <v>43101</v>
      </c>
      <c r="B197" s="131">
        <f>[1]Inflação!$C331</f>
        <v>2.9004609007294846E-3</v>
      </c>
      <c r="C197" s="55">
        <f>[1]Inflação!$B331/[1]Inflação!$B319-1</f>
        <v>2.8551164512865324E-2</v>
      </c>
      <c r="D197" s="56">
        <f>[1]Inflação!E331</f>
        <v>1.9797596006199125E-3</v>
      </c>
      <c r="E197" s="55">
        <f>[1]Inflação!D331/[1]Inflação!D319-1</f>
        <v>7.3544265827589106E-2</v>
      </c>
      <c r="F197" s="56">
        <f>[1]Inflação!H331</f>
        <v>3.1541138174879801E-3</v>
      </c>
      <c r="G197" s="55">
        <f>[1]Inflação!G331/[1]Inflação!G319-1</f>
        <v>1.413900709219873E-2</v>
      </c>
      <c r="H197" s="56">
        <f>[1]Inflação!$U331</f>
        <v>7.5502501295869884E-3</v>
      </c>
      <c r="I197" s="55">
        <f>[1]Inflação!$T331/[1]Inflação!$T319-1</f>
        <v>-4.0808844520706655E-3</v>
      </c>
      <c r="J197" s="56">
        <f>[1]Inflação!AA331</f>
        <v>9.0829955544393659E-3</v>
      </c>
      <c r="K197" s="55">
        <f>[1]Inflação!$Z331/[1]Inflação!$Z319-1</f>
        <v>-2.3413978751554931E-2</v>
      </c>
      <c r="L197" s="56">
        <f>[1]Inflação!$W331</f>
        <v>5.6066370056682135E-3</v>
      </c>
      <c r="M197" s="55">
        <f>[1]Inflação!$V331/[1]Inflação!$V319-1</f>
        <v>3.059019944565522E-2</v>
      </c>
      <c r="N197" s="56">
        <f>[1]Inflação!$Y331</f>
        <v>2.8145142938513779E-3</v>
      </c>
      <c r="O197" s="55">
        <f>[1]Inflação!$X331/[1]Inflação!$X319-1</f>
        <v>4.0093308273507322E-2</v>
      </c>
      <c r="P197" s="193">
        <f>[1]Inflação!$AJ331</f>
        <v>2.300254614390207E-3</v>
      </c>
      <c r="Q197" s="144">
        <f>[1]Inflação!$AI331/[1]Inflação!$AI319-1</f>
        <v>1.8742202506081496E-2</v>
      </c>
    </row>
    <row r="198" spans="1:17">
      <c r="A198" s="130">
        <f t="shared" si="2"/>
        <v>43132</v>
      </c>
      <c r="B198" s="131">
        <f>[1]Inflação!$C332</f>
        <v>3.2003439659926691E-3</v>
      </c>
      <c r="C198" s="55">
        <f>[1]Inflação!$B332/[1]Inflação!$B320-1</f>
        <v>2.8448937245174832E-2</v>
      </c>
      <c r="D198" s="56">
        <f>[1]Inflação!E332</f>
        <v>5.5383615288444599E-3</v>
      </c>
      <c r="E198" s="55">
        <f>[1]Inflação!D332/[1]Inflação!D320-1</f>
        <v>7.3251634931696508E-2</v>
      </c>
      <c r="F198" s="56">
        <f>[1]Inflação!H332</f>
        <v>2.4168913853488405E-3</v>
      </c>
      <c r="G198" s="55">
        <f>[1]Inflação!G332/[1]Inflação!G320-1</f>
        <v>1.4051633584468481E-2</v>
      </c>
      <c r="H198" s="56">
        <f>[1]Inflação!$U332</f>
        <v>7.3171541249128502E-4</v>
      </c>
      <c r="I198" s="55">
        <f>[1]Inflação!$T332/[1]Inflação!$T320-1</f>
        <v>-4.1855640077526068E-3</v>
      </c>
      <c r="J198" s="56">
        <f>[1]Inflação!AA332</f>
        <v>-1.775640174209725E-4</v>
      </c>
      <c r="K198" s="55">
        <f>[1]Inflação!$Z332/[1]Inflação!$Z320-1</f>
        <v>-2.2663938739167278E-2</v>
      </c>
      <c r="L198" s="56">
        <f>[1]Inflação!$W332</f>
        <v>2.832173340870936E-3</v>
      </c>
      <c r="M198" s="55">
        <f>[1]Inflação!$V332/[1]Inflação!$V320-1</f>
        <v>2.9518771525888221E-2</v>
      </c>
      <c r="N198" s="56">
        <f>[1]Inflação!$Y332</f>
        <v>1.4325430911468207E-3</v>
      </c>
      <c r="O198" s="55">
        <f>[1]Inflação!$X332/[1]Inflação!$X320-1</f>
        <v>3.611625649254302E-2</v>
      </c>
      <c r="P198" s="193">
        <f>[1]Inflação!$AJ332</f>
        <v>1.8003687788354927E-3</v>
      </c>
      <c r="Q198" s="144">
        <f>[1]Inflação!$AI332/[1]Inflação!$AI320-1</f>
        <v>1.8132318877879028E-2</v>
      </c>
    </row>
    <row r="199" spans="1:17">
      <c r="A199" s="130">
        <f t="shared" ref="A199:A262" si="3">EDATE(A198,1)</f>
        <v>43160</v>
      </c>
      <c r="B199" s="131">
        <f>[1]Inflação!$C333</f>
        <v>8.9962599818038669E-4</v>
      </c>
      <c r="C199" s="55">
        <f>[1]Inflação!$B333/[1]Inflação!$B321-1</f>
        <v>2.6808027890635966E-2</v>
      </c>
      <c r="D199" s="56">
        <f>[1]Inflação!E333</f>
        <v>2.3491683632095306E-3</v>
      </c>
      <c r="E199" s="55">
        <f>[1]Inflação!D333/[1]Inflação!D321-1</f>
        <v>7.0623509369676318E-2</v>
      </c>
      <c r="F199" s="56">
        <f>[1]Inflação!H333</f>
        <v>3.7728688314153658E-4</v>
      </c>
      <c r="G199" s="55">
        <f>[1]Inflação!G333/[1]Inflação!G321-1</f>
        <v>1.2630080336259786E-2</v>
      </c>
      <c r="H199" s="56">
        <f>[1]Inflação!$U333</f>
        <v>6.3514701248734706E-3</v>
      </c>
      <c r="I199" s="55">
        <f>[1]Inflação!$T333/[1]Inflação!$T321-1</f>
        <v>1.9919032958719551E-3</v>
      </c>
      <c r="J199" s="56">
        <f>[1]Inflação!AA333</f>
        <v>8.9217293052239466E-3</v>
      </c>
      <c r="K199" s="55">
        <f>[1]Inflação!$Z333/[1]Inflação!$Z321-1</f>
        <v>-1.223534243762181E-2</v>
      </c>
      <c r="L199" s="56">
        <f>[1]Inflação!$W333</f>
        <v>1.3751217555721951E-3</v>
      </c>
      <c r="M199" s="55">
        <f>[1]Inflação!$V333/[1]Inflação!$V321-1</f>
        <v>2.6996749092494721E-2</v>
      </c>
      <c r="N199" s="56">
        <f>[1]Inflação!$Y333</f>
        <v>2.2534796172004601E-3</v>
      </c>
      <c r="O199" s="55">
        <f>[1]Inflação!$X333/[1]Inflação!$X321-1</f>
        <v>3.4689472460539994E-2</v>
      </c>
      <c r="P199" s="193">
        <f>[1]Inflação!$AJ333</f>
        <v>6.9910459315658535E-4</v>
      </c>
      <c r="Q199" s="144">
        <f>[1]Inflação!$AI333/[1]Inflação!$AI321-1</f>
        <v>1.5593182291916863E-2</v>
      </c>
    </row>
    <row r="200" spans="1:17">
      <c r="A200" s="130">
        <f t="shared" si="3"/>
        <v>43191</v>
      </c>
      <c r="B200" s="131">
        <f>[1]Inflação!$C334</f>
        <v>2.1995778587948767E-3</v>
      </c>
      <c r="C200" s="55">
        <f>[1]Inflação!$B334/[1]Inflação!$B322-1</f>
        <v>2.7627970938854052E-2</v>
      </c>
      <c r="D200" s="56">
        <f>[1]Inflação!E334</f>
        <v>6.0112048859073397E-3</v>
      </c>
      <c r="E200" s="55">
        <f>[1]Inflação!D334/[1]Inflação!D322-1</f>
        <v>8.3565149830136631E-2</v>
      </c>
      <c r="F200" s="56">
        <f>[1]Inflação!H334</f>
        <v>8.9264992055415604E-4</v>
      </c>
      <c r="G200" s="55">
        <f>[1]Inflação!G334/[1]Inflação!G322-1</f>
        <v>9.7825328317111548E-3</v>
      </c>
      <c r="H200" s="56">
        <f>[1]Inflação!$U334</f>
        <v>5.6971734349626768E-3</v>
      </c>
      <c r="I200" s="55">
        <f>[1]Inflação!$T334/[1]Inflação!$T322-1</f>
        <v>1.8863314200376902E-2</v>
      </c>
      <c r="J200" s="56">
        <f>[1]Inflação!AA334</f>
        <v>7.1352538087949835E-3</v>
      </c>
      <c r="K200" s="55">
        <f>[1]Inflação!$Z334/[1]Inflação!$Z322-1</f>
        <v>1.2742981464627379E-2</v>
      </c>
      <c r="L200" s="56">
        <f>[1]Inflação!$W334</f>
        <v>3.1433017034370181E-3</v>
      </c>
      <c r="M200" s="55">
        <f>[1]Inflação!$V334/[1]Inflação!$V322-1</f>
        <v>2.6869134598852318E-2</v>
      </c>
      <c r="N200" s="56">
        <f>[1]Inflação!$Y334</f>
        <v>2.8157175294367676E-3</v>
      </c>
      <c r="O200" s="55">
        <f>[1]Inflação!$X334/[1]Inflação!$X322-1</f>
        <v>3.8446401691428989E-2</v>
      </c>
      <c r="P200" s="193">
        <f>[1]Inflação!$AJ334</f>
        <v>2.0997955462231932E-3</v>
      </c>
      <c r="Q200" s="144">
        <f>[1]Inflação!$AI334/[1]Inflação!$AI322-1</f>
        <v>1.6912493616509705E-2</v>
      </c>
    </row>
    <row r="201" spans="1:17">
      <c r="A201" s="130">
        <f t="shared" si="3"/>
        <v>43221</v>
      </c>
      <c r="B201" s="131">
        <f>[1]Inflação!$C335</f>
        <v>4.0005320606870676E-3</v>
      </c>
      <c r="C201" s="55">
        <f>[1]Inflação!$B335/[1]Inflação!$B323-1</f>
        <v>2.8550133067404948E-2</v>
      </c>
      <c r="D201" s="56">
        <f>[1]Inflação!E335</f>
        <v>1.3745970196678226E-2</v>
      </c>
      <c r="E201" s="55">
        <f>[1]Inflação!D335/[1]Inflação!D323-1</f>
        <v>8.1617866555860674E-2</v>
      </c>
      <c r="F201" s="56">
        <f>[1]Inflação!H335</f>
        <v>7.0233487326754052E-4</v>
      </c>
      <c r="G201" s="55">
        <f>[1]Inflação!G335/[1]Inflação!G323-1</f>
        <v>1.1325099764980306E-2</v>
      </c>
      <c r="H201" s="56">
        <f>[1]Inflação!$U335</f>
        <v>1.3781659310589278E-2</v>
      </c>
      <c r="I201" s="55">
        <f>[1]Inflação!$T335/[1]Inflação!$T323-1</f>
        <v>4.2620695571712552E-2</v>
      </c>
      <c r="J201" s="56">
        <f>[1]Inflação!AA335</f>
        <v>1.9741658822298946E-2</v>
      </c>
      <c r="K201" s="55">
        <f>[1]Inflação!$Z335/[1]Inflação!$Z323-1</f>
        <v>4.9050379777300979E-2</v>
      </c>
      <c r="L201" s="56">
        <f>[1]Inflação!$W335</f>
        <v>2.6035437634546188E-3</v>
      </c>
      <c r="M201" s="55">
        <f>[1]Inflação!$V335/[1]Inflação!$V323-1</f>
        <v>2.6540220075845333E-2</v>
      </c>
      <c r="N201" s="56">
        <f>[1]Inflação!$Y335</f>
        <v>3.0470979262307019E-3</v>
      </c>
      <c r="O201" s="55">
        <f>[1]Inflação!$X335/[1]Inflação!$X323-1</f>
        <v>4.0264403249382852E-2</v>
      </c>
      <c r="P201" s="193">
        <f>[1]Inflação!$AJ335</f>
        <v>4.2991059120092157E-3</v>
      </c>
      <c r="Q201" s="144">
        <f>[1]Inflação!$AI335/[1]Inflação!$AI323-1</f>
        <v>1.7620072914775076E-2</v>
      </c>
    </row>
    <row r="202" spans="1:17">
      <c r="A202" s="130">
        <f t="shared" si="3"/>
        <v>43252</v>
      </c>
      <c r="B202" s="131">
        <f>[1]Inflação!$C336</f>
        <v>1.2600141718974944E-2</v>
      </c>
      <c r="C202" s="55">
        <f>[1]Inflação!$B336/[1]Inflação!$B324-1</f>
        <v>4.3911039739087387E-2</v>
      </c>
      <c r="D202" s="56">
        <f>[1]Inflação!E336</f>
        <v>2.4916786863419693E-2</v>
      </c>
      <c r="E202" s="55">
        <f>[1]Inflação!D336/[1]Inflação!D324-1</f>
        <v>0.11779564622886962</v>
      </c>
      <c r="F202" s="56">
        <f>[1]Inflação!H336</f>
        <v>8.3062437196288474E-3</v>
      </c>
      <c r="G202" s="55">
        <f>[1]Inflação!G336/[1]Inflação!G324-1</f>
        <v>2.0132276563514573E-2</v>
      </c>
      <c r="H202" s="56">
        <f>[1]Inflação!$U336</f>
        <v>1.8672336348902974E-2</v>
      </c>
      <c r="I202" s="55">
        <f>[1]Inflação!$T336/[1]Inflação!$T324-1</f>
        <v>6.9212487797054134E-2</v>
      </c>
      <c r="J202" s="56">
        <f>[1]Inflação!AA336</f>
        <v>2.3331232514733902E-2</v>
      </c>
      <c r="K202" s="55">
        <f>[1]Inflação!$Z336/[1]Inflação!$Z324-1</f>
        <v>8.6776557459049108E-2</v>
      </c>
      <c r="L202" s="56">
        <f>[1]Inflação!$W336</f>
        <v>1.0906488286949179E-2</v>
      </c>
      <c r="M202" s="55">
        <f>[1]Inflação!$V336/[1]Inflação!$V324-1</f>
        <v>3.8583366014057541E-2</v>
      </c>
      <c r="N202" s="56">
        <f>[1]Inflação!$Y336</f>
        <v>7.6173560989869493E-3</v>
      </c>
      <c r="O202" s="55">
        <f>[1]Inflação!$X336/[1]Inflação!$X324-1</f>
        <v>3.4126997605421039E-2</v>
      </c>
      <c r="P202" s="193">
        <f>[1]Inflação!$AJ336</f>
        <v>1.4299076599674887E-2</v>
      </c>
      <c r="Q202" s="144">
        <f>[1]Inflação!$AI336/[1]Inflação!$AI324-1</f>
        <v>3.5276104317194523E-2</v>
      </c>
    </row>
    <row r="203" spans="1:17">
      <c r="A203" s="130">
        <f t="shared" si="3"/>
        <v>43282</v>
      </c>
      <c r="B203" s="131">
        <f>[1]Inflação!$C337</f>
        <v>3.3006506147337245E-3</v>
      </c>
      <c r="C203" s="55">
        <f>[1]Inflação!$B337/[1]Inflação!$B325-1</f>
        <v>4.4848437303230737E-2</v>
      </c>
      <c r="D203" s="56">
        <f>[1]Inflação!E337</f>
        <v>8.944447000430289E-3</v>
      </c>
      <c r="E203" s="55">
        <f>[1]Inflação!D337/[1]Inflação!D325-1</f>
        <v>0.11356107876901578</v>
      </c>
      <c r="F203" s="56">
        <f>[1]Inflação!H337</f>
        <v>1.252908537676678E-3</v>
      </c>
      <c r="G203" s="55">
        <f>[1]Inflação!G337/[1]Inflação!G325-1</f>
        <v>2.2371440368773587E-2</v>
      </c>
      <c r="H203" s="56">
        <f>[1]Inflação!$U337</f>
        <v>5.067165546158936E-3</v>
      </c>
      <c r="I203" s="55">
        <f>[1]Inflação!$T337/[1]Inflação!$T325-1</f>
        <v>8.2380865096945088E-2</v>
      </c>
      <c r="J203" s="56">
        <f>[1]Inflação!AA337</f>
        <v>4.9810819115643223E-3</v>
      </c>
      <c r="K203" s="55">
        <f>[1]Inflação!$Z337/[1]Inflação!$Z325-1</f>
        <v>0.10502786329223346</v>
      </c>
      <c r="L203" s="56">
        <f>[1]Inflação!$W337</f>
        <v>4.351472638550069E-3</v>
      </c>
      <c r="M203" s="55">
        <f>[1]Inflação!$V337/[1]Inflação!$V325-1</f>
        <v>4.2664344797562093E-2</v>
      </c>
      <c r="N203" s="56">
        <f>[1]Inflação!$Y337</f>
        <v>7.2217432360306422E-3</v>
      </c>
      <c r="O203" s="55">
        <f>[1]Inflação!$X337/[1]Inflação!$X325-1</f>
        <v>3.9331483403588274E-2</v>
      </c>
      <c r="P203" s="193">
        <f>[1]Inflação!$AJ337</f>
        <v>2.4997341736665568E-3</v>
      </c>
      <c r="Q203" s="144">
        <f>[1]Inflação!$AI337/[1]Inflação!$AI325-1</f>
        <v>3.6103412930412526E-2</v>
      </c>
    </row>
    <row r="204" spans="1:17">
      <c r="A204" s="130">
        <f t="shared" si="3"/>
        <v>43313</v>
      </c>
      <c r="B204" s="131">
        <f>[1]Inflação!$C338</f>
        <v>-8.990122720112792E-4</v>
      </c>
      <c r="C204" s="55">
        <f>[1]Inflação!$B338/[1]Inflação!$B326-1</f>
        <v>4.1930159672125322E-2</v>
      </c>
      <c r="D204" s="56">
        <f>[1]Inflação!E338</f>
        <v>1.235220274242943E-3</v>
      </c>
      <c r="E204" s="55">
        <f>[1]Inflação!D338/[1]Inflação!D326-1</f>
        <v>9.5941912819315744E-2</v>
      </c>
      <c r="F204" s="56">
        <f>[1]Inflação!H338</f>
        <v>-1.652983757062132E-3</v>
      </c>
      <c r="G204" s="55">
        <f>[1]Inflação!G338/[1]Inflação!G326-1</f>
        <v>2.3920163511791603E-2</v>
      </c>
      <c r="H204" s="56">
        <f>[1]Inflação!$U338</f>
        <v>6.9991389207808563E-3</v>
      </c>
      <c r="I204" s="55">
        <f>[1]Inflação!$T338/[1]Inflação!$T326-1</f>
        <v>8.891296014947625E-2</v>
      </c>
      <c r="J204" s="56">
        <f>[1]Inflação!AA338</f>
        <v>9.9954595916782463E-3</v>
      </c>
      <c r="K204" s="55">
        <f>[1]Inflação!$Z338/[1]Inflação!$Z326-1</f>
        <v>0.11660583094439469</v>
      </c>
      <c r="L204" s="56">
        <f>[1]Inflação!$W338</f>
        <v>5.4225523954110066E-4</v>
      </c>
      <c r="M204" s="55">
        <f>[1]Inflação!$V338/[1]Inflação!$V326-1</f>
        <v>3.9749578780689632E-2</v>
      </c>
      <c r="N204" s="56">
        <f>[1]Inflação!$Y338</f>
        <v>2.949780362968335E-3</v>
      </c>
      <c r="O204" s="55">
        <f>[1]Inflação!$X338/[1]Inflação!$X326-1</f>
        <v>3.8264078969947546E-2</v>
      </c>
      <c r="P204" s="193">
        <f>[1]Inflação!$AJ338</f>
        <v>0</v>
      </c>
      <c r="Q204" s="144">
        <f>[1]Inflação!$AI338/[1]Inflação!$AI326-1</f>
        <v>3.6414039561968092E-2</v>
      </c>
    </row>
    <row r="205" spans="1:17">
      <c r="A205" s="130">
        <f t="shared" si="3"/>
        <v>43344</v>
      </c>
      <c r="B205" s="131">
        <f>[1]Inflação!$C339</f>
        <v>4.7997057287958445E-3</v>
      </c>
      <c r="C205" s="55">
        <f>[1]Inflação!$B339/[1]Inflação!$B327-1</f>
        <v>4.5259760164416463E-2</v>
      </c>
      <c r="D205" s="56">
        <f>[1]Inflação!E339</f>
        <v>9.6498900925205966E-3</v>
      </c>
      <c r="E205" s="55">
        <f>[1]Inflação!D339/[1]Inflação!D327-1</f>
        <v>0.10382120738613465</v>
      </c>
      <c r="F205" s="56">
        <f>[1]Inflação!H339</f>
        <v>3.0749097532776215E-3</v>
      </c>
      <c r="G205" s="55">
        <f>[1]Inflação!G339/[1]Inflação!G327-1</f>
        <v>2.5680321699091957E-2</v>
      </c>
      <c r="H205" s="56">
        <f>[1]Inflação!$U339</f>
        <v>1.5243480974864498E-2</v>
      </c>
      <c r="I205" s="55">
        <f>[1]Inflação!$T339/[1]Inflação!$T327-1</f>
        <v>0.10035990114303384</v>
      </c>
      <c r="J205" s="56">
        <f>[1]Inflação!AA339</f>
        <v>2.187710725343428E-2</v>
      </c>
      <c r="K205" s="55">
        <f>[1]Inflação!$Z339/[1]Inflação!$Z327-1</f>
        <v>0.13263882188431109</v>
      </c>
      <c r="L205" s="56">
        <f>[1]Inflação!$W339</f>
        <v>2.8037467595227739E-3</v>
      </c>
      <c r="M205" s="55">
        <f>[1]Inflação!$V339/[1]Inflação!$V327-1</f>
        <v>4.36468991242418E-2</v>
      </c>
      <c r="N205" s="56">
        <f>[1]Inflação!$Y339</f>
        <v>1.7259177574449058E-3</v>
      </c>
      <c r="O205" s="55">
        <f>[1]Inflação!$X339/[1]Inflação!$X327-1</f>
        <v>3.8570391209754362E-2</v>
      </c>
      <c r="P205" s="193">
        <f>[1]Inflação!$AJ339</f>
        <v>3.000686532394381E-3</v>
      </c>
      <c r="Q205" s="144">
        <f>[1]Inflação!$AI339/[1]Inflação!$AI327-1</f>
        <v>3.9731802834301888E-2</v>
      </c>
    </row>
    <row r="206" spans="1:17">
      <c r="A206" s="130">
        <f t="shared" si="3"/>
        <v>43374</v>
      </c>
      <c r="B206" s="131">
        <f>[1]Inflação!$C340</f>
        <v>4.4992648838870775E-3</v>
      </c>
      <c r="C206" s="55">
        <f>[1]Inflação!$B340/[1]Inflação!$B328-1</f>
        <v>4.5570294494237995E-2</v>
      </c>
      <c r="D206" s="56">
        <f>[1]Inflação!E340</f>
        <v>5.4355541227026904E-3</v>
      </c>
      <c r="E206" s="55">
        <f>[1]Inflação!D340/[1]Inflação!D328-1</f>
        <v>9.9074143902170286E-2</v>
      </c>
      <c r="F206" s="56">
        <f>[1]Inflação!H340</f>
        <v>4.1299183272287543E-3</v>
      </c>
      <c r="G206" s="55">
        <f>[1]Inflação!G340/[1]Inflação!G328-1</f>
        <v>2.7454499944752797E-2</v>
      </c>
      <c r="H206" s="56">
        <f>[1]Inflação!$U340</f>
        <v>8.8591229594607857E-3</v>
      </c>
      <c r="I206" s="55">
        <f>[1]Inflação!$T340/[1]Inflação!$T328-1</f>
        <v>0.10793128114054551</v>
      </c>
      <c r="J206" s="56">
        <f>[1]Inflação!AA340</f>
        <v>1.1050208454916222E-2</v>
      </c>
      <c r="K206" s="55">
        <f>[1]Inflação!$Z340/[1]Inflação!$Z328-1</f>
        <v>0.14327449646964441</v>
      </c>
      <c r="L206" s="56">
        <f>[1]Inflação!$W340</f>
        <v>5.1288333390380192E-3</v>
      </c>
      <c r="M206" s="55">
        <f>[1]Inflação!$V340/[1]Inflação!$V328-1</f>
        <v>4.6059353890400168E-2</v>
      </c>
      <c r="N206" s="56">
        <f>[1]Inflação!$Y340</f>
        <v>3.282249077670496E-3</v>
      </c>
      <c r="O206" s="55">
        <f>[1]Inflação!$X340/[1]Inflação!$X328-1</f>
        <v>3.9959122679623205E-2</v>
      </c>
      <c r="P206" s="193">
        <f>[1]Inflação!$AJ340</f>
        <v>3.9992001599680194E-3</v>
      </c>
      <c r="Q206" s="144">
        <f>[1]Inflação!$AI340/[1]Inflação!$AI328-1</f>
        <v>4.004142766093044E-2</v>
      </c>
    </row>
    <row r="207" spans="1:17">
      <c r="A207" s="130">
        <f t="shared" si="3"/>
        <v>43405</v>
      </c>
      <c r="B207" s="131">
        <f>[1]Inflação!$C341</f>
        <v>-2.1004410534337659E-3</v>
      </c>
      <c r="C207" s="55">
        <f>[1]Inflação!$B341/[1]Inflação!$B329-1</f>
        <v>4.0460313958144312E-2</v>
      </c>
      <c r="D207" s="56">
        <f>[1]Inflação!E341</f>
        <v>-9.9863031413046643E-3</v>
      </c>
      <c r="E207" s="55">
        <f>[1]Inflação!D341/[1]Inflação!D329-1</f>
        <v>7.3900721401580327E-2</v>
      </c>
      <c r="F207" s="56">
        <f>[1]Inflação!H341</f>
        <v>7.527938968827641E-4</v>
      </c>
      <c r="G207" s="55">
        <f>[1]Inflação!G341/[1]Inflação!G329-1</f>
        <v>2.8933312573196535E-2</v>
      </c>
      <c r="H207" s="56">
        <f>[1]Inflação!$U341</f>
        <v>-4.8950581896910483E-3</v>
      </c>
      <c r="I207" s="55">
        <f>[1]Inflação!$T341/[1]Inflação!$T329-1</f>
        <v>9.6757571621582272E-2</v>
      </c>
      <c r="J207" s="56">
        <f>[1]Inflação!AA341</f>
        <v>-8.0710067505709304E-3</v>
      </c>
      <c r="K207" s="55">
        <f>[1]Inflação!$Z341/[1]Inflação!$Z329-1</f>
        <v>0.12662686396617717</v>
      </c>
      <c r="L207" s="56">
        <f>[1]Inflação!$W341</f>
        <v>8.5313221398553019E-4</v>
      </c>
      <c r="M207" s="55">
        <f>[1]Inflação!$V341/[1]Inflação!$V329-1</f>
        <v>4.3976690839544696E-2</v>
      </c>
      <c r="N207" s="56">
        <f>[1]Inflação!$Y341</f>
        <v>2.5557417245054559E-3</v>
      </c>
      <c r="O207" s="55">
        <f>[1]Inflação!$X341/[1]Inflação!$X329-1</f>
        <v>3.9754347017689984E-2</v>
      </c>
      <c r="P207" s="193">
        <f>[1]Inflação!$AJ341</f>
        <v>-2.4991190844606548E-3</v>
      </c>
      <c r="Q207" s="144">
        <f>[1]Inflação!$AI341/[1]Inflação!$AI329-1</f>
        <v>3.5577672450813447E-2</v>
      </c>
    </row>
    <row r="208" spans="1:17" ht="13.5" thickBot="1">
      <c r="A208" s="239">
        <f t="shared" si="3"/>
        <v>43435</v>
      </c>
      <c r="B208" s="240">
        <f>[1]Inflação!$C342</f>
        <v>1.5001070102511616E-3</v>
      </c>
      <c r="C208" s="241">
        <f>[1]Inflação!$B342/[1]Inflação!$B330-1</f>
        <v>3.7455811701915476E-2</v>
      </c>
      <c r="D208" s="254">
        <f>[1]Inflação!E342</f>
        <v>-8.8780780380526281E-3</v>
      </c>
      <c r="E208" s="241">
        <f>[1]Inflação!D342/[1]Inflação!D330-1</f>
        <v>6.2176735682095696E-2</v>
      </c>
      <c r="F208" s="254">
        <f>[1]Inflação!H342</f>
        <v>5.1837671778069971E-3</v>
      </c>
      <c r="G208" s="241">
        <f>[1]Inflação!G342/[1]Inflação!G330-1</f>
        <v>2.9078459984285487E-2</v>
      </c>
      <c r="H208" s="254">
        <f>[1]Inflação!$U342</f>
        <v>-1.0801687999709153E-2</v>
      </c>
      <c r="I208" s="241">
        <f>[1]Inflação!$T342/[1]Inflação!$T330-1</f>
        <v>7.5368734029632511E-2</v>
      </c>
      <c r="J208" s="254">
        <f>[1]Inflação!AA342</f>
        <v>-1.6660031897603123E-2</v>
      </c>
      <c r="K208" s="241">
        <f>[1]Inflação!$Z342/[1]Inflação!$Z330-1</f>
        <v>9.429498149681792E-2</v>
      </c>
      <c r="L208" s="254">
        <f>[1]Inflação!$W342</f>
        <v>3.8859639697719217E-4</v>
      </c>
      <c r="M208" s="241">
        <f>[1]Inflação!$V342/[1]Inflação!$V330-1</f>
        <v>4.1248296853535926E-2</v>
      </c>
      <c r="N208" s="254">
        <f>[1]Inflação!$Y342</f>
        <v>1.2692351648055933E-3</v>
      </c>
      <c r="O208" s="241">
        <f>[1]Inflação!$X342/[1]Inflação!$X330-1</f>
        <v>3.9665664740529794E-2</v>
      </c>
      <c r="P208" s="255">
        <f>[1]Inflação!$AJ342</f>
        <v>1.3995572868170658E-3</v>
      </c>
      <c r="Q208" s="256">
        <f>[1]Inflação!$AI342/[1]Inflação!$AI330-1</f>
        <v>3.433724905411939E-2</v>
      </c>
    </row>
    <row r="209" spans="1:17" ht="13.5" thickTop="1">
      <c r="A209" s="130">
        <f t="shared" si="3"/>
        <v>43466</v>
      </c>
      <c r="B209" s="131">
        <f>[1]Inflação!$C343</f>
        <v>3.199617300675861E-3</v>
      </c>
      <c r="C209" s="55">
        <f>[1]Inflação!$B343/[1]Inflação!$B331-1</f>
        <v>3.7765275659538577E-2</v>
      </c>
      <c r="D209" s="56">
        <f>[1]Inflação!E343</f>
        <v>4.7201908517036095E-4</v>
      </c>
      <c r="E209" s="55">
        <f>[1]Inflação!D343/[1]Inflação!D331-1</f>
        <v>6.0578413077660986E-2</v>
      </c>
      <c r="F209" s="56">
        <f>[1]Inflação!H343</f>
        <v>4.1535504785090716E-3</v>
      </c>
      <c r="G209" s="55">
        <f>[1]Inflação!G343/[1]Inflação!G331-1</f>
        <v>3.0103724921954456E-2</v>
      </c>
      <c r="H209" s="56">
        <f>[1]Inflação!$U343</f>
        <v>6.6436635705269254E-5</v>
      </c>
      <c r="I209" s="55">
        <f>[1]Inflação!$T343/[1]Inflação!$T331-1</f>
        <v>6.7381182995235545E-2</v>
      </c>
      <c r="J209" s="56">
        <f>[1]Inflação!AA343</f>
        <v>-2.6301098586575256E-3</v>
      </c>
      <c r="K209" s="55">
        <f>[1]Inflação!$Z343/[1]Inflação!$Z331-1</f>
        <v>8.1592763217683606E-2</v>
      </c>
      <c r="L209" s="56">
        <f>[1]Inflação!$W343</f>
        <v>5.8213115135590243E-3</v>
      </c>
      <c r="M209" s="55">
        <f>[1]Inflação!$V343/[1]Inflação!$V331-1</f>
        <v>4.1470580058015072E-2</v>
      </c>
      <c r="N209" s="56">
        <f>[1]Inflação!$Y343</f>
        <v>3.9707317990220758E-3</v>
      </c>
      <c r="O209" s="55">
        <f>[1]Inflação!$X343/[1]Inflação!$X331-1</f>
        <v>4.0864370606833011E-2</v>
      </c>
      <c r="P209" s="193">
        <f>[1]Inflação!$AJ343</f>
        <v>3.6004049017652751E-3</v>
      </c>
      <c r="Q209" s="144">
        <f>[1]Inflação!$AI343/[1]Inflação!$AI331-1</f>
        <v>3.5678956656616023E-2</v>
      </c>
    </row>
    <row r="210" spans="1:17">
      <c r="A210" s="130">
        <f t="shared" si="3"/>
        <v>43497</v>
      </c>
      <c r="B210" s="131">
        <f>[1]Inflação!$C344</f>
        <v>4.2994529923214841E-3</v>
      </c>
      <c r="C210" s="55">
        <f>[1]Inflação!$B344/[1]Inflação!$B332-1</f>
        <v>3.890225411907422E-2</v>
      </c>
      <c r="D210" s="56">
        <f>[1]Inflação!E344</f>
        <v>2.8603496132211248E-3</v>
      </c>
      <c r="E210" s="55">
        <f>[1]Inflação!D344/[1]Inflação!D332-1</f>
        <v>5.7753815094788941E-2</v>
      </c>
      <c r="F210" s="56">
        <f>[1]Inflação!H344</f>
        <v>4.8011435846078143E-3</v>
      </c>
      <c r="G210" s="55">
        <f>[1]Inflação!G344/[1]Inflação!G332-1</f>
        <v>3.2553830354850488E-2</v>
      </c>
      <c r="H210" s="56">
        <f>[1]Inflação!$U344</f>
        <v>8.8467931611559969E-3</v>
      </c>
      <c r="I210" s="55">
        <f>[1]Inflação!$T344/[1]Inflação!$T332-1</f>
        <v>7.6036730884909032E-2</v>
      </c>
      <c r="J210" s="56">
        <f>[1]Inflação!AA344</f>
        <v>1.22183111791343E-2</v>
      </c>
      <c r="K210" s="55">
        <f>[1]Inflação!$Z344/[1]Inflação!$Z332-1</f>
        <v>9.5002433198901448E-2</v>
      </c>
      <c r="L210" s="56">
        <f>[1]Inflação!$W344</f>
        <v>2.6232939246009224E-3</v>
      </c>
      <c r="M210" s="55">
        <f>[1]Inflação!$V344/[1]Inflação!$V332-1</f>
        <v>4.125365266716341E-2</v>
      </c>
      <c r="N210" s="56">
        <f>[1]Inflação!$Y344</f>
        <v>1.9460821554297958E-3</v>
      </c>
      <c r="O210" s="55">
        <f>[1]Inflação!$X344/[1]Inflação!$X332-1</f>
        <v>4.1398130487730223E-2</v>
      </c>
      <c r="P210" s="193">
        <f>[1]Inflação!$AJ344</f>
        <v>5.4003354435459006E-3</v>
      </c>
      <c r="Q210" s="144">
        <f>[1]Inflação!$AI344/[1]Inflação!$AI332-1</f>
        <v>3.9400665926748069E-2</v>
      </c>
    </row>
    <row r="211" spans="1:17">
      <c r="A211" s="130">
        <f t="shared" si="3"/>
        <v>43525</v>
      </c>
      <c r="B211" s="131">
        <f>[1]Inflação!$C345</f>
        <v>7.4996156787503487E-3</v>
      </c>
      <c r="C211" s="55">
        <f>[1]Inflação!$B345/[1]Inflação!$B333-1</f>
        <v>4.5752835314434748E-2</v>
      </c>
      <c r="D211" s="56">
        <f>[1]Inflação!E345</f>
        <v>7.5151489157516682E-3</v>
      </c>
      <c r="E211" s="55">
        <f>[1]Inflação!D345/[1]Inflação!D333-1</f>
        <v>6.3205344173303812E-2</v>
      </c>
      <c r="F211" s="56">
        <f>[1]Inflação!H345</f>
        <v>7.4937786070565782E-3</v>
      </c>
      <c r="G211" s="55">
        <f>[1]Inflação!G345/[1]Inflação!G333-1</f>
        <v>3.9899219823969378E-2</v>
      </c>
      <c r="H211" s="56">
        <f>[1]Inflação!$U345</f>
        <v>1.2553467825433984E-2</v>
      </c>
      <c r="I211" s="55">
        <f>[1]Inflação!$T345/[1]Inflação!$T333-1</f>
        <v>8.2668188709319912E-2</v>
      </c>
      <c r="J211" s="56">
        <f>[1]Inflação!AA345</f>
        <v>1.6679756591255979E-2</v>
      </c>
      <c r="K211" s="55">
        <f>[1]Inflação!$Z345/[1]Inflação!$Z333-1</f>
        <v>0.10342237154325495</v>
      </c>
      <c r="L211" s="56">
        <f>[1]Inflação!$W345</f>
        <v>5.7920026696818283E-3</v>
      </c>
      <c r="M211" s="55">
        <f>[1]Inflação!$V345/[1]Inflação!$V333-1</f>
        <v>4.5846430423764239E-2</v>
      </c>
      <c r="N211" s="56">
        <f>[1]Inflação!$Y345</f>
        <v>1.9316229504038329E-3</v>
      </c>
      <c r="O211" s="55">
        <f>[1]Inflação!$X345/[1]Inflação!$X333-1</f>
        <v>4.1063703181760891E-2</v>
      </c>
      <c r="P211" s="193">
        <f>[1]Inflação!$AJ345</f>
        <v>7.7007408139262434E-3</v>
      </c>
      <c r="Q211" s="144">
        <f>[1]Inflação!$AI345/[1]Inflação!$AI333-1</f>
        <v>4.6673087094151189E-2</v>
      </c>
    </row>
    <row r="212" spans="1:17">
      <c r="A212" s="130">
        <f t="shared" si="3"/>
        <v>43556</v>
      </c>
      <c r="B212" s="131">
        <f>[1]Inflação!$C346</f>
        <v>5.6996950247900635E-3</v>
      </c>
      <c r="C212" s="55">
        <f>[1]Inflação!$B346/[1]Inflação!$B334-1</f>
        <v>4.9405059413443198E-2</v>
      </c>
      <c r="D212" s="56">
        <f>[1]Inflação!E346</f>
        <v>1.0262072635359942E-2</v>
      </c>
      <c r="E212" s="55">
        <f>[1]Inflação!D346/[1]Inflação!D334-1</f>
        <v>6.7697883905109668E-2</v>
      </c>
      <c r="F212" s="56">
        <f>[1]Inflação!H346</f>
        <v>4.1117379818575994E-3</v>
      </c>
      <c r="G212" s="55">
        <f>[1]Inflação!G346/[1]Inflação!G334-1</f>
        <v>4.3243761482617771E-2</v>
      </c>
      <c r="H212" s="56">
        <f>[1]Inflação!$U346</f>
        <v>9.1862954143242526E-3</v>
      </c>
      <c r="I212" s="55">
        <f>[1]Inflação!$T346/[1]Inflação!$T334-1</f>
        <v>8.6424350577289477E-2</v>
      </c>
      <c r="J212" s="56">
        <f>[1]Inflação!AA346</f>
        <v>1.0684506837029151E-2</v>
      </c>
      <c r="K212" s="55">
        <f>[1]Inflação!$Z346/[1]Inflação!$Z334-1</f>
        <v>0.10731095073737063</v>
      </c>
      <c r="L212" s="56">
        <f>[1]Inflação!$W346</f>
        <v>6.8863765517290787E-3</v>
      </c>
      <c r="M212" s="55">
        <f>[1]Inflação!$V346/[1]Inflação!$V334-1</f>
        <v>4.9748845424938848E-2</v>
      </c>
      <c r="N212" s="56">
        <f>[1]Inflação!$Y346</f>
        <v>4.8563868481850125E-3</v>
      </c>
      <c r="O212" s="55">
        <f>[1]Inflação!$X346/[1]Inflação!$X334-1</f>
        <v>4.318220483745816E-2</v>
      </c>
      <c r="P212" s="193">
        <f>[1]Inflação!$AJ346</f>
        <v>5.9996304438820758E-3</v>
      </c>
      <c r="Q212" s="144">
        <f>[1]Inflação!$AI346/[1]Inflação!$AI334-1</f>
        <v>5.0746386230257068E-2</v>
      </c>
    </row>
    <row r="213" spans="1:17">
      <c r="A213" s="130">
        <f t="shared" si="3"/>
        <v>43586</v>
      </c>
      <c r="B213" s="131">
        <f>[1]Inflação!$C347</f>
        <v>1.3001778382095708E-3</v>
      </c>
      <c r="C213" s="55">
        <f>[1]Inflação!$B347/[1]Inflação!$B335-1</f>
        <v>4.6582585427836776E-2</v>
      </c>
      <c r="D213" s="56">
        <f>[1]Inflação!E347</f>
        <v>1.1648455256289658E-2</v>
      </c>
      <c r="E213" s="55">
        <f>[1]Inflação!D347/[1]Inflação!D335-1</f>
        <v>6.5488738488849618E-2</v>
      </c>
      <c r="F213" s="56">
        <f>[1]Inflação!H347</f>
        <v>-2.3231509364199932E-3</v>
      </c>
      <c r="G213" s="55">
        <f>[1]Inflação!G347/[1]Inflação!G335-1</f>
        <v>4.0089657523411537E-2</v>
      </c>
      <c r="H213" s="56">
        <f>[1]Inflação!$U347</f>
        <v>4.4546758328694036E-3</v>
      </c>
      <c r="I213" s="55">
        <f>[1]Inflação!$T347/[1]Inflação!$T335-1</f>
        <v>7.6429040566929229E-2</v>
      </c>
      <c r="J213" s="56">
        <f>[1]Inflação!AA347</f>
        <v>5.357861925996632E-3</v>
      </c>
      <c r="K213" s="55">
        <f>[1]Inflação!$Z347/[1]Inflação!$Z335-1</f>
        <v>9.1691959712867144E-2</v>
      </c>
      <c r="L213" s="56">
        <f>[1]Inflação!$W347</f>
        <v>3.4862443210499361E-3</v>
      </c>
      <c r="M213" s="55">
        <f>[1]Inflação!$V347/[1]Inflação!$V335-1</f>
        <v>5.0673053100999343E-2</v>
      </c>
      <c r="N213" s="56">
        <f>[1]Inflação!$Y347</f>
        <v>8.6979235033557423E-4</v>
      </c>
      <c r="O213" s="55">
        <f>[1]Inflação!$X347/[1]Inflação!$X335-1</f>
        <v>4.0917778335489041E-2</v>
      </c>
      <c r="P213" s="193">
        <f>[1]Inflação!$AJ347</f>
        <v>1.4993964929115311E-3</v>
      </c>
      <c r="Q213" s="144">
        <f>[1]Inflação!$AI347/[1]Inflação!$AI335-1</f>
        <v>4.781719458078304E-2</v>
      </c>
    </row>
    <row r="214" spans="1:17">
      <c r="A214" s="130">
        <f t="shared" si="3"/>
        <v>43617</v>
      </c>
      <c r="B214" s="131">
        <f>[1]Inflação!$C348</f>
        <v>9.9736274274730974E-5</v>
      </c>
      <c r="C214" s="55">
        <f>[1]Inflação!$B348/[1]Inflação!$B336-1</f>
        <v>3.3662671524801624E-2</v>
      </c>
      <c r="D214" s="56">
        <f>[1]Inflação!E348</f>
        <v>-1.9407492255226755E-3</v>
      </c>
      <c r="E214" s="55">
        <f>[1]Inflação!D348/[1]Inflação!D336-1</f>
        <v>3.756803057079372E-2</v>
      </c>
      <c r="F214" s="56">
        <f>[1]Inflação!H348</f>
        <v>8.2474315141856103E-4</v>
      </c>
      <c r="G214" s="55">
        <f>[1]Inflação!G348/[1]Inflação!G336-1</f>
        <v>3.2372328178067677E-2</v>
      </c>
      <c r="H214" s="56">
        <f>[1]Inflação!$U348</f>
        <v>7.9525522287211547E-3</v>
      </c>
      <c r="I214" s="55">
        <f>[1]Inflação!$T348/[1]Inflação!$T336-1</f>
        <v>6.5101465915270218E-2</v>
      </c>
      <c r="J214" s="56">
        <f>[1]Inflação!AA348</f>
        <v>1.1552397446975782E-2</v>
      </c>
      <c r="K214" s="55">
        <f>[1]Inflação!$Z348/[1]Inflação!$Z336-1</f>
        <v>7.9126273129984215E-2</v>
      </c>
      <c r="L214" s="56">
        <f>[1]Inflação!$W348</f>
        <v>-6.5325571118413084E-4</v>
      </c>
      <c r="M214" s="55">
        <f>[1]Inflação!$V348/[1]Inflação!$V336-1</f>
        <v>3.8658577320785481E-2</v>
      </c>
      <c r="N214" s="56">
        <f>[1]Inflação!$Y348</f>
        <v>4.3955228724834594E-3</v>
      </c>
      <c r="O214" s="55">
        <f>[1]Inflação!$X348/[1]Inflação!$X336-1</f>
        <v>3.7589467777914498E-2</v>
      </c>
      <c r="P214" s="193">
        <f>[1]Inflação!$AJ348</f>
        <v>9.9186298068154599E-5</v>
      </c>
      <c r="Q214" s="144">
        <f>[1]Inflação!$AI348/[1]Inflação!$AI336-1</f>
        <v>3.3148060434408544E-2</v>
      </c>
    </row>
    <row r="215" spans="1:17">
      <c r="A215" s="130">
        <f t="shared" si="3"/>
        <v>43647</v>
      </c>
      <c r="B215" s="131">
        <f>[1]Inflação!$C349</f>
        <v>1.9005536729015393E-3</v>
      </c>
      <c r="C215" s="55">
        <f>[1]Inflação!$B349/[1]Inflação!$B337-1</f>
        <v>3.2220204658661933E-2</v>
      </c>
      <c r="D215" s="56">
        <f>[1]Inflação!E349</f>
        <v>4.0442427902014355E-3</v>
      </c>
      <c r="E215" s="55">
        <f>[1]Inflação!D349/[1]Inflação!D337-1</f>
        <v>3.2528808394669539E-2</v>
      </c>
      <c r="F215" s="56">
        <f>[1]Inflação!H349</f>
        <v>1.1408463667361701E-3</v>
      </c>
      <c r="G215" s="55">
        <f>[1]Inflação!G349/[1]Inflação!G337-1</f>
        <v>3.2256783061216376E-2</v>
      </c>
      <c r="H215" s="56">
        <f>[1]Inflação!$U349</f>
        <v>3.9611549509019905E-3</v>
      </c>
      <c r="I215" s="55">
        <f>[1]Inflação!$T349/[1]Inflação!$T337-1</f>
        <v>6.392939150401844E-2</v>
      </c>
      <c r="J215" s="56">
        <f>[1]Inflação!AA349</f>
        <v>3.9950236352881419E-3</v>
      </c>
      <c r="K215" s="55">
        <f>[1]Inflação!$Z349/[1]Inflação!$Z337-1</f>
        <v>7.8067465743537845E-2</v>
      </c>
      <c r="L215" s="56">
        <f>[1]Inflação!$W349</f>
        <v>1.6027461666050513E-3</v>
      </c>
      <c r="M215" s="55">
        <f>[1]Inflação!$V349/[1]Inflação!$V337-1</f>
        <v>3.5815958571699502E-2</v>
      </c>
      <c r="N215" s="56">
        <f>[1]Inflação!$Y349</f>
        <v>9.0691223817129796E-3</v>
      </c>
      <c r="O215" s="55">
        <f>[1]Inflação!$X349/[1]Inflação!$X337-1</f>
        <v>3.9492545384633093E-2</v>
      </c>
      <c r="P215" s="193">
        <f>[1]Inflação!$AJ349</f>
        <v>9.9924962715269849E-4</v>
      </c>
      <c r="Q215" s="144">
        <f>[1]Inflação!$AI349/[1]Inflação!$AI337-1</f>
        <v>3.1601703217446042E-2</v>
      </c>
    </row>
    <row r="216" spans="1:17">
      <c r="A216" s="130">
        <f t="shared" si="3"/>
        <v>43678</v>
      </c>
      <c r="B216" s="131">
        <f>[1]Inflação!$C350</f>
        <v>1.1006512026767723E-3</v>
      </c>
      <c r="C216" s="55">
        <f>[1]Inflação!$B350/[1]Inflação!$B338-1</f>
        <v>3.4286155014476183E-2</v>
      </c>
      <c r="D216" s="56">
        <f>[1]Inflação!E350</f>
        <v>5.9503552547832683E-3</v>
      </c>
      <c r="E216" s="55">
        <f>[1]Inflação!D350/[1]Inflação!D338-1</f>
        <v>3.7391314831013212E-2</v>
      </c>
      <c r="F216" s="56">
        <f>[1]Inflação!H350</f>
        <v>-6.221538066832899E-4</v>
      </c>
      <c r="G216" s="55">
        <f>[1]Inflação!G350/[1]Inflação!G338-1</f>
        <v>3.3308943323068885E-2</v>
      </c>
      <c r="H216" s="56">
        <f>[1]Inflação!$U350</f>
        <v>-6.6689508003010545E-3</v>
      </c>
      <c r="I216" s="55">
        <f>[1]Inflação!$T350/[1]Inflação!$T338-1</f>
        <v>4.9488582353419019E-2</v>
      </c>
      <c r="J216" s="56">
        <f>[1]Inflação!AA350</f>
        <v>-1.1353110085120965E-2</v>
      </c>
      <c r="K216" s="55">
        <f>[1]Inflação!$Z350/[1]Inflação!$Z338-1</f>
        <v>5.5280038146565458E-2</v>
      </c>
      <c r="L216" s="56">
        <f>[1]Inflação!$W350</f>
        <v>2.2685233657908643E-3</v>
      </c>
      <c r="M216" s="55">
        <f>[1]Inflação!$V350/[1]Inflação!$V338-1</f>
        <v>3.7603085566665806E-2</v>
      </c>
      <c r="N216" s="56">
        <f>[1]Inflação!$Y350</f>
        <v>3.4363632323513027E-3</v>
      </c>
      <c r="O216" s="55">
        <f>[1]Inflação!$X350/[1]Inflação!$X338-1</f>
        <v>3.9996857041446399E-2</v>
      </c>
      <c r="P216" s="193">
        <f>[1]Inflação!$AJ350</f>
        <v>1.2001458121080333E-3</v>
      </c>
      <c r="Q216" s="144">
        <f>[1]Inflação!$AI350/[1]Inflação!$AI338-1</f>
        <v>3.28397756813259E-2</v>
      </c>
    </row>
    <row r="217" spans="1:17">
      <c r="A217" s="130">
        <f t="shared" si="3"/>
        <v>43709</v>
      </c>
      <c r="B217" s="131">
        <f>[1]Inflação!$C351</f>
        <v>-3.996229395040185E-4</v>
      </c>
      <c r="C217" s="55">
        <f>[1]Inflação!$B351/[1]Inflação!$B339-1</f>
        <v>2.8934248931768991E-2</v>
      </c>
      <c r="D217" s="56">
        <f>[1]Inflação!E351</f>
        <v>1.220219226264696E-3</v>
      </c>
      <c r="E217" s="55">
        <f>[1]Inflação!D351/[1]Inflação!D339-1</f>
        <v>2.873002795389934E-2</v>
      </c>
      <c r="F217" s="56">
        <f>[1]Inflação!H351</f>
        <v>-9.7980699085864487E-4</v>
      </c>
      <c r="G217" s="55">
        <f>[1]Inflação!G351/[1]Inflação!G339-1</f>
        <v>2.9132011935772528E-2</v>
      </c>
      <c r="H217" s="56">
        <f>[1]Inflação!$U351</f>
        <v>-5.4318157745480988E-5</v>
      </c>
      <c r="I217" s="55">
        <f>[1]Inflação!$T351/[1]Inflação!$T339-1</f>
        <v>3.3674774310648914E-2</v>
      </c>
      <c r="J217" s="56">
        <f>[1]Inflação!AA351</f>
        <v>-8.8277662180957783E-4</v>
      </c>
      <c r="K217" s="55">
        <f>[1]Inflação!$Z351/[1]Inflação!$Z339-1</f>
        <v>3.1776183374210731E-2</v>
      </c>
      <c r="L217" s="56">
        <f>[1]Inflação!$W351</f>
        <v>-4.230796016436722E-4</v>
      </c>
      <c r="M217" s="55">
        <f>[1]Inflação!$V351/[1]Inflação!$V339-1</f>
        <v>3.4264281738146662E-2</v>
      </c>
      <c r="N217" s="56">
        <f>[1]Inflação!$Y351</f>
        <v>6.0285378581235172E-3</v>
      </c>
      <c r="O217" s="55">
        <f>[1]Inflação!$X351/[1]Inflação!$X339-1</f>
        <v>4.4463858745631635E-2</v>
      </c>
      <c r="P217" s="193">
        <f>[1]Inflação!$AJ351</f>
        <v>-5.0039490120001862E-4</v>
      </c>
      <c r="Q217" s="144">
        <f>[1]Inflação!$AI351/[1]Inflação!$AI339-1</f>
        <v>2.9234537707843344E-2</v>
      </c>
    </row>
    <row r="218" spans="1:17">
      <c r="A218" s="130">
        <f t="shared" si="3"/>
        <v>43739</v>
      </c>
      <c r="B218" s="131">
        <f>[1]Inflação!$C352</f>
        <v>1.0004131725529497E-3</v>
      </c>
      <c r="C218" s="55">
        <f>[1]Inflação!$B352/[1]Inflação!$B340-1</f>
        <v>2.5350285773626524E-2</v>
      </c>
      <c r="D218" s="56">
        <f>[1]Inflação!E352</f>
        <v>-1.1349039716480602E-3</v>
      </c>
      <c r="E218" s="55">
        <f>[1]Inflação!D352/[1]Inflação!D340-1</f>
        <v>2.2007341938514502E-2</v>
      </c>
      <c r="F218" s="56">
        <f>[1]Inflação!H352</f>
        <v>1.7645257515830348E-3</v>
      </c>
      <c r="G218" s="55">
        <f>[1]Inflação!G352/[1]Inflação!G340-1</f>
        <v>2.6707722831383007E-2</v>
      </c>
      <c r="H218" s="56">
        <f>[1]Inflação!$U352</f>
        <v>6.7507557424202336E-3</v>
      </c>
      <c r="I218" s="55">
        <f>[1]Inflação!$T352/[1]Inflação!$T340-1</f>
        <v>3.1514546031357282E-2</v>
      </c>
      <c r="J218" s="56">
        <f>[1]Inflação!AA352</f>
        <v>1.0183698442253863E-2</v>
      </c>
      <c r="K218" s="55">
        <f>[1]Inflação!$Z352/[1]Inflação!$Z340-1</f>
        <v>3.0891910381392051E-2</v>
      </c>
      <c r="L218" s="56">
        <f>[1]Inflação!$W352</f>
        <v>-4.8770546770082746E-4</v>
      </c>
      <c r="M218" s="55">
        <f>[1]Inflação!$V352/[1]Inflação!$V340-1</f>
        <v>2.8484937556457313E-2</v>
      </c>
      <c r="N218" s="56">
        <f>[1]Inflação!$Y352</f>
        <v>1.246908624775056E-3</v>
      </c>
      <c r="O218" s="55">
        <f>[1]Inflação!$X352/[1]Inflação!$X340-1</f>
        <v>4.2344973910136474E-2</v>
      </c>
      <c r="P218" s="193">
        <f>[1]Inflação!$AJ352</f>
        <v>3.9976910532035781E-4</v>
      </c>
      <c r="Q218" s="144">
        <f>[1]Inflação!$AI352/[1]Inflação!$AI340-1</f>
        <v>2.5544635607372301E-2</v>
      </c>
    </row>
    <row r="219" spans="1:17">
      <c r="A219" s="130">
        <f t="shared" si="3"/>
        <v>43770</v>
      </c>
      <c r="B219" s="131">
        <f>[1]Inflação!$C353</f>
        <v>5.1002566371174396E-3</v>
      </c>
      <c r="C219" s="55">
        <f>[1]Inflação!$B353/[1]Inflação!$B341-1</f>
        <v>3.274906390573662E-2</v>
      </c>
      <c r="D219" s="56">
        <f>[1]Inflação!E353</f>
        <v>9.6653910313022617E-3</v>
      </c>
      <c r="E219" s="55">
        <f>[1]Inflação!D353/[1]Inflação!D341-1</f>
        <v>4.2294107454649676E-2</v>
      </c>
      <c r="F219" s="56">
        <f>[1]Inflação!H353</f>
        <v>3.4693942989065807E-3</v>
      </c>
      <c r="G219" s="55">
        <f>[1]Inflação!G353/[1]Inflação!G341-1</f>
        <v>2.9494779364839019E-2</v>
      </c>
      <c r="H219" s="56">
        <f>[1]Inflação!$U353</f>
        <v>3.0013502703913897E-3</v>
      </c>
      <c r="I219" s="55">
        <f>[1]Inflação!$T353/[1]Inflação!$T341-1</f>
        <v>3.9699873875435721E-2</v>
      </c>
      <c r="J219" s="56">
        <f>[1]Inflação!AA353</f>
        <v>3.5888684085649825E-3</v>
      </c>
      <c r="K219" s="55">
        <f>[1]Inflação!$Z353/[1]Inflação!$Z341-1</f>
        <v>4.3009784805279949E-2</v>
      </c>
      <c r="L219" s="56">
        <f>[1]Inflação!$W353</f>
        <v>2.0057960710098133E-3</v>
      </c>
      <c r="M219" s="55">
        <f>[1]Inflação!$V353/[1]Inflação!$V341-1</f>
        <v>2.9669424447548609E-2</v>
      </c>
      <c r="N219" s="56">
        <f>[1]Inflação!$Y353</f>
        <v>1.4845985829066155E-3</v>
      </c>
      <c r="O219" s="55">
        <f>[1]Inflação!$X353/[1]Inflação!$X341-1</f>
        <v>4.1231319453314708E-2</v>
      </c>
      <c r="P219" s="193">
        <f>[1]Inflação!$AJ353</f>
        <v>5.4003282772168149E-3</v>
      </c>
      <c r="Q219" s="144">
        <f>[1]Inflação!$AI353/[1]Inflação!$AI341-1</f>
        <v>3.3666168150376707E-2</v>
      </c>
    </row>
    <row r="220" spans="1:17" ht="13.5" thickBot="1">
      <c r="A220" s="239">
        <f t="shared" si="3"/>
        <v>43800</v>
      </c>
      <c r="B220" s="240">
        <f>[1]Inflação!$C354</f>
        <v>1.1500524738771389E-2</v>
      </c>
      <c r="C220" s="241">
        <f>[1]Inflação!$B354/[1]Inflação!$B342-1</f>
        <v>4.306151617159526E-2</v>
      </c>
      <c r="D220" s="254">
        <f>[1]Inflação!E354</f>
        <v>3.4994417009128753E-3</v>
      </c>
      <c r="E220" s="241">
        <f>[1]Inflação!D354/[1]Inflação!D342-1</f>
        <v>5.5083685890798151E-2</v>
      </c>
      <c r="F220" s="254">
        <f>[1]Inflação!H354</f>
        <v>1.4375969190395743E-2</v>
      </c>
      <c r="G220" s="241">
        <f>[1]Inflação!G354/[1]Inflação!G342-1</f>
        <v>3.8852276272188568E-2</v>
      </c>
      <c r="H220" s="254">
        <f>[1]Inflação!$U354</f>
        <v>2.0918341272637697E-2</v>
      </c>
      <c r="I220" s="241">
        <f>[1]Inflação!$T354/[1]Inflação!$T342-1</f>
        <v>7.3039306458065001E-2</v>
      </c>
      <c r="J220" s="254">
        <f>[1]Inflação!AA354</f>
        <v>2.8366389165417782E-2</v>
      </c>
      <c r="K220" s="241">
        <f>[1]Inflação!$Z354/[1]Inflação!$Z342-1</f>
        <v>9.0768443323066217E-2</v>
      </c>
      <c r="L220" s="254">
        <f>[1]Inflação!$W354</f>
        <v>8.3775661405105506E-3</v>
      </c>
      <c r="M220" s="241">
        <f>[1]Inflação!$V354/[1]Inflação!$V342-1</f>
        <v>3.7892226973866849E-2</v>
      </c>
      <c r="N220" s="254">
        <f>[1]Inflação!$Y354</f>
        <v>1.3803861207275503E-3</v>
      </c>
      <c r="O220" s="241">
        <f>[1]Inflação!$X354/[1]Inflação!$X342-1</f>
        <v>4.1346906602533373E-2</v>
      </c>
      <c r="P220" s="255">
        <f>[1]Inflação!$AJ354</f>
        <v>1.2200625911239493E-2</v>
      </c>
      <c r="Q220" s="256">
        <f>[1]Inflação!$AI354/[1]Inflação!$AI342-1</f>
        <v>4.4815263569577324E-2</v>
      </c>
    </row>
    <row r="221" spans="1:17" ht="13.5" thickTop="1">
      <c r="A221" s="130">
        <f t="shared" si="3"/>
        <v>43831</v>
      </c>
      <c r="B221" s="131">
        <f>[1]Inflação!$C355</f>
        <v>2.099525398242541E-3</v>
      </c>
      <c r="C221" s="55">
        <f>[1]Inflação!$B355/[1]Inflação!$B343-1</f>
        <v>4.1917712378320537E-2</v>
      </c>
      <c r="D221" s="56">
        <f>[1]Inflação!E355</f>
        <v>5.1441863429244616E-3</v>
      </c>
      <c r="E221" s="55">
        <f>[1]Inflação!D355/[1]Inflação!D343-1</f>
        <v>6.0010887608960006E-2</v>
      </c>
      <c r="F221" s="56">
        <f>[1]Inflação!H355</f>
        <v>1.022651628577842E-3</v>
      </c>
      <c r="G221" s="55">
        <f>[1]Inflação!G355/[1]Inflação!G343-1</f>
        <v>3.5613188589354472E-2</v>
      </c>
      <c r="H221" s="56">
        <f>[1]Inflação!$U355</f>
        <v>4.7700471076732587E-3</v>
      </c>
      <c r="I221" s="55">
        <f>[1]Inflação!$T355/[1]Inflação!$T343-1</f>
        <v>7.8086130082771543E-2</v>
      </c>
      <c r="J221" s="56">
        <f>[1]Inflação!AA355</f>
        <v>4.9678737075018464E-3</v>
      </c>
      <c r="K221" s="55">
        <f>[1]Inflação!$Z355/[1]Inflação!$Z343-1</f>
        <v>9.9077938916200203E-2</v>
      </c>
      <c r="L221" s="56">
        <f>[1]Inflação!$W355</f>
        <v>5.1827769681185298E-3</v>
      </c>
      <c r="M221" s="55">
        <f>[1]Inflação!$V355/[1]Inflação!$V343-1</f>
        <v>3.7233332562125243E-2</v>
      </c>
      <c r="N221" s="56">
        <f>[1]Inflação!$Y355</f>
        <v>2.5532244129518045E-3</v>
      </c>
      <c r="O221" s="55">
        <f>[1]Inflação!$X355/[1]Inflação!$X343-1</f>
        <v>3.9876627753940408E-2</v>
      </c>
      <c r="P221" s="193">
        <f>[1]Inflação!$AJ355</f>
        <v>1.8991383233268877E-3</v>
      </c>
      <c r="Q221" s="144">
        <f>[1]Inflação!$AI355/[1]Inflação!$AI343-1</f>
        <v>4.3044131075138603E-2</v>
      </c>
    </row>
    <row r="222" spans="1:17">
      <c r="A222" s="130">
        <f t="shared" si="3"/>
        <v>43862</v>
      </c>
      <c r="B222" s="131">
        <f>[1]Inflação!$C356</f>
        <v>2.5002719725701894E-3</v>
      </c>
      <c r="C222" s="55">
        <f>[1]Inflação!$B356/[1]Inflação!$B344-1</f>
        <v>4.0051139050347073E-2</v>
      </c>
      <c r="D222" s="56">
        <f>[1]Inflação!E356</f>
        <v>-2.7643540351325324E-3</v>
      </c>
      <c r="E222" s="55">
        <f>[1]Inflação!D356/[1]Inflação!D344-1</f>
        <v>5.4065645971748788E-2</v>
      </c>
      <c r="F222" s="56">
        <f>[1]Inflação!H356</f>
        <v>4.3696245017830204E-3</v>
      </c>
      <c r="G222" s="55">
        <f>[1]Inflação!G356/[1]Inflação!G344-1</f>
        <v>3.5168437052043533E-2</v>
      </c>
      <c r="H222" s="56">
        <f>[1]Inflação!$U356</f>
        <v>-4.0643318172928211E-4</v>
      </c>
      <c r="I222" s="55">
        <f>[1]Inflação!$T356/[1]Inflação!$T344-1</f>
        <v>6.8197834807011581E-2</v>
      </c>
      <c r="J222" s="56">
        <f>[1]Inflação!AA356</f>
        <v>-1.8759431171706531E-3</v>
      </c>
      <c r="K222" s="55">
        <f>[1]Inflação!$Z356/[1]Inflação!$Z344-1</f>
        <v>8.3774240305474201E-2</v>
      </c>
      <c r="L222" s="56">
        <f>[1]Inflação!$W356</f>
        <v>2.1430654930423287E-3</v>
      </c>
      <c r="M222" s="55">
        <f>[1]Inflação!$V356/[1]Inflação!$V344-1</f>
        <v>3.6736526892962251E-2</v>
      </c>
      <c r="N222" s="56">
        <f>[1]Inflação!$Y356</f>
        <v>3.4908099347883415E-3</v>
      </c>
      <c r="O222" s="55">
        <f>[1]Inflação!$X356/[1]Inflação!$X344-1</f>
        <v>4.1479834096682655E-2</v>
      </c>
      <c r="P222" s="193">
        <f>[1]Inflação!$AJ356</f>
        <v>1.699574556929484E-3</v>
      </c>
      <c r="Q222" s="144">
        <f>[1]Inflação!$AI356/[1]Inflação!$AI344-1</f>
        <v>3.920480778548141E-2</v>
      </c>
    </row>
    <row r="223" spans="1:17">
      <c r="A223" s="130">
        <f t="shared" si="3"/>
        <v>43891</v>
      </c>
      <c r="B223" s="131">
        <f>[1]Inflação!$C357</f>
        <v>6.9975209317552078E-4</v>
      </c>
      <c r="C223" s="55">
        <f>[1]Inflação!$B357/[1]Inflação!$B345-1</f>
        <v>3.303157719890204E-2</v>
      </c>
      <c r="D223" s="56">
        <f>[1]Inflação!E357</f>
        <v>-2.145134156715689E-3</v>
      </c>
      <c r="E223" s="55">
        <f>[1]Inflação!D357/[1]Inflação!D345-1</f>
        <v>4.3959026207263552E-2</v>
      </c>
      <c r="F223" s="56">
        <f>[1]Inflação!H357</f>
        <v>1.7043211642853162E-3</v>
      </c>
      <c r="G223" s="55">
        <f>[1]Inflação!G357/[1]Inflação!G345-1</f>
        <v>2.9219950084016011E-2</v>
      </c>
      <c r="H223" s="56">
        <f>[1]Inflação!$U357</f>
        <v>1.2440600559007198E-2</v>
      </c>
      <c r="I223" s="55">
        <f>[1]Inflação!$T357/[1]Inflação!$T345-1</f>
        <v>6.8078764976678086E-2</v>
      </c>
      <c r="J223" s="56">
        <f>[1]Inflação!AA357</f>
        <v>1.7649332346661106E-2</v>
      </c>
      <c r="K223" s="55">
        <f>[1]Inflação!$Z357/[1]Inflação!$Z345-1</f>
        <v>8.4807801976118702E-2</v>
      </c>
      <c r="L223" s="56">
        <f>[1]Inflação!$W357</f>
        <v>1.1522808483388491E-3</v>
      </c>
      <c r="M223" s="55">
        <f>[1]Inflação!$V357/[1]Inflação!$V345-1</f>
        <v>3.1954057879447717E-2</v>
      </c>
      <c r="N223" s="56">
        <f>[1]Inflação!$Y357</f>
        <v>3.8016672989962252E-3</v>
      </c>
      <c r="O223" s="55">
        <f>[1]Inflação!$X357/[1]Inflação!$X345-1</f>
        <v>4.3423692772577072E-2</v>
      </c>
      <c r="P223" s="193">
        <f>[1]Inflação!$AJ357</f>
        <v>1.8009057550365526E-3</v>
      </c>
      <c r="Q223" s="144">
        <f>[1]Inflação!$AI357/[1]Inflação!$AI345-1</f>
        <v>3.3120524317169719E-2</v>
      </c>
    </row>
    <row r="224" spans="1:17">
      <c r="A224" s="130">
        <f t="shared" si="3"/>
        <v>43922</v>
      </c>
      <c r="B224" s="131">
        <f>[1]Inflação!$C358</f>
        <v>-3.0999403569978989E-3</v>
      </c>
      <c r="C224" s="55">
        <f>[1]Inflação!$B358/[1]Inflação!$B346-1</f>
        <v>2.3992794287667873E-2</v>
      </c>
      <c r="D224" s="56">
        <f>[1]Inflação!E358</f>
        <v>-2.0553199514746212E-2</v>
      </c>
      <c r="E224" s="55">
        <f>[1]Inflação!D358/[1]Inflação!D346-1</f>
        <v>1.2115920960108717E-2</v>
      </c>
      <c r="F224" s="56">
        <f>[1]Inflação!H358</f>
        <v>3.0337844741128439E-3</v>
      </c>
      <c r="G224" s="55">
        <f>[1]Inflação!G358/[1]Inflação!G346-1</f>
        <v>2.8115041921440431E-2</v>
      </c>
      <c r="H224" s="56">
        <f>[1]Inflação!$U358</f>
        <v>8.0229768314359351E-3</v>
      </c>
      <c r="I224" s="55">
        <f>[1]Inflação!$T358/[1]Inflação!$T346-1</f>
        <v>6.6847559320267758E-2</v>
      </c>
      <c r="J224" s="56">
        <f>[1]Inflação!AA358</f>
        <v>1.1232923663361927E-2</v>
      </c>
      <c r="K224" s="55">
        <f>[1]Inflação!$Z358/[1]Inflação!$Z346-1</f>
        <v>8.5396439526131962E-2</v>
      </c>
      <c r="L224" s="56">
        <f>[1]Inflação!$W358</f>
        <v>1.3424953653982108E-3</v>
      </c>
      <c r="M224" s="55">
        <f>[1]Inflação!$V358/[1]Inflação!$V346-1</f>
        <v>2.6272154916147983E-2</v>
      </c>
      <c r="N224" s="56">
        <f>[1]Inflação!$Y358</f>
        <v>1.7531762752984736E-3</v>
      </c>
      <c r="O224" s="55">
        <f>[1]Inflação!$X358/[1]Inflação!$X346-1</f>
        <v>4.0201378143550182E-2</v>
      </c>
      <c r="P224" s="193">
        <f>[1]Inflação!$AJ358</f>
        <v>-2.2995554192855039E-3</v>
      </c>
      <c r="Q224" s="144">
        <f>[1]Inflação!$AI358/[1]Inflação!$AI346-1</f>
        <v>2.4597599466215092E-2</v>
      </c>
    </row>
    <row r="225" spans="1:17">
      <c r="A225" s="130">
        <f t="shared" si="3"/>
        <v>43952</v>
      </c>
      <c r="B225" s="131">
        <f>[1]Inflação!$C359</f>
        <v>-3.7997640620340833E-3</v>
      </c>
      <c r="C225" s="55">
        <f>[1]Inflação!$B359/[1]Inflação!$B347-1</f>
        <v>1.8777271637496984E-2</v>
      </c>
      <c r="D225" s="56">
        <f>[1]Inflação!E359</f>
        <v>-1.0165037112208175E-2</v>
      </c>
      <c r="E225" s="55">
        <f>[1]Inflação!D359/[1]Inflação!D347-1</f>
        <v>-9.7076510556322049E-3</v>
      </c>
      <c r="F225" s="56">
        <f>[1]Inflação!H359</f>
        <v>-1.6152032827914109E-3</v>
      </c>
      <c r="G225" s="55">
        <f>[1]Inflação!G359/[1]Inflação!G347-1</f>
        <v>2.8844588399612903E-2</v>
      </c>
      <c r="H225" s="56">
        <f>[1]Inflação!$U359</f>
        <v>2.8004076591598981E-3</v>
      </c>
      <c r="I225" s="55">
        <f>[1]Inflação!$T359/[1]Inflação!$T347-1</f>
        <v>6.5090534333431149E-2</v>
      </c>
      <c r="J225" s="56">
        <f>[1]Inflação!AA359</f>
        <v>5.8764054078503936E-3</v>
      </c>
      <c r="K225" s="55">
        <f>[1]Inflação!$Z359/[1]Inflação!$Z347-1</f>
        <v>8.5956265305844992E-2</v>
      </c>
      <c r="L225" s="56">
        <f>[1]Inflação!$W359</f>
        <v>-6.0425231035137195E-3</v>
      </c>
      <c r="M225" s="55">
        <f>[1]Inflação!$V359/[1]Inflação!$V347-1</f>
        <v>1.6527020158353389E-2</v>
      </c>
      <c r="N225" s="56">
        <f>[1]Inflação!$Y359</f>
        <v>2.0509277611999721E-3</v>
      </c>
      <c r="O225" s="55">
        <f>[1]Inflação!$X359/[1]Inflação!$X347-1</f>
        <v>4.142892911126439E-2</v>
      </c>
      <c r="P225" s="193">
        <f>[1]Inflação!$AJ359</f>
        <v>-2.5005853601428596E-3</v>
      </c>
      <c r="Q225" s="144">
        <f>[1]Inflação!$AI359/[1]Inflação!$AI347-1</f>
        <v>2.0505363545854083E-2</v>
      </c>
    </row>
    <row r="226" spans="1:17">
      <c r="A226" s="130">
        <f t="shared" si="3"/>
        <v>43983</v>
      </c>
      <c r="B226" s="131">
        <f>[1]Inflação!$C360</f>
        <v>2.5999454030292135E-3</v>
      </c>
      <c r="C226" s="55">
        <f>[1]Inflação!$B360/[1]Inflação!$B348-1</f>
        <v>2.1324173853674466E-2</v>
      </c>
      <c r="D226" s="56">
        <f>[1]Inflação!E360</f>
        <v>8.9471373629406159E-3</v>
      </c>
      <c r="E226" s="55">
        <f>[1]Inflação!D360/[1]Inflação!D348-1</f>
        <v>1.0955059476844831E-3</v>
      </c>
      <c r="F226" s="56">
        <f>[1]Inflação!H360</f>
        <v>4.4141193519564581E-4</v>
      </c>
      <c r="G226" s="55">
        <f>[1]Inflação!G360/[1]Inflação!G348-1</f>
        <v>2.8450525153201012E-2</v>
      </c>
      <c r="H226" s="56">
        <f>[1]Inflação!$U360</f>
        <v>1.5570051776285343E-2</v>
      </c>
      <c r="I226" s="55">
        <f>[1]Inflação!$T360/[1]Inflação!$T348-1</f>
        <v>7.313984840626131E-2</v>
      </c>
      <c r="J226" s="56">
        <f>[1]Inflação!AA360</f>
        <v>2.2457610236153114E-2</v>
      </c>
      <c r="K226" s="55">
        <f>[1]Inflação!$Z360/[1]Inflação!$Z348-1</f>
        <v>9.7663601656181154E-2</v>
      </c>
      <c r="L226" s="56">
        <f>[1]Inflação!$W360</f>
        <v>3.6599258736136342E-4</v>
      </c>
      <c r="M226" s="55">
        <f>[1]Inflação!$V360/[1]Inflação!$V348-1</f>
        <v>1.7563790870464224E-2</v>
      </c>
      <c r="N226" s="56">
        <f>[1]Inflação!$Y360</f>
        <v>3.1597746943261562E-3</v>
      </c>
      <c r="O226" s="55">
        <f>[1]Inflação!$X360/[1]Inflação!$X348-1</f>
        <v>4.0147617245049672E-2</v>
      </c>
      <c r="P226" s="193">
        <f>[1]Inflação!$AJ360</f>
        <v>3.000155876069277E-3</v>
      </c>
      <c r="Q226" s="144">
        <f>[1]Inflação!$AI360/[1]Inflação!$AI348-1</f>
        <v>2.3465524952235972E-2</v>
      </c>
    </row>
    <row r="227" spans="1:17">
      <c r="A227" s="130">
        <f t="shared" si="3"/>
        <v>44013</v>
      </c>
      <c r="B227" s="131">
        <f>[1]Inflação!$C361</f>
        <v>3.599689040946652E-3</v>
      </c>
      <c r="C227" s="55">
        <f>[1]Inflação!$B361/[1]Inflação!$B349-1</f>
        <v>2.3056249976072696E-2</v>
      </c>
      <c r="D227" s="56">
        <f>[1]Inflação!E361</f>
        <v>1.2258845323595668E-2</v>
      </c>
      <c r="E227" s="55">
        <f>[1]Inflação!D361/[1]Inflação!D349-1</f>
        <v>9.2859833478378118E-3</v>
      </c>
      <c r="F227" s="56">
        <f>[1]Inflação!H361</f>
        <v>6.2852635544197177E-4</v>
      </c>
      <c r="G227" s="55">
        <f>[1]Inflação!G361/[1]Inflação!G349-1</f>
        <v>2.7924229790691202E-2</v>
      </c>
      <c r="H227" s="56">
        <f>[1]Inflação!$U361</f>
        <v>2.2278336608074767E-2</v>
      </c>
      <c r="I227" s="55">
        <f>[1]Inflação!$T361/[1]Inflação!$T349-1</f>
        <v>9.2719189150545001E-2</v>
      </c>
      <c r="J227" s="56">
        <f>[1]Inflação!AA361</f>
        <v>2.9958260176378371E-2</v>
      </c>
      <c r="K227" s="55">
        <f>[1]Inflação!$Z361/[1]Inflação!$Z349-1</f>
        <v>0.12604910064914909</v>
      </c>
      <c r="L227" s="56">
        <f>[1]Inflação!$W361</f>
        <v>4.8506334679967456E-3</v>
      </c>
      <c r="M227" s="55">
        <f>[1]Inflação!$V361/[1]Inflação!$V349-1</f>
        <v>2.0863434893379385E-2</v>
      </c>
      <c r="N227" s="56">
        <f>[1]Inflação!$Y361</f>
        <v>8.39318502287556E-3</v>
      </c>
      <c r="O227" s="55">
        <f>[1]Inflação!$X361/[1]Inflação!$X349-1</f>
        <v>3.9450861574296114E-2</v>
      </c>
      <c r="P227" s="193">
        <f>[1]Inflação!$AJ361</f>
        <v>4.4008403100150861E-3</v>
      </c>
      <c r="Q227" s="144">
        <f>[1]Inflação!$AI361/[1]Inflação!$AI349-1</f>
        <v>2.6943460420424614E-2</v>
      </c>
    </row>
    <row r="228" spans="1:17">
      <c r="A228" s="130">
        <f t="shared" si="3"/>
        <v>44044</v>
      </c>
      <c r="B228" s="131">
        <f>[1]Inflação!$C362</f>
        <v>2.4005403554596683E-3</v>
      </c>
      <c r="C228" s="55">
        <f>[1]Inflação!$B362/[1]Inflação!$B350-1</f>
        <v>2.438464759566572E-2</v>
      </c>
      <c r="D228" s="56">
        <f>[1]Inflação!E362</f>
        <v>7.8440810327675692E-3</v>
      </c>
      <c r="E228" s="55">
        <f>[1]Inflação!D362/[1]Inflação!D350-1</f>
        <v>1.1185988526065671E-2</v>
      </c>
      <c r="F228" s="56">
        <f>[1]Inflação!H362</f>
        <v>5.0957692635678065E-4</v>
      </c>
      <c r="G228" s="55">
        <f>[1]Inflação!G362/[1]Inflação!G350-1</f>
        <v>2.9088287455689255E-2</v>
      </c>
      <c r="H228" s="56">
        <f>[1]Inflação!$U362</f>
        <v>2.7441632524074722E-2</v>
      </c>
      <c r="I228" s="55">
        <f>[1]Inflação!$T362/[1]Inflação!$T350-1</f>
        <v>0.13024272068788512</v>
      </c>
      <c r="J228" s="56">
        <f>[1]Inflação!AA362</f>
        <v>3.737037761690476E-2</v>
      </c>
      <c r="K228" s="55">
        <f>[1]Inflação!$Z362/[1]Inflação!$Z350-1</f>
        <v>0.18154418192339428</v>
      </c>
      <c r="L228" s="56">
        <f>[1]Inflação!$W362</f>
        <v>4.7502974277626731E-3</v>
      </c>
      <c r="M228" s="55">
        <f>[1]Inflação!$V362/[1]Inflação!$V350-1</f>
        <v>2.3391252872762669E-2</v>
      </c>
      <c r="N228" s="56">
        <f>[1]Inflação!$Y362</f>
        <v>8.2264990851761421E-3</v>
      </c>
      <c r="O228" s="55">
        <f>[1]Inflação!$X362/[1]Inflação!$X350-1</f>
        <v>4.4412920975091197E-2</v>
      </c>
      <c r="P228" s="193">
        <f>[1]Inflação!$AJ362</f>
        <v>3.6006320219605925E-3</v>
      </c>
      <c r="Q228" s="144">
        <f>[1]Inflação!$AI362/[1]Inflação!$AI350-1</f>
        <v>2.9405669026115522E-2</v>
      </c>
    </row>
    <row r="229" spans="1:17">
      <c r="A229" s="130">
        <f t="shared" si="3"/>
        <v>44075</v>
      </c>
      <c r="B229" s="131">
        <f>[1]Inflação!$C363</f>
        <v>6.4004210950712181E-3</v>
      </c>
      <c r="C229" s="55">
        <f>[1]Inflação!$B363/[1]Inflação!$B351-1</f>
        <v>3.1353293138274951E-2</v>
      </c>
      <c r="D229" s="56">
        <f>[1]Inflação!E363</f>
        <v>1.2514142257704641E-3</v>
      </c>
      <c r="E229" s="55">
        <f>[1]Inflação!D363/[1]Inflação!D351-1</f>
        <v>1.1217494028857411E-2</v>
      </c>
      <c r="F229" s="56">
        <f>[1]Inflação!H363</f>
        <v>8.2010494017081825E-3</v>
      </c>
      <c r="G229" s="55">
        <f>[1]Inflação!G363/[1]Inflação!G351-1</f>
        <v>3.8545465447202387E-2</v>
      </c>
      <c r="H229" s="56">
        <f>[1]Inflação!$U363</f>
        <v>4.3407948692379072E-2</v>
      </c>
      <c r="I229" s="55">
        <f>[1]Inflação!$T363/[1]Inflação!$T351-1</f>
        <v>0.17936829983078972</v>
      </c>
      <c r="J229" s="56">
        <f>[1]Inflação!AA363</f>
        <v>5.9193757802226132E-2</v>
      </c>
      <c r="K229" s="55">
        <f>[1]Inflação!$Z363/[1]Inflação!$Z351-1</f>
        <v>0.25258997921115767</v>
      </c>
      <c r="L229" s="56">
        <f>[1]Inflação!$W363</f>
        <v>6.3848790819929224E-3</v>
      </c>
      <c r="M229" s="55">
        <f>[1]Inflação!$V363/[1]Inflação!$V351-1</f>
        <v>3.036140716961877E-2</v>
      </c>
      <c r="N229" s="56">
        <f>[1]Inflação!$Y363</f>
        <v>1.1459545484592271E-2</v>
      </c>
      <c r="O229" s="55">
        <f>[1]Inflação!$X363/[1]Inflação!$X351-1</f>
        <v>5.0051145265502361E-2</v>
      </c>
      <c r="P229" s="193">
        <f>[1]Inflação!$AJ363</f>
        <v>8.7008412445630512E-3</v>
      </c>
      <c r="Q229" s="144">
        <f>[1]Inflação!$AI363/[1]Inflação!$AI351-1</f>
        <v>3.8882215692244593E-2</v>
      </c>
    </row>
    <row r="230" spans="1:17">
      <c r="A230" s="130">
        <f t="shared" si="3"/>
        <v>44105</v>
      </c>
      <c r="B230" s="131">
        <f>[1]Inflação!$C364</f>
        <v>8.6001761951128852E-3</v>
      </c>
      <c r="C230" s="55">
        <f>[1]Inflação!$B364/[1]Inflação!$B352-1</f>
        <v>3.9183500316257946E-2</v>
      </c>
      <c r="D230" s="56">
        <f>[1]Inflação!E364</f>
        <v>2.3326284858702362E-3</v>
      </c>
      <c r="E230" s="55">
        <f>[1]Inflação!D364/[1]Inflação!D352-1</f>
        <v>1.4727907493195636E-2</v>
      </c>
      <c r="F230" s="56">
        <f>[1]Inflação!H364</f>
        <v>1.0775679871994903E-2</v>
      </c>
      <c r="G230" s="55">
        <f>[1]Inflação!G364/[1]Inflação!G352-1</f>
        <v>4.7887474481888681E-2</v>
      </c>
      <c r="H230" s="56">
        <f>[1]Inflação!$U364</f>
        <v>3.2314190239532303E-2</v>
      </c>
      <c r="I230" s="55">
        <f>[1]Inflação!$T364/[1]Inflação!$T352-1</f>
        <v>0.20931484231782482</v>
      </c>
      <c r="J230" s="56">
        <f>[1]Inflação!AA364</f>
        <v>4.1519260812932668E-2</v>
      </c>
      <c r="K230" s="55">
        <f>[1]Inflação!$Z364/[1]Inflação!$Z352-1</f>
        <v>0.29144490379466115</v>
      </c>
      <c r="L230" s="56">
        <f>[1]Inflação!$W364</f>
        <v>7.7440883918127312E-3</v>
      </c>
      <c r="M230" s="55">
        <f>[1]Inflação!$V364/[1]Inflação!$V352-1</f>
        <v>3.8847268475194152E-2</v>
      </c>
      <c r="N230" s="56">
        <f>[1]Inflação!$Y364</f>
        <v>1.6857694228480824E-2</v>
      </c>
      <c r="O230" s="55">
        <f>[1]Inflação!$X364/[1]Inflação!$X352-1</f>
        <v>6.6422854541668963E-2</v>
      </c>
      <c r="P230" s="193">
        <f>[1]Inflação!$AJ364</f>
        <v>8.8991104485880435E-3</v>
      </c>
      <c r="Q230" s="144">
        <f>[1]Inflação!$AI364/[1]Inflação!$AI352-1</f>
        <v>4.7708501782369739E-2</v>
      </c>
    </row>
    <row r="231" spans="1:17">
      <c r="A231" s="130">
        <f t="shared" si="3"/>
        <v>44136</v>
      </c>
      <c r="B231" s="131">
        <f>[1]Inflação!$C365</f>
        <v>8.9001346053416697E-3</v>
      </c>
      <c r="C231" s="55">
        <f>[1]Inflação!$B365/[1]Inflação!$B353-1</f>
        <v>4.3112233257791344E-2</v>
      </c>
      <c r="D231" s="56">
        <f>[1]Inflação!E365</f>
        <v>4.0627389706116013E-3</v>
      </c>
      <c r="E231" s="55">
        <f>[1]Inflação!D365/[1]Inflação!D353-1</f>
        <v>9.0971634343646191E-3</v>
      </c>
      <c r="F231" s="56">
        <f>[1]Inflação!H365</f>
        <v>1.0566964568029524E-2</v>
      </c>
      <c r="G231" s="55">
        <f>[1]Inflação!G365/[1]Inflação!G353-1</f>
        <v>5.5299215215112829E-2</v>
      </c>
      <c r="H231" s="56">
        <f>[1]Inflação!$U365</f>
        <v>3.2773938795656488E-2</v>
      </c>
      <c r="I231" s="55">
        <f>[1]Inflação!$T365/[1]Inflação!$T353-1</f>
        <v>0.24521153696147446</v>
      </c>
      <c r="J231" s="56">
        <f>[1]Inflação!AA365</f>
        <v>4.2551463107991072E-2</v>
      </c>
      <c r="K231" s="55">
        <f>[1]Inflação!$Z365/[1]Inflação!$Z353-1</f>
        <v>0.34158300909567174</v>
      </c>
      <c r="L231" s="56">
        <f>[1]Inflação!$W365</f>
        <v>7.194751471577332E-3</v>
      </c>
      <c r="M231" s="55">
        <f>[1]Inflação!$V365/[1]Inflação!$V353-1</f>
        <v>4.4227009954990182E-2</v>
      </c>
      <c r="N231" s="56">
        <f>[1]Inflação!$Y365</f>
        <v>1.2937829539336088E-2</v>
      </c>
      <c r="O231" s="55">
        <f>[1]Inflação!$X365/[1]Inflação!$X353-1</f>
        <v>7.86187358039101E-2</v>
      </c>
      <c r="P231" s="193">
        <f>[1]Inflação!$AJ365</f>
        <v>9.4996720563493842E-3</v>
      </c>
      <c r="Q231" s="144">
        <f>[1]Inflação!$AI365/[1]Inflação!$AI353-1</f>
        <v>5.1980349730226694E-2</v>
      </c>
    </row>
    <row r="232" spans="1:17" ht="13.5" thickBot="1">
      <c r="A232" s="239">
        <f t="shared" si="3"/>
        <v>44166</v>
      </c>
      <c r="B232" s="240">
        <f>[1]Inflação!$C366</f>
        <v>1.3500360884495022E-2</v>
      </c>
      <c r="C232" s="241">
        <f>[1]Inflação!$B366/[1]Inflação!$B354-1</f>
        <v>4.517456886424509E-2</v>
      </c>
      <c r="D232" s="254">
        <f>[1]Inflação!E366</f>
        <v>2.0373430522255376E-2</v>
      </c>
      <c r="E232" s="241">
        <f>[1]Inflação!D366/[1]Inflação!D354-1</f>
        <v>2.627919574291826E-2</v>
      </c>
      <c r="F232" s="254">
        <f>[1]Inflação!H366</f>
        <v>1.11488593766087E-2</v>
      </c>
      <c r="G232" s="241">
        <f>[1]Inflação!G366/[1]Inflação!G354-1</f>
        <v>5.1861246963018637E-2</v>
      </c>
      <c r="H232" s="254">
        <f>[1]Inflação!$U366</f>
        <v>9.5810827887206074E-3</v>
      </c>
      <c r="I232" s="241">
        <f>[1]Inflação!$T366/[1]Inflação!$T354-1</f>
        <v>0.23138351126052559</v>
      </c>
      <c r="J232" s="254">
        <f>[1]Inflação!AA366</f>
        <v>8.9841707898477008E-3</v>
      </c>
      <c r="K232" s="241">
        <f>[1]Inflação!$Z366/[1]Inflação!$Z354-1</f>
        <v>0.31629741524001354</v>
      </c>
      <c r="L232" s="254">
        <f>[1]Inflação!$W366</f>
        <v>1.2121555316462862E-2</v>
      </c>
      <c r="M232" s="241">
        <f>[1]Inflação!$V366/[1]Inflação!$V354-1</f>
        <v>4.8104103965988632E-2</v>
      </c>
      <c r="N232" s="254">
        <f>[1]Inflação!$Y366</f>
        <v>8.8327018274763081E-3</v>
      </c>
      <c r="O232" s="241">
        <f>[1]Inflação!$X366/[1]Inflação!$X354-1</f>
        <v>8.6645862615894353E-2</v>
      </c>
      <c r="P232" s="255">
        <f>[1]Inflação!$AJ366</f>
        <v>1.459917161309443E-2</v>
      </c>
      <c r="Q232" s="256">
        <f>[1]Inflação!$AI366/[1]Inflação!$AI354-1</f>
        <v>5.4473158845030234E-2</v>
      </c>
    </row>
    <row r="233" spans="1:17" ht="13.5" thickTop="1">
      <c r="A233" s="130">
        <f t="shared" si="3"/>
        <v>44197</v>
      </c>
      <c r="B233" s="131">
        <f>[1]Inflação!$C367</f>
        <v>2.4997347403781234E-3</v>
      </c>
      <c r="C233" s="55">
        <f>[1]Inflação!$B367/[1]Inflação!$B355-1</f>
        <v>4.5591981123227932E-2</v>
      </c>
      <c r="D233" s="56">
        <f>[1]Inflação!E367</f>
        <v>-2.8850225970667998E-3</v>
      </c>
      <c r="E233" s="55">
        <f>[1]Inflação!D367/[1]Inflação!D355-1</f>
        <v>1.8081157883925059E-2</v>
      </c>
      <c r="F233" s="56">
        <f>[1]Inflação!H367</f>
        <v>4.3600646822781197E-3</v>
      </c>
      <c r="G233" s="55">
        <f>[1]Inflação!G367/[1]Inflação!G355-1</f>
        <v>5.5368156073001717E-2</v>
      </c>
      <c r="H233" s="56">
        <f>[1]Inflação!$U367</f>
        <v>2.5767096938458911E-2</v>
      </c>
      <c r="I233" s="55">
        <f>[1]Inflação!$T367/[1]Inflação!$T355-1</f>
        <v>0.25711618613590881</v>
      </c>
      <c r="J233" s="56">
        <f>[1]Inflação!AA367</f>
        <v>3.3758816847530904E-2</v>
      </c>
      <c r="K233" s="55">
        <f>[1]Inflação!$Z367/[1]Inflação!$Z355-1</f>
        <v>0.35400752023842696</v>
      </c>
      <c r="L233" s="56">
        <f>[1]Inflação!$W367</f>
        <v>4.0990890181933359E-3</v>
      </c>
      <c r="M233" s="55">
        <f>[1]Inflação!$V367/[1]Inflação!$V355-1</f>
        <v>4.6974142516429174E-2</v>
      </c>
      <c r="N233" s="56">
        <f>[1]Inflação!$Y367</f>
        <v>9.270389933106582E-3</v>
      </c>
      <c r="O233" s="55">
        <f>[1]Inflação!$X367/[1]Inflação!$X355-1</f>
        <v>9.3926453753842454E-2</v>
      </c>
      <c r="P233" s="193">
        <f>[1]Inflação!$AJ367</f>
        <v>2.7006756909604412E-3</v>
      </c>
      <c r="Q233" s="144">
        <f>[1]Inflação!$AI367/[1]Inflação!$AI355-1</f>
        <v>5.5316756376609488E-2</v>
      </c>
    </row>
    <row r="234" spans="1:17">
      <c r="A234" s="130">
        <f t="shared" si="3"/>
        <v>44228</v>
      </c>
      <c r="B234" s="131">
        <f>[1]Inflação!$C368</f>
        <v>8.5998898553949488E-3</v>
      </c>
      <c r="C234" s="55">
        <f>[1]Inflação!$B368/[1]Inflação!$B356-1</f>
        <v>5.1953786425932069E-2</v>
      </c>
      <c r="D234" s="56">
        <f>[1]Inflação!E368</f>
        <v>1.6898127965922161E-2</v>
      </c>
      <c r="E234" s="55">
        <f>[1]Inflação!D368/[1]Inflação!D356-1</f>
        <v>3.815465056692835E-2</v>
      </c>
      <c r="F234" s="56">
        <f>[1]Inflação!H368</f>
        <v>5.7563795235084925E-3</v>
      </c>
      <c r="G234" s="55">
        <f>[1]Inflação!G368/[1]Inflação!G356-1</f>
        <v>5.6825325878320676E-2</v>
      </c>
      <c r="H234" s="56">
        <f>[1]Inflação!$U368</f>
        <v>2.525854049250964E-2</v>
      </c>
      <c r="I234" s="55">
        <f>[1]Inflação!$T368/[1]Inflação!$T356-1</f>
        <v>0.28939315839107693</v>
      </c>
      <c r="J234" s="56">
        <f>[1]Inflação!AA368</f>
        <v>3.2832709363029178E-2</v>
      </c>
      <c r="K234" s="55">
        <f>[1]Inflação!$Z368/[1]Inflação!$Z356-1</f>
        <v>0.40109162381399033</v>
      </c>
      <c r="L234" s="56">
        <f>[1]Inflação!$W368</f>
        <v>3.4546786476932212E-3</v>
      </c>
      <c r="M234" s="55">
        <f>[1]Inflação!$V368/[1]Inflação!$V356-1</f>
        <v>4.834443095646157E-2</v>
      </c>
      <c r="N234" s="56">
        <f>[1]Inflação!$Y368</f>
        <v>1.0673784090441396E-2</v>
      </c>
      <c r="O234" s="55">
        <f>[1]Inflação!$X368/[1]Inflação!$X356-1</f>
        <v>0.10175676507080378</v>
      </c>
      <c r="P234" s="193">
        <f>[1]Inflação!$AJ368</f>
        <v>8.199950366438058E-3</v>
      </c>
      <c r="Q234" s="144">
        <f>[1]Inflação!$AI368/[1]Inflação!$AI356-1</f>
        <v>6.2165072667004218E-2</v>
      </c>
    </row>
    <row r="235" spans="1:17">
      <c r="A235" s="130">
        <f t="shared" si="3"/>
        <v>44256</v>
      </c>
      <c r="B235" s="131">
        <f>[1]Inflação!$C369</f>
        <v>9.3002491805145304E-3</v>
      </c>
      <c r="C235" s="55">
        <f>[1]Inflação!$B369/[1]Inflação!$B357-1</f>
        <v>6.0994785444116184E-2</v>
      </c>
      <c r="D235" s="56">
        <f>[1]Inflação!E369</f>
        <v>2.8141791712036568E-2</v>
      </c>
      <c r="E235" s="55">
        <f>[1]Inflação!D369/[1]Inflação!D357-1</f>
        <v>6.9664756914356696E-2</v>
      </c>
      <c r="F235" s="56">
        <f>[1]Inflação!H369</f>
        <v>2.7688294235064248E-3</v>
      </c>
      <c r="G235" s="55">
        <f>[1]Inflação!G369/[1]Inflação!G357-1</f>
        <v>5.7948411068413419E-2</v>
      </c>
      <c r="H235" s="56">
        <f>[1]Inflação!$U369</f>
        <v>2.9382654010984055E-2</v>
      </c>
      <c r="I235" s="55">
        <f>[1]Inflação!$T369/[1]Inflação!$T357-1</f>
        <v>0.31096970105245703</v>
      </c>
      <c r="J235" s="56">
        <f>[1]Inflação!AA369</f>
        <v>3.555088694294839E-2</v>
      </c>
      <c r="K235" s="55">
        <f>[1]Inflação!$Z369/[1]Inflação!$Z357-1</f>
        <v>0.42573834385877163</v>
      </c>
      <c r="L235" s="56">
        <f>[1]Inflação!$W369</f>
        <v>9.828595693252451E-3</v>
      </c>
      <c r="M235" s="55">
        <f>[1]Inflação!$V369/[1]Inflação!$V357-1</f>
        <v>5.7429728491001031E-2</v>
      </c>
      <c r="N235" s="56">
        <f>[1]Inflação!$Y369</f>
        <v>1.9983177694041121E-2</v>
      </c>
      <c r="O235" s="55">
        <f>[1]Inflação!$X369/[1]Inflação!$X357-1</f>
        <v>0.11951733384409113</v>
      </c>
      <c r="P235" s="193">
        <f>[1]Inflação!$AJ369</f>
        <v>8.5997369816230851E-3</v>
      </c>
      <c r="Q235" s="144">
        <f>[1]Inflação!$AI369/[1]Inflação!$AI357-1</f>
        <v>6.9373571903082798E-2</v>
      </c>
    </row>
    <row r="236" spans="1:17">
      <c r="A236" s="130">
        <f t="shared" si="3"/>
        <v>44287</v>
      </c>
      <c r="B236" s="131">
        <f>[1]Inflação!$C370</f>
        <v>3.0997124087179806E-3</v>
      </c>
      <c r="C236" s="55">
        <f>[1]Inflação!$B370/[1]Inflação!$B358-1</f>
        <v>6.7593038892254542E-2</v>
      </c>
      <c r="D236" s="56">
        <f>[1]Inflação!E370</f>
        <v>3.8276748156154117E-3</v>
      </c>
      <c r="E236" s="55">
        <f>[1]Inflação!D370/[1]Inflação!D358-1</f>
        <v>9.6291381250691366E-2</v>
      </c>
      <c r="F236" s="56">
        <f>[1]Inflação!H370</f>
        <v>2.8419897081344292E-3</v>
      </c>
      <c r="G236" s="55">
        <f>[1]Inflação!G370/[1]Inflação!G358-1</f>
        <v>5.7746115820677124E-2</v>
      </c>
      <c r="H236" s="56">
        <f>[1]Inflação!$U370</f>
        <v>1.5082790815338365E-2</v>
      </c>
      <c r="I236" s="55">
        <f>[1]Inflação!$T370/[1]Inflação!$T358-1</f>
        <v>0.3201512400061175</v>
      </c>
      <c r="J236" s="56">
        <f>[1]Inflação!AA370</f>
        <v>1.8421195826521464E-2</v>
      </c>
      <c r="K236" s="55">
        <f>[1]Inflação!$Z370/[1]Inflação!$Z358-1</f>
        <v>0.43587309620839032</v>
      </c>
      <c r="L236" s="56">
        <f>[1]Inflação!$W370</f>
        <v>4.4136222269304248E-3</v>
      </c>
      <c r="M236" s="55">
        <f>[1]Inflação!$V370/[1]Inflação!$V358-1</f>
        <v>6.0672875424624628E-2</v>
      </c>
      <c r="N236" s="56">
        <f>[1]Inflação!$Y370</f>
        <v>9.5158254918732421E-3</v>
      </c>
      <c r="O236" s="55">
        <f>[1]Inflação!$X370/[1]Inflação!$X358-1</f>
        <v>0.12819254502417388</v>
      </c>
      <c r="P236" s="193">
        <f>[1]Inflação!$AJ370</f>
        <v>3.8007045041847931E-3</v>
      </c>
      <c r="Q236" s="144">
        <f>[1]Inflação!$AI370/[1]Inflação!$AI358-1</f>
        <v>7.5912064272543711E-2</v>
      </c>
    </row>
    <row r="237" spans="1:17">
      <c r="A237" s="130">
        <f t="shared" si="3"/>
        <v>44317</v>
      </c>
      <c r="B237" s="131">
        <f>[1]Inflação!$C371</f>
        <v>8.3006723105383262E-3</v>
      </c>
      <c r="C237" s="55">
        <f>[1]Inflação!$B371/[1]Inflação!$B359-1</f>
        <v>8.0560654410588128E-2</v>
      </c>
      <c r="D237" s="56">
        <f>[1]Inflação!E371</f>
        <v>2.1059165038818994E-2</v>
      </c>
      <c r="E237" s="55">
        <f>[1]Inflação!D371/[1]Inflação!D359-1</f>
        <v>0.13087373587345974</v>
      </c>
      <c r="F237" s="56">
        <f>[1]Inflação!H371</f>
        <v>3.7615484844732983E-3</v>
      </c>
      <c r="G237" s="55">
        <f>[1]Inflação!G371/[1]Inflação!G359-1</f>
        <v>6.3442555025537306E-2</v>
      </c>
      <c r="H237" s="56">
        <f>[1]Inflação!$U371</f>
        <v>4.0963346381609922E-2</v>
      </c>
      <c r="I237" s="55">
        <f>[1]Inflação!$T371/[1]Inflação!$T359-1</f>
        <v>0.37039139795970688</v>
      </c>
      <c r="J237" s="56">
        <f>[1]Inflação!AA371</f>
        <v>5.2305417705690749E-2</v>
      </c>
      <c r="K237" s="55">
        <f>[1]Inflação!$Z371/[1]Inflação!$Z359-1</f>
        <v>0.50214979708693086</v>
      </c>
      <c r="L237" s="56">
        <f>[1]Inflação!$W371</f>
        <v>6.0656123096343162E-3</v>
      </c>
      <c r="M237" s="55">
        <f>[1]Inflação!$V371/[1]Inflação!$V359-1</f>
        <v>7.3593720735627866E-2</v>
      </c>
      <c r="N237" s="56">
        <f>[1]Inflação!$Y371</f>
        <v>1.8008277096305259E-2</v>
      </c>
      <c r="O237" s="55">
        <f>[1]Inflação!$X371/[1]Inflação!$X359-1</f>
        <v>0.14615866037764658</v>
      </c>
      <c r="P237" s="193">
        <f>[1]Inflação!$AJ371</f>
        <v>9.5992491979373096E-3</v>
      </c>
      <c r="Q237" s="144">
        <f>[1]Inflação!$AI371/[1]Inflação!$AI359-1</f>
        <v>8.8963057371562737E-2</v>
      </c>
    </row>
    <row r="238" spans="1:17">
      <c r="A238" s="130">
        <f t="shared" si="3"/>
        <v>44348</v>
      </c>
      <c r="B238" s="131">
        <f>[1]Inflação!$C372</f>
        <v>5.3000578441551038E-3</v>
      </c>
      <c r="C238" s="55">
        <f>[1]Inflação!$B372/[1]Inflação!$B360-1</f>
        <v>8.3470723655796775E-2</v>
      </c>
      <c r="D238" s="56">
        <f>[1]Inflação!E372</f>
        <v>8.1011563616162352E-3</v>
      </c>
      <c r="E238" s="55">
        <f>[1]Inflação!D372/[1]Inflação!D360-1</f>
        <v>0.12992552197798624</v>
      </c>
      <c r="F238" s="56">
        <f>[1]Inflação!H372</f>
        <v>4.2858793101083759E-3</v>
      </c>
      <c r="G238" s="55">
        <f>[1]Inflação!G372/[1]Inflação!G360-1</f>
        <v>6.7529121374266587E-2</v>
      </c>
      <c r="H238" s="56">
        <f>[1]Inflação!$U372</f>
        <v>6.0264343877098892E-3</v>
      </c>
      <c r="I238" s="55">
        <f>[1]Inflação!$T372/[1]Inflação!$T360-1</f>
        <v>0.35751341760586741</v>
      </c>
      <c r="J238" s="56">
        <f>[1]Inflação!AA372</f>
        <v>4.1627165192326121E-3</v>
      </c>
      <c r="K238" s="55">
        <f>[1]Inflação!$Z372/[1]Inflação!$Z360-1</f>
        <v>0.47527174306349607</v>
      </c>
      <c r="L238" s="56">
        <f>[1]Inflação!$W372</f>
        <v>5.7361529683472856E-3</v>
      </c>
      <c r="M238" s="55">
        <f>[1]Inflação!$V372/[1]Inflação!$V360-1</f>
        <v>7.9356981889136202E-2</v>
      </c>
      <c r="N238" s="56">
        <f>[1]Inflação!$Y372</f>
        <v>2.3006952028340688E-2</v>
      </c>
      <c r="O238" s="55">
        <f>[1]Inflação!$X372/[1]Inflação!$X360-1</f>
        <v>0.16883502236830084</v>
      </c>
      <c r="P238" s="193">
        <f>[1]Inflação!$AJ372</f>
        <v>6.0001650340089085E-3</v>
      </c>
      <c r="Q238" s="144">
        <f>[1]Inflação!$AI372/[1]Inflação!$AI360-1</f>
        <v>9.2220184626861323E-2</v>
      </c>
    </row>
    <row r="239" spans="1:17">
      <c r="A239" s="130">
        <f t="shared" si="3"/>
        <v>44378</v>
      </c>
      <c r="B239" s="131">
        <f>[1]Inflação!$C373</f>
        <v>9.5996866540266623E-3</v>
      </c>
      <c r="C239" s="55">
        <f>[1]Inflação!$B373/[1]Inflação!$B361-1</f>
        <v>8.9948228408701869E-2</v>
      </c>
      <c r="D239" s="56">
        <f>[1]Inflação!E373</f>
        <v>1.6785785521496122E-2</v>
      </c>
      <c r="E239" s="55">
        <f>[1]Inflação!D373/[1]Inflação!D361-1</f>
        <v>0.13497868134498647</v>
      </c>
      <c r="F239" s="56">
        <f>[1]Inflação!H373</f>
        <v>6.9911255985153353E-3</v>
      </c>
      <c r="G239" s="55">
        <f>[1]Inflação!G373/[1]Inflação!G361-1</f>
        <v>7.4317114921036431E-2</v>
      </c>
      <c r="H239" s="56">
        <f>[1]Inflação!$U373</f>
        <v>7.7733043422485437E-3</v>
      </c>
      <c r="I239" s="55">
        <f>[1]Inflação!$T373/[1]Inflação!$T361-1</f>
        <v>0.33825175938761842</v>
      </c>
      <c r="J239" s="56">
        <f>[1]Inflação!AA373</f>
        <v>7.1075812187184617E-3</v>
      </c>
      <c r="K239" s="55">
        <f>[1]Inflação!$Z373/[1]Inflação!$Z361-1</f>
        <v>0.44254132836661464</v>
      </c>
      <c r="L239" s="56">
        <f>[1]Inflação!$W373</f>
        <v>8.2989466782728005E-3</v>
      </c>
      <c r="M239" s="55">
        <f>[1]Inflação!$V373/[1]Inflação!$V361-1</f>
        <v>8.306097611005514E-2</v>
      </c>
      <c r="N239" s="56">
        <f>[1]Inflação!$Y373</f>
        <v>1.2441389425903893E-2</v>
      </c>
      <c r="O239" s="55">
        <f>[1]Inflação!$X373/[1]Inflação!$X361-1</f>
        <v>0.17352732211233168</v>
      </c>
      <c r="P239" s="193">
        <f>[1]Inflação!$AJ373</f>
        <v>1.0199537982523488E-2</v>
      </c>
      <c r="Q239" s="144">
        <f>[1]Inflação!$AI373/[1]Inflação!$AI361-1</f>
        <v>9.852588887189917E-2</v>
      </c>
    </row>
    <row r="240" spans="1:17">
      <c r="A240" s="130">
        <f t="shared" si="3"/>
        <v>44409</v>
      </c>
      <c r="B240" s="131">
        <f>[1]Inflação!$C374</f>
        <v>8.699876574363552E-3</v>
      </c>
      <c r="C240" s="55">
        <f>[1]Inflação!$B374/[1]Inflação!$B362-1</f>
        <v>9.6797736240681331E-2</v>
      </c>
      <c r="D240" s="56">
        <f>[1]Inflação!E374</f>
        <v>9.4602562648826716E-3</v>
      </c>
      <c r="E240" s="55">
        <f>[1]Inflação!D374/[1]Inflação!D362-1</f>
        <v>0.13679872917608416</v>
      </c>
      <c r="F240" s="56">
        <f>[1]Inflação!H374</f>
        <v>8.4217129183268291E-3</v>
      </c>
      <c r="G240" s="55">
        <f>[1]Inflação!G374/[1]Inflação!G362-1</f>
        <v>8.2812928762088678E-2</v>
      </c>
      <c r="H240" s="56">
        <f>[1]Inflação!$U374</f>
        <v>6.6368722298322247E-3</v>
      </c>
      <c r="I240" s="55">
        <f>[1]Inflação!$T374/[1]Inflação!$T362-1</f>
        <v>0.31115337619381167</v>
      </c>
      <c r="J240" s="56">
        <f>[1]Inflação!AA374</f>
        <v>6.5508564371792311E-3</v>
      </c>
      <c r="K240" s="55">
        <f>[1]Inflação!$Z374/[1]Inflação!$Z362-1</f>
        <v>0.39968447224126824</v>
      </c>
      <c r="L240" s="56">
        <f>[1]Inflação!$W374</f>
        <v>7.4999053042259511E-3</v>
      </c>
      <c r="M240" s="55">
        <f>[1]Inflação!$V374/[1]Inflação!$V362-1</f>
        <v>8.6024889629888079E-2</v>
      </c>
      <c r="N240" s="56">
        <f>[1]Inflação!$Y374</f>
        <v>5.6202651007790649E-3</v>
      </c>
      <c r="O240" s="55">
        <f>[1]Inflação!$X374/[1]Inflação!$X362-1</f>
        <v>0.17049379066747972</v>
      </c>
      <c r="P240" s="193">
        <f>[1]Inflação!$AJ374</f>
        <v>8.8007251360044947E-3</v>
      </c>
      <c r="Q240" s="144">
        <f>[1]Inflação!$AI374/[1]Inflação!$AI362-1</f>
        <v>0.10421783119243444</v>
      </c>
    </row>
    <row r="241" spans="1:17">
      <c r="A241" s="130">
        <f t="shared" si="3"/>
        <v>44440</v>
      </c>
      <c r="B241" s="131">
        <f>[1]Inflação!$C375</f>
        <v>1.159962900247602E-2</v>
      </c>
      <c r="C241" s="55">
        <f>[1]Inflação!$B375/[1]Inflação!$B363-1</f>
        <v>0.10246394955255722</v>
      </c>
      <c r="D241" s="56">
        <f>[1]Inflação!E375</f>
        <v>1.9265526378752895E-2</v>
      </c>
      <c r="E241" s="55">
        <f>[1]Inflação!D375/[1]Inflação!D363-1</f>
        <v>0.15725155402285962</v>
      </c>
      <c r="F241" s="56">
        <f>[1]Inflação!H375</f>
        <v>8.78526778171973E-3</v>
      </c>
      <c r="G241" s="55">
        <f>[1]Inflação!G375/[1]Inflação!G363-1</f>
        <v>8.344038220053962E-2</v>
      </c>
      <c r="H241" s="56">
        <f>[1]Inflação!$U375</f>
        <v>-6.3942673349889345E-3</v>
      </c>
      <c r="I241" s="55">
        <f>[1]Inflação!$T375/[1]Inflação!$T363-1</f>
        <v>0.24857157990976941</v>
      </c>
      <c r="J241" s="56">
        <f>[1]Inflação!AA375</f>
        <v>-1.2143171950471321E-2</v>
      </c>
      <c r="K241" s="55">
        <f>[1]Inflação!$Z375/[1]Inflação!$Z363-1</f>
        <v>0.30541541888185364</v>
      </c>
      <c r="L241" s="56">
        <f>[1]Inflação!$W375</f>
        <v>1.1921173005827512E-2</v>
      </c>
      <c r="M241" s="55">
        <f>[1]Inflação!$V375/[1]Inflação!$V363-1</f>
        <v>9.1999296760364446E-2</v>
      </c>
      <c r="N241" s="56">
        <f>[1]Inflação!$Y375</f>
        <v>5.6059031940114412E-3</v>
      </c>
      <c r="O241" s="55">
        <f>[1]Inflação!$X375/[1]Inflação!$X363-1</f>
        <v>0.16371976595784021</v>
      </c>
      <c r="P241" s="193">
        <f>[1]Inflação!$AJ375</f>
        <v>1.1999329811558823E-2</v>
      </c>
      <c r="Q241" s="144">
        <f>[1]Inflação!$AI375/[1]Inflação!$AI363-1</f>
        <v>0.1078286638027921</v>
      </c>
    </row>
    <row r="242" spans="1:17">
      <c r="A242" s="130">
        <f t="shared" si="3"/>
        <v>44470</v>
      </c>
      <c r="B242" s="131">
        <f>[1]Inflação!$C376</f>
        <v>1.2499558393798349E-2</v>
      </c>
      <c r="C242" s="55">
        <f>[1]Inflação!$B376/[1]Inflação!$B364-1</f>
        <v>0.1067262215618634</v>
      </c>
      <c r="D242" s="56">
        <f>[1]Inflação!E376</f>
        <v>1.3470443930640785E-2</v>
      </c>
      <c r="E242" s="55">
        <f>[1]Inflação!D376/[1]Inflação!D364-1</f>
        <v>0.17011081238238357</v>
      </c>
      <c r="F242" s="56">
        <f>[1]Inflação!H376</f>
        <v>1.2140116624290265E-2</v>
      </c>
      <c r="G242" s="55">
        <f>[1]Inflação!G376/[1]Inflação!G364-1</f>
        <v>8.4902908363201801E-2</v>
      </c>
      <c r="H242" s="56">
        <f>[1]Inflação!$U376</f>
        <v>6.4289614059422906E-3</v>
      </c>
      <c r="I242" s="55">
        <f>[1]Inflação!$T376/[1]Inflação!$T364-1</f>
        <v>0.21726370739705847</v>
      </c>
      <c r="J242" s="56">
        <f>[1]Inflação!AA376</f>
        <v>5.2618370609074372E-3</v>
      </c>
      <c r="K242" s="55">
        <f>[1]Inflação!$Z376/[1]Inflação!$Z364-1</f>
        <v>0.25997122807746686</v>
      </c>
      <c r="L242" s="56">
        <f>[1]Inflação!$W376</f>
        <v>1.0477266746133695E-2</v>
      </c>
      <c r="M242" s="55">
        <f>[1]Inflação!$V376/[1]Inflação!$V364-1</f>
        <v>9.4960989987066702E-2</v>
      </c>
      <c r="N242" s="56">
        <f>[1]Inflação!$Y376</f>
        <v>7.9609127976467686E-3</v>
      </c>
      <c r="O242" s="55">
        <f>[1]Inflação!$X376/[1]Inflação!$X364-1</f>
        <v>0.15353804587721132</v>
      </c>
      <c r="P242" s="193">
        <f>[1]Inflação!$AJ376</f>
        <v>1.1600596667039831E-2</v>
      </c>
      <c r="Q242" s="144">
        <f>[1]Inflação!$AI376/[1]Inflação!$AI364-1</f>
        <v>0.11079504947671603</v>
      </c>
    </row>
    <row r="243" spans="1:17">
      <c r="A243" s="130">
        <f t="shared" si="3"/>
        <v>44501</v>
      </c>
      <c r="B243" s="131">
        <f>[1]Inflação!$C377</f>
        <v>9.5006903702077317E-3</v>
      </c>
      <c r="C243" s="55">
        <f>[1]Inflação!$B377/[1]Inflação!$B365-1</f>
        <v>0.1073850090767916</v>
      </c>
      <c r="D243" s="56">
        <f>[1]Inflação!E377</f>
        <v>2.3022627898353187E-2</v>
      </c>
      <c r="E243" s="55">
        <f>[1]Inflação!D377/[1]Inflação!D365-1</f>
        <v>0.19220621556273088</v>
      </c>
      <c r="F243" s="56">
        <f>[1]Inflação!H377</f>
        <v>4.4770197827488367E-3</v>
      </c>
      <c r="G243" s="55">
        <f>[1]Inflação!G377/[1]Inflação!G365-1</f>
        <v>7.8364995448003238E-2</v>
      </c>
      <c r="H243" s="56">
        <f>[1]Inflação!$U377</f>
        <v>1.8327051736344302E-4</v>
      </c>
      <c r="I243" s="55">
        <f>[1]Inflação!$T377/[1]Inflação!$T365-1</f>
        <v>0.17885119890440193</v>
      </c>
      <c r="J243" s="56">
        <f>[1]Inflação!AA377</f>
        <v>-2.8712904688898977E-3</v>
      </c>
      <c r="K243" s="55">
        <f>[1]Inflação!$Z377/[1]Inflação!$Z365-1</f>
        <v>0.20507574844684195</v>
      </c>
      <c r="L243" s="56">
        <f>[1]Inflação!$W377</f>
        <v>9.3130781416126407E-3</v>
      </c>
      <c r="M243" s="55">
        <f>[1]Inflação!$V377/[1]Inflação!$V365-1</f>
        <v>9.7263906145385493E-2</v>
      </c>
      <c r="N243" s="56">
        <f>[1]Inflação!$Y377</f>
        <v>7.0801651302656587E-3</v>
      </c>
      <c r="O243" s="55">
        <f>[1]Inflação!$X377/[1]Inflação!$X365-1</f>
        <v>0.14686731193995017</v>
      </c>
      <c r="P243" s="193">
        <f>[1]Inflação!$AJ377</f>
        <v>8.3997073339794337E-3</v>
      </c>
      <c r="Q243" s="144">
        <f>[1]Inflação!$AI377/[1]Inflação!$AI365-1</f>
        <v>0.10958471191839014</v>
      </c>
    </row>
    <row r="244" spans="1:17" ht="13.5" thickBot="1">
      <c r="A244" s="239">
        <f t="shared" si="3"/>
        <v>44531</v>
      </c>
      <c r="B244" s="240">
        <f>[1]Inflação!$C378</f>
        <v>7.2995824342585447E-3</v>
      </c>
      <c r="C244" s="241">
        <f>[1]Inflação!$B378/[1]Inflação!$B366-1</f>
        <v>0.10060982737443336</v>
      </c>
      <c r="D244" s="254">
        <f>[1]Inflação!E378</f>
        <v>5.4847580063110968E-4</v>
      </c>
      <c r="E244" s="241">
        <f>[1]Inflação!D378/[1]Inflação!D366-1</f>
        <v>0.16904270156347589</v>
      </c>
      <c r="F244" s="254">
        <f>[1]Inflação!H378</f>
        <v>9.8538397028873348E-3</v>
      </c>
      <c r="G244" s="241">
        <f>[1]Inflação!G378/[1]Inflação!G366-1</f>
        <v>7.6983889321434962E-2</v>
      </c>
      <c r="H244" s="254">
        <f>[1]Inflação!$U378</f>
        <v>8.7083353565746702E-3</v>
      </c>
      <c r="I244" s="241">
        <f>[1]Inflação!$T378/[1]Inflação!$T366-1</f>
        <v>0.17783212339450416</v>
      </c>
      <c r="J244" s="254">
        <f>[1]Inflação!AA378</f>
        <v>9.4777322912789064E-3</v>
      </c>
      <c r="K244" s="241">
        <f>[1]Inflação!$Z378/[1]Inflação!$Z366-1</f>
        <v>0.20566523142681414</v>
      </c>
      <c r="L244" s="254">
        <f>[1]Inflação!$W378</f>
        <v>8.3513327676729698E-3</v>
      </c>
      <c r="M244" s="241">
        <f>[1]Inflação!$V378/[1]Inflação!$V366-1</f>
        <v>9.3176522471762002E-2</v>
      </c>
      <c r="N244" s="254">
        <f>[1]Inflação!$Y378</f>
        <v>3.0376290209439549E-3</v>
      </c>
      <c r="O244" s="241">
        <f>[1]Inflação!$X378/[1]Inflação!$X366-1</f>
        <v>0.14027932211756977</v>
      </c>
      <c r="P244" s="255">
        <f>[1]Inflação!$AJ378</f>
        <v>7.3002572911080588E-3</v>
      </c>
      <c r="Q244" s="256">
        <f>[1]Inflação!$AI378/[1]Inflação!$AI366-1</f>
        <v>0.1016024821158541</v>
      </c>
    </row>
    <row r="245" spans="1:17" ht="13.5" thickTop="1">
      <c r="A245" s="130">
        <f t="shared" si="3"/>
        <v>44562</v>
      </c>
      <c r="B245" s="131">
        <f>[1]Inflação!$C379</f>
        <v>5.4002915013626751E-3</v>
      </c>
      <c r="C245" s="55">
        <f>[1]Inflação!$B379/[1]Inflação!$B367-1</f>
        <v>0.10379424844245855</v>
      </c>
      <c r="D245" s="56">
        <f>[1]Inflação!E379</f>
        <v>-3.4707135306835113E-3</v>
      </c>
      <c r="E245" s="55">
        <f>[1]Inflação!D379/[1]Inflação!D367-1</f>
        <v>0.16835602276831851</v>
      </c>
      <c r="F245" s="56">
        <f>[1]Inflação!H379</f>
        <v>8.7251979713496297E-3</v>
      </c>
      <c r="G245" s="55">
        <f>[1]Inflação!G379/[1]Inflação!G367-1</f>
        <v>8.1664659089554004E-2</v>
      </c>
      <c r="H245" s="56">
        <f>[1]Inflação!$U379</f>
        <v>1.8175493284213751E-2</v>
      </c>
      <c r="I245" s="55">
        <f>[1]Inflação!$T379/[1]Inflação!$T367-1</f>
        <v>0.16911510110090888</v>
      </c>
      <c r="J245" s="56">
        <f>[1]Inflação!AA379</f>
        <v>2.3034682360757008E-2</v>
      </c>
      <c r="K245" s="55">
        <f>[1]Inflação!$Z379/[1]Inflação!$Z367-1</f>
        <v>0.19315775301199589</v>
      </c>
      <c r="L245" s="56">
        <f>[1]Inflação!$W379</f>
        <v>4.2329061791097633E-3</v>
      </c>
      <c r="M245" s="55">
        <f>[1]Inflação!$V379/[1]Inflação!$V367-1</f>
        <v>9.3322211059888138E-2</v>
      </c>
      <c r="N245" s="56">
        <f>[1]Inflação!$Y379</f>
        <v>6.3576211319875675E-3</v>
      </c>
      <c r="O245" s="55">
        <f>[1]Inflação!$X379/[1]Inflação!$X367-1</f>
        <v>0.13698845966172635</v>
      </c>
      <c r="P245" s="193">
        <f>[1]Inflação!$AJ379</f>
        <v>6.6992176084692545E-3</v>
      </c>
      <c r="Q245" s="144">
        <f>[1]Inflação!$AI379/[1]Inflação!$AI367-1</f>
        <v>0.10599542191130862</v>
      </c>
    </row>
    <row r="246" spans="1:17">
      <c r="A246" s="130">
        <f t="shared" si="3"/>
        <v>44593</v>
      </c>
      <c r="B246" s="131">
        <f>[1]Inflação!$C380</f>
        <v>1.0100616113204897E-2</v>
      </c>
      <c r="C246" s="55">
        <f>[1]Inflação!$B380/[1]Inflação!$B368-1</f>
        <v>0.10543661726335407</v>
      </c>
      <c r="D246" s="56">
        <f>[1]Inflação!E380</f>
        <v>1.1619998336955817E-3</v>
      </c>
      <c r="E246" s="55">
        <f>[1]Inflação!D380/[1]Inflação!D368-1</f>
        <v>0.15027613888150593</v>
      </c>
      <c r="F246" s="56">
        <f>[1]Inflação!H380</f>
        <v>1.3411028356478338E-2</v>
      </c>
      <c r="G246" s="55">
        <f>[1]Inflação!G380/[1]Inflação!G368-1</f>
        <v>8.9897033538212323E-2</v>
      </c>
      <c r="H246" s="56">
        <f>[1]Inflação!$U380</f>
        <v>1.8329186734332481E-2</v>
      </c>
      <c r="I246" s="55">
        <f>[1]Inflação!$T380/[1]Inflação!$T368-1</f>
        <v>0.16121347258517527</v>
      </c>
      <c r="J246" s="56">
        <f>[1]Inflação!AA380</f>
        <v>2.3565829619852652E-2</v>
      </c>
      <c r="K246" s="55">
        <f>[1]Inflação!$Z380/[1]Inflação!$Z368-1</f>
        <v>0.1824523896830017</v>
      </c>
      <c r="L246" s="56">
        <f>[1]Inflação!$W380</f>
        <v>3.2992021057334231E-3</v>
      </c>
      <c r="M246" s="55">
        <f>[1]Inflação!$V380/[1]Inflação!$V368-1</f>
        <v>9.3152810328354763E-2</v>
      </c>
      <c r="N246" s="56">
        <f>[1]Inflação!$Y380</f>
        <v>4.8066034955422943E-3</v>
      </c>
      <c r="O246" s="55">
        <f>[1]Inflação!$X380/[1]Inflação!$X368-1</f>
        <v>0.13038799496959541</v>
      </c>
      <c r="P246" s="193">
        <f>[1]Inflação!$AJ380</f>
        <v>1.0000000000000009E-2</v>
      </c>
      <c r="Q246" s="144">
        <f>[1]Inflação!$AI380/[1]Inflação!$AI368-1</f>
        <v>0.10797007649565882</v>
      </c>
    </row>
    <row r="247" spans="1:17">
      <c r="A247" s="130">
        <f t="shared" si="3"/>
        <v>44621</v>
      </c>
      <c r="B247" s="131">
        <f>[1]Inflação!$C381</f>
        <v>1.6200500704719456E-2</v>
      </c>
      <c r="C247" s="55">
        <f>[1]Inflação!$B381/[1]Inflação!$B369-1</f>
        <v>0.11299412129585251</v>
      </c>
      <c r="D247" s="56">
        <f>[1]Inflação!E381</f>
        <v>2.6523540986958194E-2</v>
      </c>
      <c r="E247" s="55">
        <f>[1]Inflação!D381/[1]Inflação!D369-1</f>
        <v>0.14846565397486122</v>
      </c>
      <c r="F247" s="56">
        <f>[1]Inflação!H381</f>
        <v>1.242300222856052E-2</v>
      </c>
      <c r="G247" s="55">
        <f>[1]Inflação!G381/[1]Inflação!G369-1</f>
        <v>0.10039003450987494</v>
      </c>
      <c r="H247" s="56">
        <f>[1]Inflação!$U381</f>
        <v>1.7407971295068103E-2</v>
      </c>
      <c r="I247" s="55">
        <f>[1]Inflação!$T381/[1]Inflação!$T369-1</f>
        <v>0.14770521805468251</v>
      </c>
      <c r="J247" s="56">
        <f>[1]Inflação!AA381</f>
        <v>2.0661906485847092E-2</v>
      </c>
      <c r="K247" s="55">
        <f>[1]Inflação!$Z381/[1]Inflação!$Z369-1</f>
        <v>0.16545128356313121</v>
      </c>
      <c r="L247" s="56">
        <f>[1]Inflação!$W381</f>
        <v>8.6429455038754543E-3</v>
      </c>
      <c r="M247" s="55">
        <f>[1]Inflação!$V381/[1]Inflação!$V369-1</f>
        <v>9.1869328317534915E-2</v>
      </c>
      <c r="N247" s="56">
        <f>[1]Inflação!$Y381</f>
        <v>7.2721584190209576E-3</v>
      </c>
      <c r="O247" s="55">
        <f>[1]Inflação!$X381/[1]Inflação!$X369-1</f>
        <v>0.11630111206159111</v>
      </c>
      <c r="P247" s="193">
        <f>[1]Inflação!$AJ381</f>
        <v>1.710029782203093E-2</v>
      </c>
      <c r="Q247" s="144">
        <f>[1]Inflação!$AI381/[1]Inflação!$AI369-1</f>
        <v>0.11730813866171519</v>
      </c>
    </row>
    <row r="248" spans="1:17">
      <c r="A248" s="130">
        <f t="shared" si="3"/>
        <v>44652</v>
      </c>
      <c r="B248" s="131">
        <f>[1]Inflação!$C382</f>
        <v>1.0600180812643467E-2</v>
      </c>
      <c r="C248" s="55">
        <f>[1]Inflação!$B382/[1]Inflação!$B370-1</f>
        <v>0.12131630216906664</v>
      </c>
      <c r="D248" s="56">
        <f>[1]Inflação!E382</f>
        <v>5.5298707414757065E-3</v>
      </c>
      <c r="E248" s="55">
        <f>[1]Inflação!D382/[1]Inflação!D370-1</f>
        <v>0.15041311329106866</v>
      </c>
      <c r="F248" s="56">
        <f>[1]Inflação!H382</f>
        <v>1.2481910274963814E-2</v>
      </c>
      <c r="G248" s="55">
        <f>[1]Inflação!G382/[1]Inflação!G370-1</f>
        <v>0.11096764557330219</v>
      </c>
      <c r="H248" s="56">
        <f>[1]Inflação!$U382</f>
        <v>1.4112920585009014E-2</v>
      </c>
      <c r="I248" s="55">
        <f>[1]Inflação!$T382/[1]Inflação!$T370-1</f>
        <v>0.14660863250101475</v>
      </c>
      <c r="J248" s="56">
        <f>[1]Inflação!AA382</f>
        <v>1.4454860876406572E-2</v>
      </c>
      <c r="K248" s="55">
        <f>[1]Inflação!$Z382/[1]Inflação!$Z370-1</f>
        <v>0.1609123264228085</v>
      </c>
      <c r="L248" s="56">
        <f>[1]Inflação!$W382</f>
        <v>1.5278833150402127E-2</v>
      </c>
      <c r="M248" s="55">
        <f>[1]Inflação!$V382/[1]Inflação!$V370-1</f>
        <v>0.10368058843041217</v>
      </c>
      <c r="N248" s="56">
        <f>[1]Inflação!$Y382</f>
        <v>8.6858611835698429E-3</v>
      </c>
      <c r="O248" s="55">
        <f>[1]Inflação!$X382/[1]Inflação!$X370-1</f>
        <v>0.11538335519544285</v>
      </c>
      <c r="P248" s="193">
        <f>[1]Inflação!$AJ382</f>
        <v>1.0400501008126062E-2</v>
      </c>
      <c r="Q248" s="144">
        <f>[1]Inflação!$AI382/[1]Inflação!$AI370-1</f>
        <v>0.12465422470676035</v>
      </c>
    </row>
    <row r="249" spans="1:17">
      <c r="A249" s="130">
        <f t="shared" si="3"/>
        <v>44682</v>
      </c>
      <c r="B249" s="131">
        <f>[1]Inflação!$C383</f>
        <v>4.7000726944577131E-3</v>
      </c>
      <c r="C249" s="55">
        <f>[1]Inflação!$B383/[1]Inflação!$B371-1</f>
        <v>0.11731212845583983</v>
      </c>
      <c r="D249" s="56">
        <f>[1]Inflação!E383</f>
        <v>-5.0589662543019109E-3</v>
      </c>
      <c r="E249" s="55">
        <f>[1]Inflação!D383/[1]Inflação!D371-1</f>
        <v>0.12098617921803512</v>
      </c>
      <c r="F249" s="56">
        <f>[1]Inflação!H383</f>
        <v>8.2947547926133236E-3</v>
      </c>
      <c r="G249" s="55">
        <f>[1]Inflação!G383/[1]Inflação!G371-1</f>
        <v>0.11598501802262162</v>
      </c>
      <c r="H249" s="56">
        <f>[1]Inflação!$U383</f>
        <v>5.2164654880375583E-3</v>
      </c>
      <c r="I249" s="55">
        <f>[1]Inflação!$T383/[1]Inflação!$T371-1</f>
        <v>0.10723387222724634</v>
      </c>
      <c r="J249" s="56">
        <f>[1]Inflação!AA383</f>
        <v>4.5244462294942167E-3</v>
      </c>
      <c r="K249" s="55">
        <f>[1]Inflação!$Z383/[1]Inflação!$Z371-1</f>
        <v>0.10819995050811282</v>
      </c>
      <c r="L249" s="56">
        <f>[1]Inflação!$W383</f>
        <v>3.5000000000000586E-3</v>
      </c>
      <c r="M249" s="55">
        <f>[1]Inflação!$V383/[1]Inflação!$V371-1</f>
        <v>0.10086604386300468</v>
      </c>
      <c r="N249" s="56">
        <f>[1]Inflação!$Y383</f>
        <v>1.4925861738298352E-2</v>
      </c>
      <c r="O249" s="55">
        <f>[1]Inflação!$X383/[1]Inflação!$X371-1</f>
        <v>0.11200609897712765</v>
      </c>
      <c r="P249" s="193">
        <f>[1]Inflação!$AJ383</f>
        <v>4.5004527664103122E-3</v>
      </c>
      <c r="Q249" s="144">
        <f>[1]Inflação!$AI383/[1]Inflação!$AI371-1</f>
        <v>0.11897436415596019</v>
      </c>
    </row>
    <row r="250" spans="1:17">
      <c r="A250" s="130">
        <f t="shared" si="3"/>
        <v>44713</v>
      </c>
      <c r="B250" s="131">
        <f>[1]Inflação!$C384</f>
        <v>6.7005775876050055E-3</v>
      </c>
      <c r="C250" s="55">
        <f>[1]Inflação!$B384/[1]Inflação!$B372-1</f>
        <v>0.11886869625198027</v>
      </c>
      <c r="D250" s="56">
        <f>[1]Inflação!E384</f>
        <v>4.751862174223298E-3</v>
      </c>
      <c r="E250" s="55">
        <f>[1]Inflação!D384/[1]Inflação!D372-1</f>
        <v>0.11726183819282143</v>
      </c>
      <c r="F250" s="56">
        <f>[1]Inflação!H384</f>
        <v>7.4089539041310992E-3</v>
      </c>
      <c r="G250" s="55">
        <f>[1]Inflação!G384/[1]Inflação!G372-1</f>
        <v>0.11945544863296798</v>
      </c>
      <c r="H250" s="56">
        <f>[1]Inflação!$U384</f>
        <v>5.8746298919150064E-3</v>
      </c>
      <c r="I250" s="55">
        <f>[1]Inflação!$T384/[1]Inflação!$T372-1</f>
        <v>0.10706679602133851</v>
      </c>
      <c r="J250" s="56">
        <f>[1]Inflação!AA384</f>
        <v>3.0406629120138806E-3</v>
      </c>
      <c r="K250" s="55">
        <f>[1]Inflação!$Z384/[1]Inflação!$Z372-1</f>
        <v>0.10696164546896791</v>
      </c>
      <c r="L250" s="56">
        <f>[1]Inflação!$W384</f>
        <v>7.1000000000001062E-3</v>
      </c>
      <c r="M250" s="55">
        <f>[1]Inflação!$V384/[1]Inflação!$V372-1</f>
        <v>0.10235889353509697</v>
      </c>
      <c r="N250" s="56">
        <f>[1]Inflação!$Y384</f>
        <v>2.810750932084316E-2</v>
      </c>
      <c r="O250" s="55">
        <f>[1]Inflação!$X384/[1]Inflação!$X372-1</f>
        <v>0.11755039249947297</v>
      </c>
      <c r="P250" s="193">
        <f>[1]Inflação!$AJ384</f>
        <v>6.2004677440230527E-3</v>
      </c>
      <c r="Q250" s="144">
        <f>[1]Inflação!$AI384/[1]Inflação!$AI372-1</f>
        <v>0.11919716093608712</v>
      </c>
    </row>
    <row r="251" spans="1:17">
      <c r="A251" s="130">
        <f t="shared" si="3"/>
        <v>44743</v>
      </c>
      <c r="B251" s="131">
        <f>[1]Inflação!$C385</f>
        <v>-6.8000340776196433E-3</v>
      </c>
      <c r="C251" s="55">
        <f>[1]Inflação!$B385/[1]Inflação!$B373-1</f>
        <v>0.10069403316870851</v>
      </c>
      <c r="D251" s="56">
        <f>[1]Inflação!E385</f>
        <v>-4.3479831215617049E-2</v>
      </c>
      <c r="E251" s="55">
        <f>[1]Inflação!D385/[1]Inflação!D373-1</f>
        <v>5.1040934346297639E-2</v>
      </c>
      <c r="F251" s="56">
        <f>[1]Inflação!H385</f>
        <v>6.5011171890374531E-3</v>
      </c>
      <c r="G251" s="55">
        <f>[1]Inflação!G385/[1]Inflação!G373-1</f>
        <v>0.118910714354858</v>
      </c>
      <c r="H251" s="56">
        <f>[1]Inflação!$U385</f>
        <v>2.0702577492939245E-3</v>
      </c>
      <c r="I251" s="55">
        <f>[1]Inflação!$T385/[1]Inflação!$T373-1</f>
        <v>0.10080184189721297</v>
      </c>
      <c r="J251" s="56">
        <f>[1]Inflação!AA385</f>
        <v>2.0983597765902307E-3</v>
      </c>
      <c r="K251" s="55">
        <f>[1]Inflação!$Z385/[1]Inflação!$Z373-1</f>
        <v>0.10145576296594228</v>
      </c>
      <c r="L251" s="56">
        <f>[1]Inflação!$W385</f>
        <v>-2.8000000000000247E-3</v>
      </c>
      <c r="M251" s="55">
        <f>[1]Inflação!$V385/[1]Inflação!$V373-1</f>
        <v>9.0224573034244582E-2</v>
      </c>
      <c r="N251" s="56">
        <f>[1]Inflação!$Y385</f>
        <v>1.1629939088935393E-2</v>
      </c>
      <c r="O251" s="55">
        <f>[1]Inflação!$X385/[1]Inflação!$X373-1</f>
        <v>0.11665469952203833</v>
      </c>
      <c r="P251" s="193">
        <f>[1]Inflação!$AJ385</f>
        <v>-6.0007239158462733E-3</v>
      </c>
      <c r="Q251" s="144">
        <f>[1]Inflação!$AI385/[1]Inflação!$AI373-1</f>
        <v>0.10124893740067886</v>
      </c>
    </row>
    <row r="252" spans="1:17">
      <c r="A252" s="130">
        <f t="shared" si="3"/>
        <v>44774</v>
      </c>
      <c r="B252" s="131">
        <f>[1]Inflação!$C386</f>
        <v>-3.599529004437052E-3</v>
      </c>
      <c r="C252" s="55">
        <f>[1]Inflação!$B386/[1]Inflação!$B374-1</f>
        <v>8.727291292620043E-2</v>
      </c>
      <c r="D252" s="56">
        <f>[1]Inflação!E386</f>
        <v>-2.5494302054238083E-2</v>
      </c>
      <c r="E252" s="55">
        <f>[1]Inflação!D386/[1]Inflação!D374-1</f>
        <v>1.4646562792405948E-2</v>
      </c>
      <c r="F252" s="56">
        <f>[1]Inflação!H386</f>
        <v>3.9467628239511221E-3</v>
      </c>
      <c r="G252" s="55">
        <f>[1]Inflação!G386/[1]Inflação!G374-1</f>
        <v>0.11394546068899825</v>
      </c>
      <c r="H252" s="56">
        <f>[1]Inflação!$U386</f>
        <v>-6.9816417254777718E-3</v>
      </c>
      <c r="I252" s="55">
        <f>[1]Inflação!$T386/[1]Inflação!$T374-1</f>
        <v>8.5909395912495023E-2</v>
      </c>
      <c r="J252" s="56">
        <f>[1]Inflação!AA386</f>
        <v>-7.0709083106699211E-3</v>
      </c>
      <c r="K252" s="55">
        <f>[1]Inflação!$Z386/[1]Inflação!$Z374-1</f>
        <v>8.6549639557143232E-2</v>
      </c>
      <c r="L252" s="56">
        <f>[1]Inflação!$W386</f>
        <v>-1.1800000000000033E-2</v>
      </c>
      <c r="M252" s="55">
        <f>[1]Inflação!$V386/[1]Inflação!$V374-1</f>
        <v>6.9339974525475911E-2</v>
      </c>
      <c r="N252" s="56">
        <f>[1]Inflação!$Y386</f>
        <v>3.3272252808025371E-3</v>
      </c>
      <c r="O252" s="55">
        <f>[1]Inflação!$X386/[1]Inflação!$X374-1</f>
        <v>0.11410847628049359</v>
      </c>
      <c r="P252" s="193">
        <f>[1]Inflação!$AJ386</f>
        <v>-3.0997300526350857E-3</v>
      </c>
      <c r="Q252" s="144">
        <f>[1]Inflação!$AI386/[1]Inflação!$AI374-1</f>
        <v>8.8257904281321187E-2</v>
      </c>
    </row>
    <row r="253" spans="1:17">
      <c r="A253" s="130">
        <f t="shared" si="3"/>
        <v>44805</v>
      </c>
      <c r="B253" s="131">
        <f>[1]Inflação!$C387</f>
        <v>-2.9003564010536831E-3</v>
      </c>
      <c r="C253" s="55">
        <f>[1]Inflação!$B387/[1]Inflação!$B375-1</f>
        <v>7.1688247891645851E-2</v>
      </c>
      <c r="D253" s="56">
        <f>[1]Inflação!E387</f>
        <v>-1.2054928582657443E-2</v>
      </c>
      <c r="E253" s="55">
        <f>[1]Inflação!D387/[1]Inflação!D375-1</f>
        <v>-1.6531958553836601E-2</v>
      </c>
      <c r="F253" s="56">
        <f>[1]Inflação!H387</f>
        <v>1.6373015202786334E-4</v>
      </c>
      <c r="G253" s="55">
        <f>[1]Inflação!G387/[1]Inflação!G375-1</f>
        <v>0.10442517623056902</v>
      </c>
      <c r="H253" s="56">
        <f>[1]Inflação!$U387</f>
        <v>-9.4641647632246473E-3</v>
      </c>
      <c r="I253" s="55">
        <f>[1]Inflação!$T387/[1]Inflação!$T375-1</f>
        <v>8.2554312148165998E-2</v>
      </c>
      <c r="J253" s="56">
        <f>[1]Inflação!AA387</f>
        <v>-1.2739297559927643E-2</v>
      </c>
      <c r="K253" s="55">
        <f>[1]Inflação!$Z387/[1]Inflação!$Z375-1</f>
        <v>8.5893957430245971E-2</v>
      </c>
      <c r="L253" s="56">
        <f>[1]Inflação!$W387</f>
        <v>-8.0000000000002292E-4</v>
      </c>
      <c r="M253" s="55">
        <f>[1]Inflação!$V387/[1]Inflação!$V375-1</f>
        <v>5.5896972065532902E-2</v>
      </c>
      <c r="N253" s="56">
        <f>[1]Inflação!$Y387</f>
        <v>9.6547953184367152E-4</v>
      </c>
      <c r="O253" s="55">
        <f>[1]Inflação!$X387/[1]Inflação!$X375-1</f>
        <v>0.1089673615365041</v>
      </c>
      <c r="P253" s="193">
        <f>[1]Inflação!$AJ387</f>
        <v>-3.1999323787875733E-3</v>
      </c>
      <c r="Q253" s="144">
        <f>[1]Inflação!$AI387/[1]Inflação!$AI375-1</f>
        <v>7.1913311226137422E-2</v>
      </c>
    </row>
    <row r="254" spans="1:17">
      <c r="A254" s="130">
        <f t="shared" si="3"/>
        <v>44835</v>
      </c>
      <c r="B254" s="131">
        <f>[1]Inflação!$C388</f>
        <v>5.9007839455980093E-3</v>
      </c>
      <c r="C254" s="55">
        <f>[1]Inflação!$B388/[1]Inflação!$B376-1</f>
        <v>6.4703722349883863E-2</v>
      </c>
      <c r="D254" s="56">
        <f>[1]Inflação!E388</f>
        <v>1.8086201931211132E-3</v>
      </c>
      <c r="E254" s="55">
        <f>[1]Inflação!D388/[1]Inflação!D376-1</f>
        <v>-2.7848549994182403E-2</v>
      </c>
      <c r="F254" s="56">
        <f>[1]Inflação!H388</f>
        <v>7.2511967576398551E-3</v>
      </c>
      <c r="G254" s="55">
        <f>[1]Inflação!G388/[1]Inflação!G376-1</f>
        <v>9.9090493713181127E-2</v>
      </c>
      <c r="H254" s="56">
        <f>[1]Inflação!$U388</f>
        <v>-9.7421808373870933E-3</v>
      </c>
      <c r="I254" s="55">
        <f>[1]Inflação!$T388/[1]Inflação!$T376-1</f>
        <v>6.5159999743421348E-2</v>
      </c>
      <c r="J254" s="56">
        <f>[1]Inflação!AA388</f>
        <v>-1.4386229579909204E-2</v>
      </c>
      <c r="K254" s="55">
        <f>[1]Inflação!$Z388/[1]Inflação!$Z376-1</f>
        <v>6.46699180269108E-2</v>
      </c>
      <c r="L254" s="56">
        <f>[1]Inflação!$W388</f>
        <v>4.9999999999998934E-3</v>
      </c>
      <c r="M254" s="55">
        <f>[1]Inflação!$V388/[1]Inflação!$V376-1</f>
        <v>5.0173508942942036E-2</v>
      </c>
      <c r="N254" s="56">
        <f>[1]Inflação!$Y388</f>
        <v>4.4805829214111803E-4</v>
      </c>
      <c r="O254" s="55">
        <f>[1]Inflação!$X388/[1]Inflação!$X376-1</f>
        <v>0.1007016536774028</v>
      </c>
      <c r="P254" s="193">
        <f>[1]Inflação!$AJ388</f>
        <v>4.7002244114877634E-3</v>
      </c>
      <c r="Q254" s="144">
        <f>[1]Inflação!$AI388/[1]Inflação!$AI376-1</f>
        <v>6.4601531362116216E-2</v>
      </c>
    </row>
    <row r="255" spans="1:17">
      <c r="A255" s="130">
        <f t="shared" si="3"/>
        <v>44866</v>
      </c>
      <c r="B255" s="131">
        <f>[1]Inflação!$C389</f>
        <v>4.0996078296735572E-3</v>
      </c>
      <c r="C255" s="55">
        <f>[1]Inflação!$B389/[1]Inflação!$B377-1</f>
        <v>5.9007289707012633E-2</v>
      </c>
      <c r="D255" s="56">
        <f>[1]Inflação!E389</f>
        <v>9.9484679650159169E-3</v>
      </c>
      <c r="E255" s="55">
        <f>[1]Inflação!D389/[1]Inflação!D377-1</f>
        <v>-4.0272579717662405E-2</v>
      </c>
      <c r="F255" s="56">
        <f>[1]Inflação!H389</f>
        <v>2.1778329792001561E-3</v>
      </c>
      <c r="G255" s="55">
        <f>[1]Inflação!G389/[1]Inflação!G377-1</f>
        <v>9.6574742422427251E-2</v>
      </c>
      <c r="H255" s="56">
        <f>[1]Inflação!$U389</f>
        <v>-5.6452605018449953E-3</v>
      </c>
      <c r="I255" s="55">
        <f>[1]Inflação!$T389/[1]Inflação!$T377-1</f>
        <v>5.8952819237679366E-2</v>
      </c>
      <c r="J255" s="56">
        <f>[1]Inflação!AA389</f>
        <v>-9.3999999999999639E-3</v>
      </c>
      <c r="K255" s="55">
        <f>[1]Inflação!$Z389/[1]Inflação!$Z377-1</f>
        <v>5.7698981802863258E-2</v>
      </c>
      <c r="L255" s="56">
        <f>[1]Inflação!$W389</f>
        <v>6.3500000000000778E-3</v>
      </c>
      <c r="M255" s="55">
        <f>[1]Inflação!$V389/[1]Inflação!$V377-1</f>
        <v>4.7090475306858615E-2</v>
      </c>
      <c r="N255" s="56">
        <f>[1]Inflação!$Y389</f>
        <v>1.4348258190732821E-3</v>
      </c>
      <c r="O255" s="55">
        <f>[1]Inflação!$X389/[1]Inflação!$X377-1</f>
        <v>9.4531505033282004E-2</v>
      </c>
      <c r="P255" s="193">
        <f>[1]Inflação!$AJ389</f>
        <v>3.7995593053785637E-3</v>
      </c>
      <c r="Q255" s="144">
        <f>[1]Inflação!$AI389/[1]Inflação!$AI377-1</f>
        <v>5.9745000167072071E-2</v>
      </c>
    </row>
    <row r="256" spans="1:17" ht="13.5" thickBot="1">
      <c r="A256" s="239">
        <f t="shared" si="3"/>
        <v>44896</v>
      </c>
      <c r="B256" s="240">
        <f>[1]Inflação!$C390</f>
        <v>6.199682944266538E-3</v>
      </c>
      <c r="C256" s="241">
        <f>[1]Inflação!$B390/[1]Inflação!$B378-1</f>
        <v>5.7850929078894886E-2</v>
      </c>
      <c r="D256" s="254">
        <f>[1]Inflação!E390</f>
        <v>2.6569911872951213E-3</v>
      </c>
      <c r="E256" s="241">
        <f>[1]Inflação!D390/[1]Inflação!D378-1</f>
        <v>-3.8250088972224705E-2</v>
      </c>
      <c r="F256" s="254">
        <f>[1]Inflação!H390</f>
        <v>7.3728360751725841E-3</v>
      </c>
      <c r="G256" s="241">
        <f>[1]Inflação!G390/[1]Inflação!G378-1</f>
        <v>9.3880683334816251E-2</v>
      </c>
      <c r="H256" s="254">
        <f>[1]Inflação!$U390</f>
        <v>4.479036258823843E-3</v>
      </c>
      <c r="I256" s="241">
        <f>[1]Inflação!$T390/[1]Inflação!$T378-1</f>
        <v>5.4512855725947995E-2</v>
      </c>
      <c r="J256" s="254">
        <f>[1]Inflação!AA390</f>
        <v>4.7403407217299076E-3</v>
      </c>
      <c r="K256" s="241">
        <f>[1]Inflação!$Z390/[1]Inflação!$Z378-1</f>
        <v>5.2735292085666075E-2</v>
      </c>
      <c r="L256" s="254">
        <f>[1]Inflação!$W390</f>
        <v>4.3999999999999595E-3</v>
      </c>
      <c r="M256" s="241">
        <f>[1]Inflação!$V390/[1]Inflação!$V378-1</f>
        <v>4.2987339057271923E-2</v>
      </c>
      <c r="N256" s="254">
        <f>[1]Inflação!$Y390</f>
        <v>2.7149999141140579E-3</v>
      </c>
      <c r="O256" s="241">
        <f>[1]Inflação!$X390/[1]Inflação!$X378-1</f>
        <v>9.41794467339232E-2</v>
      </c>
      <c r="P256" s="255">
        <f>[1]Inflação!$AJ390</f>
        <v>6.9007040339690295E-3</v>
      </c>
      <c r="Q256" s="256">
        <f>[1]Inflação!$AI390/[1]Inflação!$AI378-1</f>
        <v>5.9324644306454788E-2</v>
      </c>
    </row>
    <row r="257" spans="1:17" ht="13.5" thickTop="1">
      <c r="A257" s="130">
        <f t="shared" si="3"/>
        <v>44927</v>
      </c>
      <c r="B257" s="131">
        <f>[1]Inflação!$C391</f>
        <v>5.2995865055938118E-3</v>
      </c>
      <c r="C257" s="55">
        <f>[1]Inflação!$B391/[1]Inflação!$B379-1</f>
        <v>5.7744970413239338E-2</v>
      </c>
      <c r="D257" s="56">
        <f>[1]Inflação!E391</f>
        <v>7.1777311388490084E-3</v>
      </c>
      <c r="E257" s="55">
        <f>[1]Inflação!D391/[1]Inflação!D379-1</f>
        <v>-2.7973280400154343E-2</v>
      </c>
      <c r="F257" s="56">
        <f>[1]Inflação!H391</f>
        <v>4.6804198482337522E-3</v>
      </c>
      <c r="G257" s="55">
        <f>[1]Inflação!G391/[1]Inflação!G379-1</f>
        <v>8.9494449436674284E-2</v>
      </c>
      <c r="H257" s="56">
        <f>[1]Inflação!$U391</f>
        <v>2.1332998956888893E-3</v>
      </c>
      <c r="I257" s="55">
        <f>[1]Inflação!$T391/[1]Inflação!$T379-1</f>
        <v>3.7898137267467824E-2</v>
      </c>
      <c r="J257" s="56">
        <f>[1]Inflação!AA391</f>
        <v>1.0303764787127356E-3</v>
      </c>
      <c r="K257" s="55">
        <f>[1]Inflação!$Z391/[1]Inflação!$Z379-1</f>
        <v>3.0092160059661754E-2</v>
      </c>
      <c r="L257" s="56">
        <f>[1]Inflação!$W391</f>
        <v>6.0999999999999943E-3</v>
      </c>
      <c r="M257" s="55">
        <f>[1]Inflação!$V391/[1]Inflação!$V379-1</f>
        <v>4.4926486046021452E-2</v>
      </c>
      <c r="N257" s="56">
        <f>[1]Inflação!$Y391</f>
        <v>3.1844376909582195E-3</v>
      </c>
      <c r="O257" s="55">
        <f>[1]Inflação!$X391/[1]Inflação!$X379-1</f>
        <v>9.0729349046000607E-2</v>
      </c>
      <c r="P257" s="193">
        <f>[1]Inflação!$AJ391</f>
        <v>4.6002549898227496E-3</v>
      </c>
      <c r="Q257" s="144">
        <f>[1]Inflação!$AI391/[1]Inflação!$AI379-1</f>
        <v>5.71159579475915E-2</v>
      </c>
    </row>
    <row r="258" spans="1:17">
      <c r="A258" s="130">
        <f t="shared" si="3"/>
        <v>44958</v>
      </c>
      <c r="B258" s="131">
        <f>[1]Inflação!$C392</f>
        <v>8.3999139573474046E-3</v>
      </c>
      <c r="C258" s="55">
        <f>[1]Inflação!$B392/[1]Inflação!$B380-1</f>
        <v>5.596404965858115E-2</v>
      </c>
      <c r="D258" s="56">
        <f>[1]Inflação!E392</f>
        <v>8.4294986389530369E-3</v>
      </c>
      <c r="E258" s="55">
        <f>[1]Inflação!D392/[1]Inflação!D380-1</f>
        <v>-2.0917276452198208E-2</v>
      </c>
      <c r="F258" s="56">
        <f>[1]Inflação!H392</f>
        <v>8.3895560653082235E-3</v>
      </c>
      <c r="G258" s="55">
        <f>[1]Inflação!G392/[1]Inflação!G380-1</f>
        <v>8.4095982244046352E-2</v>
      </c>
      <c r="H258" s="56">
        <f>[1]Inflação!$U392</f>
        <v>-6.1738078817952236E-4</v>
      </c>
      <c r="I258" s="55">
        <f>[1]Inflação!$T392/[1]Inflação!$T380-1</f>
        <v>1.8587478793374856E-2</v>
      </c>
      <c r="J258" s="56">
        <f>[1]Inflação!AA392</f>
        <v>-2.0455619991430751E-3</v>
      </c>
      <c r="K258" s="55">
        <f>[1]Inflação!$Z392/[1]Inflação!$Z380-1</f>
        <v>4.3174683383255807E-3</v>
      </c>
      <c r="L258" s="56">
        <f>[1]Inflação!$W392</f>
        <v>3.8000000000000256E-3</v>
      </c>
      <c r="M258" s="55">
        <f>[1]Inflação!$V392/[1]Inflação!$V380-1</f>
        <v>4.5448062244604071E-2</v>
      </c>
      <c r="N258" s="56">
        <f>[1]Inflação!$Y392</f>
        <v>2.111328010969693E-3</v>
      </c>
      <c r="O258" s="55">
        <f>[1]Inflação!$X392/[1]Inflação!$X380-1</f>
        <v>8.7803595906480458E-2</v>
      </c>
      <c r="P258" s="193">
        <f>[1]Inflação!$AJ392</f>
        <v>7.6992726732967309E-3</v>
      </c>
      <c r="Q258" s="144">
        <f>[1]Inflação!$AI392/[1]Inflação!$AI380-1</f>
        <v>5.4707902925864804E-2</v>
      </c>
    </row>
    <row r="259" spans="1:17">
      <c r="A259" s="130">
        <f t="shared" si="3"/>
        <v>44986</v>
      </c>
      <c r="B259" s="131">
        <f>[1]Inflação!$C393</f>
        <v>7.1003356660832573E-3</v>
      </c>
      <c r="C259" s="55">
        <f>[1]Inflação!$B393/[1]Inflação!$B381-1</f>
        <v>4.6507798534815903E-2</v>
      </c>
      <c r="D259" s="56">
        <f>[1]Inflação!E393</f>
        <v>2.3266310234870913E-2</v>
      </c>
      <c r="E259" s="55">
        <f>[1]Inflação!D393/[1]Inflação!D381-1</f>
        <v>-2.4023974183563501E-2</v>
      </c>
      <c r="F259" s="56">
        <f>[1]Inflação!H393</f>
        <v>1.7546089848021751E-3</v>
      </c>
      <c r="G259" s="55">
        <f>[1]Inflação!G393/[1]Inflação!G381-1</f>
        <v>7.2672335974552693E-2</v>
      </c>
      <c r="H259" s="56">
        <f>[1]Inflação!$U393</f>
        <v>5.1735148467657588E-4</v>
      </c>
      <c r="I259" s="55">
        <f>[1]Inflação!$T393/[1]Inflação!$T381-1</f>
        <v>1.6772772485371679E-3</v>
      </c>
      <c r="J259" s="56">
        <f>[1]Inflação!AA393</f>
        <v>-1.1490677056033016E-3</v>
      </c>
      <c r="K259" s="55">
        <f>[1]Inflação!$Z393/[1]Inflação!$Z381-1</f>
        <v>-1.7144234349658061E-2</v>
      </c>
      <c r="L259" s="56">
        <f>[1]Inflação!$W393</f>
        <v>6.5999999999999392E-3</v>
      </c>
      <c r="M259" s="55">
        <f>[1]Inflação!$V393/[1]Inflação!$V381-1</f>
        <v>4.3330570194698215E-2</v>
      </c>
      <c r="N259" s="56">
        <f>[1]Inflação!$Y393</f>
        <v>1.7897438179703684E-3</v>
      </c>
      <c r="O259" s="55">
        <f>[1]Inflação!$X393/[1]Inflação!$X381-1</f>
        <v>8.1882862103380694E-2</v>
      </c>
      <c r="P259" s="193">
        <f>[1]Inflação!$AJ393</f>
        <v>6.4001814734999662E-3</v>
      </c>
      <c r="Q259" s="144">
        <f>[1]Inflação!$AI393/[1]Inflação!$AI381-1</f>
        <v>4.3612146392130624E-2</v>
      </c>
    </row>
    <row r="260" spans="1:17">
      <c r="A260" s="130">
        <f t="shared" si="3"/>
        <v>45017</v>
      </c>
      <c r="B260" s="131">
        <f>[1]Inflação!$C394</f>
        <v>6.1001532602988906E-3</v>
      </c>
      <c r="C260" s="55">
        <f>[1]Inflação!$B394/[1]Inflação!$B382-1</f>
        <v>4.1847880580552888E-2</v>
      </c>
      <c r="D260" s="56">
        <f>[1]Inflação!E394</f>
        <v>8.563287230955785E-3</v>
      </c>
      <c r="E260" s="55">
        <f>[1]Inflação!D394/[1]Inflação!D382-1</f>
        <v>-2.1079713792904298E-2</v>
      </c>
      <c r="F260" s="56">
        <f>[1]Inflação!H394</f>
        <v>5.267964929212221E-3</v>
      </c>
      <c r="G260" s="55">
        <f>[1]Inflação!G394/[1]Inflação!G382-1</f>
        <v>6.5029533148061924E-2</v>
      </c>
      <c r="H260" s="56">
        <f>[1]Inflação!$U394</f>
        <v>-9.5129753143278206E-3</v>
      </c>
      <c r="I260" s="55">
        <f>[1]Inflação!$T394/[1]Inflação!$T382-1</f>
        <v>-2.1658904153582625E-2</v>
      </c>
      <c r="J260" s="56">
        <f>[1]Inflação!AA394</f>
        <v>-1.4519490760166676E-2</v>
      </c>
      <c r="K260" s="55">
        <f>[1]Inflação!$Z394/[1]Inflação!$Z382-1</f>
        <v>-4.5216068455104619E-2</v>
      </c>
      <c r="L260" s="56">
        <f>[1]Inflação!$W394</f>
        <v>4.5999999999999375E-3</v>
      </c>
      <c r="M260" s="55">
        <f>[1]Inflação!$V394/[1]Inflação!$V382-1</f>
        <v>3.2356685271626606E-2</v>
      </c>
      <c r="N260" s="56">
        <f>[1]Inflação!$Y394</f>
        <v>2.2999999999999687E-3</v>
      </c>
      <c r="O260" s="55">
        <f>[1]Inflação!$X394/[1]Inflação!$X382-1</f>
        <v>7.5033600068351136E-2</v>
      </c>
      <c r="P260" s="193">
        <f>[1]Inflação!$AJ394</f>
        <v>5.2998103133343744E-3</v>
      </c>
      <c r="Q260" s="144">
        <f>[1]Inflação!$AI394/[1]Inflação!$AI382-1</f>
        <v>3.8343797100178767E-2</v>
      </c>
    </row>
    <row r="261" spans="1:17">
      <c r="A261" s="130">
        <f t="shared" si="3"/>
        <v>45047</v>
      </c>
      <c r="B261" s="131">
        <f>[1]Inflação!$C395</f>
        <v>2.2992515778219591E-3</v>
      </c>
      <c r="C261" s="55">
        <f>[1]Inflação!$B395/[1]Inflação!$B383-1</f>
        <v>3.935829143848002E-2</v>
      </c>
      <c r="D261" s="56">
        <f>[1]Inflação!E395</f>
        <v>7.1406441333117243E-3</v>
      </c>
      <c r="E261" s="55">
        <f>[1]Inflação!D395/[1]Inflação!D383-1</f>
        <v>-9.0765440700740774E-3</v>
      </c>
      <c r="F261" s="56">
        <f>[1]Inflação!H395</f>
        <v>6.5940490783278349E-4</v>
      </c>
      <c r="G261" s="55">
        <f>[1]Inflação!G395/[1]Inflação!G383-1</f>
        <v>5.6964557024207663E-2</v>
      </c>
      <c r="H261" s="56">
        <f>[1]Inflação!$U395</f>
        <v>-1.8419106777142091E-2</v>
      </c>
      <c r="I261" s="55">
        <f>[1]Inflação!$T395/[1]Inflação!$T383-1</f>
        <v>-4.4662558057765644E-2</v>
      </c>
      <c r="J261" s="56">
        <f>[1]Inflação!AA395</f>
        <v>-2.7192676624776646E-2</v>
      </c>
      <c r="K261" s="55">
        <f>[1]Inflação!$Z395/[1]Inflação!$Z383-1</f>
        <v>-7.5362671028850858E-2</v>
      </c>
      <c r="L261" s="56">
        <f>[1]Inflação!$W395</f>
        <v>4.7999999999999154E-3</v>
      </c>
      <c r="M261" s="55">
        <f>[1]Inflação!$V395/[1]Inflação!$V383-1</f>
        <v>3.3694068122501308E-2</v>
      </c>
      <c r="N261" s="56">
        <f>[1]Inflação!$Y395</f>
        <v>4.0137836858213927E-3</v>
      </c>
      <c r="O261" s="55">
        <f>[1]Inflação!$X395/[1]Inflação!$X383-1</f>
        <v>6.3475267587898454E-2</v>
      </c>
      <c r="P261" s="193">
        <f>[1]Inflação!$AJ395</f>
        <v>3.6004792874166913E-3</v>
      </c>
      <c r="Q261" s="144">
        <f>[1]Inflação!$AI395/[1]Inflação!$AI383-1</f>
        <v>3.7413501970003482E-2</v>
      </c>
    </row>
    <row r="262" spans="1:17">
      <c r="A262" s="130">
        <f t="shared" si="3"/>
        <v>45078</v>
      </c>
      <c r="B262" s="131">
        <f>[1]Inflação!$C396</f>
        <v>-7.9966633059680436E-4</v>
      </c>
      <c r="C262" s="55">
        <f>[1]Inflação!$B396/[1]Inflação!$B384-1</f>
        <v>3.1614737021461004E-2</v>
      </c>
      <c r="D262" s="56">
        <f>[1]Inflação!E396</f>
        <v>5.5037616013220436E-4</v>
      </c>
      <c r="E262" s="55">
        <f>[1]Inflação!D396/[1]Inflação!D384-1</f>
        <v>-1.3220205005536223E-2</v>
      </c>
      <c r="F262" s="56">
        <f>[1]Inflação!H396</f>
        <v>-1.259845133661508E-3</v>
      </c>
      <c r="G262" s="55">
        <f>[1]Inflação!G396/[1]Inflação!G384-1</f>
        <v>4.786932980848424E-2</v>
      </c>
      <c r="H262" s="56">
        <f>[1]Inflação!$U396</f>
        <v>-1.9274042910487399E-2</v>
      </c>
      <c r="I262" s="55">
        <f>[1]Inflação!$T396/[1]Inflação!$T384-1</f>
        <v>-6.8547710371301029E-2</v>
      </c>
      <c r="J262" s="56">
        <f>[1]Inflação!AA396</f>
        <v>-2.734699127255058E-2</v>
      </c>
      <c r="K262" s="55">
        <f>[1]Inflação!$Z396/[1]Inflação!$Z384-1</f>
        <v>-0.10337505421313997</v>
      </c>
      <c r="L262" s="56">
        <f>[1]Inflação!$W396</f>
        <v>-2.4999999999999467E-3</v>
      </c>
      <c r="M262" s="55">
        <f>[1]Inflação!$V396/[1]Inflação!$V384-1</f>
        <v>2.3840564941113085E-2</v>
      </c>
      <c r="N262" s="56">
        <f>[1]Inflação!$Y396</f>
        <v>8.5329142943559866E-3</v>
      </c>
      <c r="O262" s="55">
        <f>[1]Inflação!$X396/[1]Inflação!$X384-1</f>
        <v>4.3227290119598694E-2</v>
      </c>
      <c r="P262" s="193">
        <f>[1]Inflação!$AJ396</f>
        <v>-9.9952707427264365E-4</v>
      </c>
      <c r="Q262" s="144">
        <f>[1]Inflação!$AI396/[1]Inflação!$AI384-1</f>
        <v>2.9990158334156414E-2</v>
      </c>
    </row>
    <row r="263" spans="1:17">
      <c r="A263" s="130">
        <f t="shared" ref="A263:A304" si="4">EDATE(A262,1)</f>
        <v>45108</v>
      </c>
      <c r="B263" s="131">
        <f>[1]Inflação!$C397</f>
        <v>1.1997087065218626E-3</v>
      </c>
      <c r="C263" s="55">
        <f>[1]Inflação!$B397/[1]Inflação!$B385-1</f>
        <v>3.9923892107705194E-2</v>
      </c>
      <c r="D263" s="56">
        <f>[1]Inflação!E397</f>
        <v>4.5637269460676588E-3</v>
      </c>
      <c r="E263" s="55">
        <f>[1]Inflação!D397/[1]Inflação!D385-1</f>
        <v>3.6343216677293455E-2</v>
      </c>
      <c r="F263" s="56">
        <f>[1]Inflação!H397</f>
        <v>5.1521033877621747E-5</v>
      </c>
      <c r="G263" s="55">
        <f>[1]Inflação!G397/[1]Inflação!G385-1</f>
        <v>4.115464873637853E-2</v>
      </c>
      <c r="H263" s="56">
        <f>[1]Inflação!$U397</f>
        <v>-7.2133464144280568E-3</v>
      </c>
      <c r="I263" s="55">
        <f>[1]Inflação!$T397/[1]Inflação!$T385-1</f>
        <v>-7.7177079706867935E-2</v>
      </c>
      <c r="J263" s="56">
        <f>[1]Inflação!AA397</f>
        <v>-1.0522137597024028E-2</v>
      </c>
      <c r="K263" s="55">
        <f>[1]Inflação!$Z397/[1]Inflação!$Z385-1</f>
        <v>-0.11466721197691754</v>
      </c>
      <c r="L263" s="56">
        <f>[1]Inflação!$W397</f>
        <v>1.1000000000001009E-3</v>
      </c>
      <c r="M263" s="55">
        <f>[1]Inflação!$V397/[1]Inflação!$V385-1</f>
        <v>2.7844754876201749E-2</v>
      </c>
      <c r="N263" s="56">
        <f>[1]Inflação!$Y397</f>
        <v>5.9999999999993392E-4</v>
      </c>
      <c r="O263" s="55">
        <f>[1]Inflação!$X397/[1]Inflação!$X385-1</f>
        <v>3.1852840806347649E-2</v>
      </c>
      <c r="P263" s="193">
        <f>[1]Inflação!$AJ397</f>
        <v>-8.9999999999999998E-4</v>
      </c>
      <c r="Q263" s="144">
        <f>[1]Inflação!$AI397/[1]Inflação!$AI385-1</f>
        <v>3.5275570064432715E-2</v>
      </c>
    </row>
    <row r="264" spans="1:17">
      <c r="A264" s="130">
        <f t="shared" si="4"/>
        <v>45139</v>
      </c>
      <c r="B264" s="131">
        <f>[1]Inflação!$C398</f>
        <v>2.3005605929267148E-3</v>
      </c>
      <c r="C264" s="55">
        <f>[1]Inflação!$B398/[1]Inflação!$B386-1</f>
        <v>4.6081701458943414E-2</v>
      </c>
      <c r="D264" s="56">
        <f>[1]Inflação!E398</f>
        <v>1.2593170934832365E-2</v>
      </c>
      <c r="E264" s="55">
        <f>[1]Inflação!D398/[1]Inflação!D386-1</f>
        <v>7.6847540413735649E-2</v>
      </c>
      <c r="F264" s="56">
        <f>[1]Inflação!H398</f>
        <v>-1.2331173439117382E-3</v>
      </c>
      <c r="G264" s="55">
        <f>[1]Inflação!G398/[1]Inflação!G386-1</f>
        <v>3.5782793856844908E-2</v>
      </c>
      <c r="H264" s="56">
        <f>[1]Inflação!$U398</f>
        <v>-1.3999999999998458E-3</v>
      </c>
      <c r="I264" s="55">
        <f>[1]Inflação!$T398/[1]Inflação!$T386-1</f>
        <v>-7.1989998446773562E-2</v>
      </c>
      <c r="J264" s="56">
        <f>[1]Inflação!AA398</f>
        <v>-1.7042306781837047E-3</v>
      </c>
      <c r="K264" s="55">
        <f>[1]Inflação!$Z398/[1]Inflação!$Z386-1</f>
        <v>-0.1098820810843314</v>
      </c>
      <c r="L264" s="56">
        <f>[1]Inflação!$W398</f>
        <v>-1.9000000000000128E-3</v>
      </c>
      <c r="M264" s="55">
        <f>[1]Inflação!$V398/[1]Inflação!$V386-1</f>
        <v>3.8141924551646333E-2</v>
      </c>
      <c r="N264" s="56">
        <f>[1]Inflação!$Y398</f>
        <v>2.3999999999999577E-3</v>
      </c>
      <c r="O264" s="55">
        <f>[1]Inflação!$X398/[1]Inflação!$X386-1</f>
        <v>3.0899253565857876E-2</v>
      </c>
      <c r="P264" s="193">
        <f>[1]Inflação!$AJ398</f>
        <v>1.9999505826164832E-3</v>
      </c>
      <c r="Q264" s="144">
        <f>[1]Inflação!$AI398/[1]Inflação!$AI386-1</f>
        <v>4.057121811765696E-2</v>
      </c>
    </row>
    <row r="265" spans="1:17">
      <c r="A265" s="130">
        <f t="shared" si="4"/>
        <v>45170</v>
      </c>
      <c r="B265" s="131">
        <f>[1]Inflação!$C399</f>
        <v>2.60051950539264E-3</v>
      </c>
      <c r="C265" s="55">
        <f>[1]Inflação!$B399/[1]Inflação!$B387-1</f>
        <v>5.1852805344769548E-2</v>
      </c>
      <c r="D265" s="56">
        <f>[1]Inflação!E399</f>
        <v>1.1081559827983423E-2</v>
      </c>
      <c r="E265" s="55">
        <f>[1]Inflação!D399/[1]Inflação!D387-1</f>
        <v>0.10206601799879644</v>
      </c>
      <c r="F265" s="56">
        <f>[1]Inflação!H399</f>
        <v>-3.5109029343505238E-4</v>
      </c>
      <c r="G265" s="55">
        <f>[1]Inflação!G399/[1]Inflação!G387-1</f>
        <v>3.5249638991035948E-2</v>
      </c>
      <c r="H265" s="56">
        <f>[1]Inflação!$U399</f>
        <v>3.6780708916546168E-3</v>
      </c>
      <c r="I265" s="55">
        <f>[1]Inflação!$T399/[1]Inflação!$T387-1</f>
        <v>-5.9677343319478715E-2</v>
      </c>
      <c r="J265" s="56">
        <f>[1]Inflação!AA399</f>
        <v>4.1218158254274773E-3</v>
      </c>
      <c r="K265" s="55">
        <f>[1]Inflação!$Z399/[1]Inflação!$Z387-1</f>
        <v>-9.4680038584230575E-2</v>
      </c>
      <c r="L265" s="56">
        <f>[1]Inflação!$W399</f>
        <v>2.6999999999999247E-3</v>
      </c>
      <c r="M265" s="55">
        <f>[1]Inflação!$V399/[1]Inflação!$V387-1</f>
        <v>4.1778330412265641E-2</v>
      </c>
      <c r="N265" s="56">
        <f>[1]Inflação!$Y399</f>
        <v>2.3999999999999577E-3</v>
      </c>
      <c r="O265" s="55">
        <f>[1]Inflação!$X399/[1]Inflação!$X387-1</f>
        <v>3.237667322726212E-2</v>
      </c>
      <c r="P265" s="193">
        <f>[1]Inflação!$AJ399</f>
        <v>1.0995179817607781E-3</v>
      </c>
      <c r="Q265" s="144">
        <f>[1]Inflação!$AI399/[1]Inflação!$AI387-1</f>
        <v>4.5059464501496782E-2</v>
      </c>
    </row>
    <row r="266" spans="1:17">
      <c r="A266" s="130">
        <f t="shared" si="4"/>
        <v>45200</v>
      </c>
      <c r="B266" s="131">
        <f>[1]Inflação!$C400</f>
        <v>2.3997636053760818E-3</v>
      </c>
      <c r="C266" s="55">
        <f>[1]Inflação!$B400/[1]Inflação!$B388-1</f>
        <v>4.819184978612423E-2</v>
      </c>
      <c r="D266" s="56">
        <f>[1]Inflação!E400</f>
        <v>-3.3249413305458386E-4</v>
      </c>
      <c r="E266" s="55">
        <f>[1]Inflação!D400/[1]Inflação!D388-1</f>
        <v>9.9710628663981282E-2</v>
      </c>
      <c r="F266" s="56">
        <f>[1]Inflação!H400</f>
        <v>3.3623292619187062E-3</v>
      </c>
      <c r="G266" s="55">
        <f>[1]Inflação!G400/[1]Inflação!G388-1</f>
        <v>3.1252673106072271E-2</v>
      </c>
      <c r="H266" s="56">
        <f>[1]Inflação!$U400</f>
        <v>4.9911824721324827E-3</v>
      </c>
      <c r="I266" s="55">
        <f>[1]Inflação!$T400/[1]Inflação!$T388-1</f>
        <v>-4.568693086228437E-2</v>
      </c>
      <c r="J266" s="56">
        <f>[1]Inflação!AA400</f>
        <v>6.0289554403532009E-3</v>
      </c>
      <c r="K266" s="55">
        <f>[1]Inflação!$Z400/[1]Inflação!$Z388-1</f>
        <v>-7.5927992834137092E-2</v>
      </c>
      <c r="L266" s="56">
        <f>[1]Inflação!$W400</f>
        <v>2.6999999999999247E-3</v>
      </c>
      <c r="M266" s="55">
        <f>[1]Inflação!$V400/[1]Inflação!$V388-1</f>
        <v>3.9394161098884384E-2</v>
      </c>
      <c r="N266" s="56">
        <f>[1]Inflação!$Y400</f>
        <v>2.0000000000000018E-3</v>
      </c>
      <c r="O266" s="55">
        <f>[1]Inflação!$X400/[1]Inflação!$X388-1</f>
        <v>3.3978144092363438E-2</v>
      </c>
      <c r="P266" s="193">
        <f>[1]Inflação!$AJ400</f>
        <v>1.1997374487611179E-3</v>
      </c>
      <c r="Q266" s="144">
        <f>[1]Inflação!$AI400/[1]Inflação!$AI388-1</f>
        <v>4.1418361472078891E-2</v>
      </c>
    </row>
    <row r="267" spans="1:17">
      <c r="A267" s="130">
        <f t="shared" si="4"/>
        <v>45231</v>
      </c>
      <c r="B267" s="131">
        <f>[1]Inflação!$C401</f>
        <v>2.8004657021114543E-3</v>
      </c>
      <c r="C267" s="55">
        <f>[1]Inflação!$B401/[1]Inflação!$B389-1</f>
        <v>4.6835659444841582E-2</v>
      </c>
      <c r="D267" s="56">
        <f>[1]Inflação!E401</f>
        <v>1.6203037382940266E-3</v>
      </c>
      <c r="E267" s="55">
        <f>[1]Inflação!D401/[1]Inflação!D389-1</f>
        <v>9.0642274180668725E-2</v>
      </c>
      <c r="F267" s="56">
        <f>[1]Inflação!H401</f>
        <v>3.2133697415701601E-3</v>
      </c>
      <c r="G267" s="55">
        <f>[1]Inflação!G401/[1]Inflação!G389-1</f>
        <v>3.2318252506405853E-2</v>
      </c>
      <c r="H267" s="56">
        <f>[1]Inflação!$U401</f>
        <v>5.9293869861616333E-3</v>
      </c>
      <c r="I267" s="55">
        <f>[1]Inflação!$T401/[1]Inflação!$T389-1</f>
        <v>-3.4578382846470967E-2</v>
      </c>
      <c r="J267" s="56">
        <f>[1]Inflação!AA401</f>
        <v>7.0780800366456731E-3</v>
      </c>
      <c r="K267" s="55">
        <f>[1]Inflação!$Z401/[1]Inflação!$Z389-1</f>
        <v>-6.0556568955979606E-2</v>
      </c>
      <c r="L267" s="56">
        <f>[1]Inflação!$W401</f>
        <v>4.1999999999999815E-3</v>
      </c>
      <c r="M267" s="55">
        <f>[1]Inflação!$V401/[1]Inflação!$V389-1</f>
        <v>3.717356444129738E-2</v>
      </c>
      <c r="N267" s="56">
        <f>[1]Inflação!$Y401</f>
        <v>9.9999999999988987E-4</v>
      </c>
      <c r="O267" s="55">
        <f>[1]Inflação!$X401/[1]Inflação!$X389-1</f>
        <v>3.3529187872929578E-2</v>
      </c>
      <c r="P267" s="193">
        <f>[1]Inflação!$AJ401</f>
        <v>1.0000303916617437E-3</v>
      </c>
      <c r="Q267" s="144">
        <f>[1]Inflação!$AI401/[1]Inflação!$AI389-1</f>
        <v>3.8513916269657944E-2</v>
      </c>
    </row>
    <row r="268" spans="1:17" ht="13.5" thickBot="1">
      <c r="A268" s="239">
        <f t="shared" si="4"/>
        <v>45261</v>
      </c>
      <c r="B268" s="240">
        <f>[1]Inflação!$C402</f>
        <v>5.6001365886972909E-3</v>
      </c>
      <c r="C268" s="241">
        <f>[1]Inflação!$B402/[1]Inflação!$B390-1</f>
        <v>4.62119000508181E-2</v>
      </c>
      <c r="D268" s="254">
        <f>[1]Inflação!E402</f>
        <v>3.1267072999829892E-3</v>
      </c>
      <c r="E268" s="241">
        <f>[1]Inflação!D402/[1]Inflação!D390-1</f>
        <v>9.1153208881033843E-2</v>
      </c>
      <c r="F268" s="254">
        <f>[1]Inflação!H402</f>
        <v>6.4656847424722219E-3</v>
      </c>
      <c r="G268" s="241">
        <f>[1]Inflação!G402/[1]Inflação!G390-1</f>
        <v>3.1388637526731822E-2</v>
      </c>
      <c r="H268" s="254">
        <f>[1]Inflação!$U402</f>
        <v>7.4132304223692991E-3</v>
      </c>
      <c r="I268" s="241">
        <f>[1]Inflação!$T402/[1]Inflação!$T390-1</f>
        <v>-3.1758279716232463E-2</v>
      </c>
      <c r="J268" s="254">
        <f>[1]Inflação!AA402</f>
        <v>9.7001045845268585E-3</v>
      </c>
      <c r="K268" s="241">
        <f>[1]Inflação!$Z402/[1]Inflação!$Z390-1</f>
        <v>-5.5919134395437053E-2</v>
      </c>
      <c r="L268" s="254">
        <f>[1]Inflação!$W402</f>
        <v>1.4000000000000679E-3</v>
      </c>
      <c r="M268" s="241">
        <f>[1]Inflação!$V402/[1]Inflação!$V390-1</f>
        <v>3.4075674463874162E-2</v>
      </c>
      <c r="N268" s="254">
        <f>[1]Inflação!$Y402</f>
        <v>2.5999999999999357E-3</v>
      </c>
      <c r="O268" s="241">
        <f>[1]Inflação!$X402/[1]Inflação!$X390-1</f>
        <v>3.3410653924748734E-2</v>
      </c>
      <c r="P268" s="255">
        <f>[1]Inflação!$AJ402</f>
        <v>5.4997325314094514E-3</v>
      </c>
      <c r="Q268" s="256">
        <f>[1]Inflação!$AI402/[1]Inflação!$AI390-1</f>
        <v>3.7068959089792575E-2</v>
      </c>
    </row>
    <row r="269" spans="1:17" ht="13.5" thickTop="1">
      <c r="A269" s="130">
        <f t="shared" si="4"/>
        <v>45292</v>
      </c>
      <c r="B269" s="131">
        <f>[1]Inflação!$C403</f>
        <v>4.2003345503722755E-3</v>
      </c>
      <c r="C269" s="55">
        <f>[1]Inflação!$B403/[1]Inflação!$B391-1</f>
        <v>4.5067912236494534E-2</v>
      </c>
      <c r="D269" s="56">
        <f>[1]Inflação!E403</f>
        <v>1.9183637521373864E-3</v>
      </c>
      <c r="E269" s="55">
        <f>[1]Inflação!D403/[1]Inflação!D391-1</f>
        <v>8.5455331115005695E-2</v>
      </c>
      <c r="F269" s="56">
        <f>[1]Inflação!H403</f>
        <v>4.9963771747221219E-3</v>
      </c>
      <c r="G269" s="55">
        <f>[1]Inflação!G403/[1]Inflação!G391-1</f>
        <v>3.1712994197814037E-2</v>
      </c>
      <c r="H269" s="56">
        <f>[1]Inflação!$U403</f>
        <v>7.4822649053829515E-4</v>
      </c>
      <c r="I269" s="55">
        <f>[1]Inflação!$T403/[1]Inflação!$T391-1</f>
        <v>-3.3096510724683892E-2</v>
      </c>
      <c r="J269" s="56">
        <f>[1]Inflação!AA403</f>
        <v>-8.4611026666292499E-4</v>
      </c>
      <c r="K269" s="55">
        <f>[1]Inflação!$Z403/[1]Inflação!$Z391-1</f>
        <v>-5.7688866136347383E-2</v>
      </c>
      <c r="L269" s="56">
        <f>[1]Inflação!$W403</f>
        <v>5.9000000000000163E-3</v>
      </c>
      <c r="M269" s="55">
        <f>[1]Inflação!$V403/[1]Inflação!$V391-1</f>
        <v>3.387011325237177E-2</v>
      </c>
      <c r="N269" s="56">
        <f>[1]Inflação!$Y403</f>
        <v>2.2999999999999687E-3</v>
      </c>
      <c r="O269" s="55">
        <f>[1]Inflação!$X403/[1]Inflação!$X391-1</f>
        <v>3.2499567888892189E-2</v>
      </c>
      <c r="P269" s="193">
        <f>[1]Inflação!$AJ403</f>
        <v>5.6997098381823541E-3</v>
      </c>
      <c r="Q269" s="144">
        <f>[1]Inflação!$AI403/[1]Inflação!$AI391-1</f>
        <v>3.8203948344962546E-2</v>
      </c>
    </row>
    <row r="270" spans="1:17">
      <c r="A270" s="130">
        <f t="shared" si="4"/>
        <v>45323</v>
      </c>
      <c r="B270" s="131">
        <f>[1]Inflação!$C404</f>
        <v>8.2993713354857501E-3</v>
      </c>
      <c r="C270" s="55">
        <f>[1]Inflação!$B404/[1]Inflação!$B392-1</f>
        <v>4.4963713627921065E-2</v>
      </c>
      <c r="D270" s="56">
        <f>[1]Inflação!E404</f>
        <v>8.8500135392375334E-3</v>
      </c>
      <c r="E270" s="55">
        <f>[1]Inflação!D404/[1]Inflação!D392-1</f>
        <v>8.5907965772106909E-2</v>
      </c>
      <c r="F270" s="56">
        <f>[1]Inflação!H404</f>
        <v>8.1087885535295889E-3</v>
      </c>
      <c r="G270" s="55">
        <f>[1]Inflação!G404/[1]Inflação!G392-1</f>
        <v>3.142573270397131E-2</v>
      </c>
      <c r="H270" s="56">
        <f>[1]Inflação!$U404</f>
        <v>-5.1577535270171948E-3</v>
      </c>
      <c r="I270" s="55">
        <f>[1]Inflação!$T404/[1]Inflação!$T392-1</f>
        <v>-3.7489325007620922E-2</v>
      </c>
      <c r="J270" s="56">
        <f>[1]Inflação!AA404</f>
        <v>-8.9610702867738423E-3</v>
      </c>
      <c r="K270" s="55">
        <f>[1]Inflação!$Z404/[1]Inflação!$Z392-1</f>
        <v>-6.4218783943832847E-2</v>
      </c>
      <c r="L270" s="56">
        <f>[1]Inflação!$W404</f>
        <v>5.3000000000000824E-3</v>
      </c>
      <c r="M270" s="55">
        <f>[1]Inflação!$V404/[1]Inflação!$V392-1</f>
        <v>3.5415047671457867E-2</v>
      </c>
      <c r="N270" s="56">
        <f>[1]Inflação!$Y404</f>
        <v>2.0000000000000018E-3</v>
      </c>
      <c r="O270" s="55">
        <f>[1]Inflação!$X404/[1]Inflação!$X392-1</f>
        <v>3.2384863943325293E-2</v>
      </c>
      <c r="P270" s="193">
        <f>[1]Inflação!$AJ404</f>
        <v>8.0993597717022858E-3</v>
      </c>
      <c r="Q270" s="144">
        <f>[1]Inflação!$AI404/[1]Inflação!$AI392-1</f>
        <v>3.8616146722505018E-2</v>
      </c>
    </row>
    <row r="271" spans="1:17">
      <c r="A271" s="130">
        <f t="shared" si="4"/>
        <v>45352</v>
      </c>
      <c r="B271" s="131">
        <f>[1]Inflação!$C405</f>
        <v>1.5995520670966101E-3</v>
      </c>
      <c r="C271" s="55">
        <f>[1]Inflação!$B405/[1]Inflação!$B393-1</f>
        <v>3.925612019964686E-2</v>
      </c>
      <c r="D271" s="56">
        <f>[1]Inflação!E405</f>
        <v>2.5078244322593868E-3</v>
      </c>
      <c r="E271" s="55">
        <f>[1]Inflação!D405/[1]Inflação!D393-1</f>
        <v>6.3878700403984912E-2</v>
      </c>
      <c r="F271" s="56">
        <f>[1]Inflação!H405</f>
        <v>1.2843756993523581E-3</v>
      </c>
      <c r="G271" s="55">
        <f>[1]Inflação!G405/[1]Inflação!G393-1</f>
        <v>3.0941571506571286E-2</v>
      </c>
      <c r="H271" s="56">
        <f>[1]Inflação!$U405</f>
        <v>-4.6755155418236605E-3</v>
      </c>
      <c r="I271" s="55">
        <f>[1]Inflação!$T405/[1]Inflação!$T393-1</f>
        <v>-4.2484930470540361E-2</v>
      </c>
      <c r="J271" s="56">
        <f>[1]Inflação!AA405</f>
        <v>-7.7287469844632417E-3</v>
      </c>
      <c r="K271" s="55">
        <f>[1]Inflação!$Z405/[1]Inflação!$Z393-1</f>
        <v>-7.038300733068803E-2</v>
      </c>
      <c r="L271" s="56">
        <f>[1]Inflação!$W405</f>
        <v>2.8999999999999027E-3</v>
      </c>
      <c r="M271" s="55">
        <f>[1]Inflação!$V405/[1]Inflação!$V393-1</f>
        <v>3.1609131044809224E-2</v>
      </c>
      <c r="N271" s="56">
        <f>[1]Inflação!$Y405</f>
        <v>2.3999999999999577E-3</v>
      </c>
      <c r="O271" s="55">
        <f>[1]Inflação!$X405/[1]Inflação!$X393-1</f>
        <v>3.301375763019232E-2</v>
      </c>
      <c r="P271" s="193">
        <f>[1]Inflação!$AJ405</f>
        <v>1.900431568153893E-3</v>
      </c>
      <c r="Q271" s="144">
        <f>[1]Inflação!$AI405/[1]Inflação!$AI393-1</f>
        <v>3.3972354924829862E-2</v>
      </c>
    </row>
    <row r="272" spans="1:17">
      <c r="A272" s="130">
        <f t="shared" si="4"/>
        <v>45383</v>
      </c>
      <c r="B272" s="131">
        <f>[1]Inflação!$C406</f>
        <v>3.7996022791790818E-3</v>
      </c>
      <c r="C272" s="55">
        <f>[1]Inflação!$B406/[1]Inflação!$B394-1</f>
        <v>3.6879754706398149E-2</v>
      </c>
      <c r="D272" s="56">
        <f>[1]Inflação!E406</f>
        <v>7.3498045413540325E-3</v>
      </c>
      <c r="E272" s="55">
        <f>[1]Inflação!D406/[1]Inflação!D394-1</f>
        <v>6.2598663342234628E-2</v>
      </c>
      <c r="F272" s="56">
        <f>[1]Inflação!H406</f>
        <v>2.5622171762487156E-3</v>
      </c>
      <c r="G272" s="55">
        <f>[1]Inflação!G406/[1]Inflação!G394-1</f>
        <v>2.8166721478661616E-2</v>
      </c>
      <c r="H272" s="56">
        <f>[1]Inflação!$U406</f>
        <v>3.1055470260603624E-3</v>
      </c>
      <c r="I272" s="55">
        <f>[1]Inflação!$T406/[1]Inflação!$T394-1</f>
        <v>-3.0286461439661072E-2</v>
      </c>
      <c r="J272" s="56">
        <f>[1]Inflação!AA406</f>
        <v>2.9405074732804515E-3</v>
      </c>
      <c r="K272" s="55">
        <f>[1]Inflação!$Z406/[1]Inflação!$Z394-1</f>
        <v>-5.3912756628003988E-2</v>
      </c>
      <c r="L272" s="56">
        <f>[1]Inflação!$W406</f>
        <v>3.2000000000000917E-3</v>
      </c>
      <c r="M272" s="55">
        <f>[1]Inflação!$V406/[1]Inflação!$V394-1</f>
        <v>3.0171491403695683E-2</v>
      </c>
      <c r="N272" s="56">
        <f>[1]Inflação!$Y406</f>
        <v>4.0999999999999925E-3</v>
      </c>
      <c r="O272" s="55">
        <f>[1]Inflação!$X406/[1]Inflação!$X394-1</f>
        <v>3.4868915530755551E-2</v>
      </c>
      <c r="P272" s="193">
        <f>[1]Inflação!$AJ406</f>
        <v>3.7002277607676159E-3</v>
      </c>
      <c r="Q272" s="144">
        <f>[1]Inflação!$AI406/[1]Inflação!$AI394-1</f>
        <v>3.2327150059767051E-2</v>
      </c>
    </row>
    <row r="273" spans="1:17">
      <c r="A273" s="130">
        <f t="shared" si="4"/>
        <v>45413</v>
      </c>
      <c r="B273" s="131">
        <f>[1]Inflação!$C407</f>
        <v>4.600274972299756E-3</v>
      </c>
      <c r="C273" s="55">
        <f>[1]Inflação!$B407/[1]Inflação!$B395-1</f>
        <v>3.9260166114551964E-2</v>
      </c>
      <c r="D273" s="56">
        <f>[1]Inflação!E407</f>
        <v>5.5477539232953177E-3</v>
      </c>
      <c r="E273" s="55">
        <f>[1]Inflação!D407/[1]Inflação!D395-1</f>
        <v>6.0918060918060846E-2</v>
      </c>
      <c r="F273" s="56">
        <f>[1]Inflação!H407</f>
        <v>4.2680641534307284E-3</v>
      </c>
      <c r="G273" s="55">
        <f>[1]Inflação!G407/[1]Inflação!G395-1</f>
        <v>3.1874579844137774E-2</v>
      </c>
      <c r="H273" s="56">
        <f>[1]Inflação!$U407</f>
        <v>8.924373179473255E-3</v>
      </c>
      <c r="I273" s="55">
        <f>[1]Inflação!$T407/[1]Inflação!$T395-1</f>
        <v>-3.273565316322391E-3</v>
      </c>
      <c r="J273" s="56">
        <f>[1]Inflação!AA407</f>
        <v>1.0599999999999943E-2</v>
      </c>
      <c r="K273" s="55">
        <f>[1]Inflação!$Z407/[1]Inflação!$Z395-1</f>
        <v>-1.7158130723740617E-2</v>
      </c>
      <c r="L273" s="56">
        <f>[1]Inflação!$W407</f>
        <v>4.3999999999999595E-3</v>
      </c>
      <c r="M273" s="55">
        <f>[1]Inflação!$V407/[1]Inflação!$V395-1</f>
        <v>2.9761391287691064E-2</v>
      </c>
      <c r="N273" s="56">
        <f>[1]Inflação!$Y407</f>
        <v>5.9000000000000163E-3</v>
      </c>
      <c r="O273" s="55">
        <f>[1]Inflação!$X407/[1]Inflação!$X395-1</f>
        <v>3.6813098631852448E-2</v>
      </c>
      <c r="P273" s="193">
        <f>[1]Inflação!$AJ407</f>
        <v>4.6004764073974691E-3</v>
      </c>
      <c r="Q273" s="144">
        <f>[1]Inflação!$AI407/[1]Inflação!$AI395-1</f>
        <v>3.3355770709361243E-2</v>
      </c>
    </row>
    <row r="274" spans="1:17">
      <c r="A274" s="130">
        <f t="shared" si="4"/>
        <v>45444</v>
      </c>
      <c r="B274" s="131">
        <f>[1]Inflação!$C408</f>
        <v>2.1004885259912065E-3</v>
      </c>
      <c r="C274" s="55">
        <f>[1]Inflação!$B408/[1]Inflação!$B396-1</f>
        <v>4.2276593668120643E-2</v>
      </c>
      <c r="D274" s="56">
        <f>[1]Inflação!E408</f>
        <v>3.2832641306599353E-3</v>
      </c>
      <c r="E274" s="55">
        <f>[1]Inflação!D408/[1]Inflação!D396-1</f>
        <v>6.3815836257994807E-2</v>
      </c>
      <c r="F274" s="56">
        <f>[1]Inflação!H408</f>
        <v>1.6842057851744752E-3</v>
      </c>
      <c r="G274" s="55">
        <f>[1]Inflação!G408/[1]Inflação!G396-1</f>
        <v>3.4916303249481473E-2</v>
      </c>
      <c r="H274" s="56">
        <f>[1]Inflação!$U408</f>
        <v>8.1208974964115388E-3</v>
      </c>
      <c r="I274" s="55">
        <f>[1]Inflação!$T408/[1]Inflação!$T396-1</f>
        <v>2.4568321688660966E-2</v>
      </c>
      <c r="J274" s="56">
        <f>[1]Inflação!AA408</f>
        <v>8.9264801177688646E-3</v>
      </c>
      <c r="K274" s="55">
        <f>[1]Inflação!$Z408/[1]Inflação!$Z396-1</f>
        <v>1.9495317223789943E-2</v>
      </c>
      <c r="L274" s="56">
        <f>[1]Inflação!$W408</f>
        <v>4.5999999999999375E-3</v>
      </c>
      <c r="M274" s="55">
        <f>[1]Inflação!$V408/[1]Inflação!$V396-1</f>
        <v>3.7091021240716282E-2</v>
      </c>
      <c r="N274" s="56">
        <f>[1]Inflação!$Y408</f>
        <v>9.300000000000086E-3</v>
      </c>
      <c r="O274" s="55">
        <f>[1]Inflação!$X408/[1]Inflação!$X396-1</f>
        <v>3.7601694121511375E-2</v>
      </c>
      <c r="P274" s="193">
        <f>[1]Inflação!$AJ408</f>
        <v>2.5002842827441807E-3</v>
      </c>
      <c r="Q274" s="144">
        <f>[1]Inflação!$AI408/[1]Inflação!$AI396-1</f>
        <v>3.6975939428176563E-2</v>
      </c>
    </row>
    <row r="275" spans="1:17">
      <c r="A275" s="130">
        <f t="shared" si="4"/>
        <v>45474</v>
      </c>
      <c r="B275" s="131">
        <f>[1]Inflação!$C409</f>
        <v>3.8003258656977845E-3</v>
      </c>
      <c r="C275" s="55">
        <f>[1]Inflação!$B409/[1]Inflação!$B397-1</f>
        <v>4.4983908073558121E-2</v>
      </c>
      <c r="D275" s="56">
        <f>[1]Inflação!E409</f>
        <v>1.0778965828761367E-2</v>
      </c>
      <c r="E275" s="55">
        <f>[1]Inflação!D409/[1]Inflação!D397-1</f>
        <v>7.0397668124088986E-2</v>
      </c>
      <c r="F275" s="56">
        <f>[1]Inflação!H409</f>
        <v>1.3489533567259127E-3</v>
      </c>
      <c r="G275" s="55">
        <f>[1]Inflação!G409/[1]Inflação!G397-1</f>
        <v>3.6258967937287112E-2</v>
      </c>
      <c r="H275" s="56">
        <f>[1]Inflação!$U409</f>
        <v>6.0520803015458036E-3</v>
      </c>
      <c r="I275" s="55">
        <f>[1]Inflação!$T409/[1]Inflação!$T397-1</f>
        <v>3.8258409017879691E-2</v>
      </c>
      <c r="J275" s="56">
        <f>[1]Inflação!AA409</f>
        <v>6.7710196901680231E-3</v>
      </c>
      <c r="K275" s="55">
        <f>[1]Inflação!$Z409/[1]Inflação!$Z397-1</f>
        <v>3.7313091167201717E-2</v>
      </c>
      <c r="L275" s="56">
        <f>[1]Inflação!$W409</f>
        <v>2.9999999999998916E-3</v>
      </c>
      <c r="M275" s="55">
        <f>[1]Inflação!$V409/[1]Inflação!$V397-1</f>
        <v>3.9059329042491653E-2</v>
      </c>
      <c r="N275" s="56">
        <f>[1]Inflação!$Y409</f>
        <v>6.8999999999999062E-3</v>
      </c>
      <c r="O275" s="55">
        <f>[1]Inflação!$X409/[1]Inflação!$X397-1</f>
        <v>4.4134665011942742E-2</v>
      </c>
      <c r="P275" s="193">
        <f>[1]Inflação!$AJ409</f>
        <v>2.6004761237921059E-3</v>
      </c>
      <c r="Q275" s="144">
        <f>[1]Inflação!$AI409/[1]Inflação!$AI397-1</f>
        <v>4.0609118806532285E-2</v>
      </c>
    </row>
    <row r="276" spans="1:17">
      <c r="A276" s="130">
        <f t="shared" si="4"/>
        <v>45505</v>
      </c>
      <c r="B276" s="131">
        <f>[1]Inflação!$C410</f>
        <v>-1.9948650165257931E-4</v>
      </c>
      <c r="C276" s="55">
        <f>[1]Inflação!$B410/[1]Inflação!$B398-1</f>
        <v>4.2377395530338369E-2</v>
      </c>
      <c r="D276" s="56">
        <f>[1]Inflação!E410</f>
        <v>-1.188456989916542E-3</v>
      </c>
      <c r="E276" s="55">
        <f>[1]Inflação!D410/[1]Inflação!D398-1</f>
        <v>5.582930758499316E-2</v>
      </c>
      <c r="F276" s="56">
        <f>[1]Inflação!H410</f>
        <v>1.507509482074898E-4</v>
      </c>
      <c r="G276" s="55">
        <f>[1]Inflação!G410/[1]Inflação!G398-1</f>
        <v>3.7694784395617242E-2</v>
      </c>
      <c r="H276" s="56">
        <f>[1]Inflação!$U410</f>
        <v>2.8671482205200327E-3</v>
      </c>
      <c r="I276" s="55">
        <f>[1]Inflação!$T410/[1]Inflação!$T398-1</f>
        <v>4.2695022799654758E-2</v>
      </c>
      <c r="J276" s="56">
        <f>[1]Inflação!AA410</f>
        <v>2.8969626879005173E-3</v>
      </c>
      <c r="K276" s="55">
        <f>[1]Inflação!$Z410/[1]Inflação!$Z398-1</f>
        <v>4.2094117252159835E-2</v>
      </c>
      <c r="L276" s="56">
        <f>[1]Inflação!$W410</f>
        <v>9.3999999999994088E-4</v>
      </c>
      <c r="M276" s="55">
        <f>[1]Inflação!$V410/[1]Inflação!$V398-1</f>
        <v>4.2015874974242529E-2</v>
      </c>
      <c r="N276" s="56">
        <f>[1]Inflação!$Y410</f>
        <v>6.4400000000000013E-3</v>
      </c>
      <c r="O276" s="55">
        <f>[1]Inflação!$X410/[1]Inflação!$X398-1</f>
        <v>4.8342869368136254E-2</v>
      </c>
      <c r="P276" s="193">
        <f>[1]Inflação!$AJ410</f>
        <v>-1.399525390491263E-3</v>
      </c>
      <c r="Q276" s="144">
        <f>[1]Inflação!$AI410/[1]Inflação!$AI398-1</f>
        <v>3.7078995580169805E-2</v>
      </c>
    </row>
    <row r="277" spans="1:17">
      <c r="A277" s="129">
        <f t="shared" si="4"/>
        <v>45536</v>
      </c>
      <c r="B277" s="126">
        <f>[1]Inflação!$C411</f>
        <v>4.39962678532968E-3</v>
      </c>
      <c r="C277" s="122">
        <f>[1]Inflação!$B411/[1]Inflação!$B399-1</f>
        <v>4.424788005957625E-2</v>
      </c>
      <c r="D277" s="143">
        <f>[1]Inflação!E411</f>
        <v>1.0045744798939049E-2</v>
      </c>
      <c r="E277" s="122">
        <f>[1]Inflação!D411/[1]Inflação!D399-1</f>
        <v>5.4747650171432793E-2</v>
      </c>
      <c r="F277" s="143">
        <f>[1]Inflação!H411</f>
        <v>2.4004271702058322E-3</v>
      </c>
      <c r="G277" s="122">
        <f>[1]Inflação!G411/[1]Inflação!G399-1</f>
        <v>4.0551022514289992E-2</v>
      </c>
      <c r="H277" s="143">
        <f>[1]Inflação!$U411</f>
        <v>6.1968214073309102E-3</v>
      </c>
      <c r="I277" s="122">
        <f>[1]Inflação!$T411/[1]Inflação!$T399-1</f>
        <v>4.5311687149047764E-2</v>
      </c>
      <c r="J277" s="143">
        <f>[1]Inflação!AA411</f>
        <v>6.9999999999998952E-3</v>
      </c>
      <c r="K277" s="122">
        <f>[1]Inflação!$Z411/[1]Inflação!$Z399-1</f>
        <v>4.5081144074422985E-2</v>
      </c>
      <c r="L277" s="143">
        <f>[1]Inflação!$W411</f>
        <v>3.3000000000000806E-3</v>
      </c>
      <c r="M277" s="122">
        <f>[1]Inflação!$V411/[1]Inflação!$V399-1</f>
        <v>4.2639400979014308E-2</v>
      </c>
      <c r="N277" s="143">
        <f>[1]Inflação!$Y411</f>
        <v>6.0999999999999943E-3</v>
      </c>
      <c r="O277" s="122">
        <f>[1]Inflação!$X411/[1]Inflação!$X399-1</f>
        <v>5.2212450988908365E-2</v>
      </c>
      <c r="P277" s="195">
        <f>[1]Inflação!$AJ411</f>
        <v>4.8003021169165105E-3</v>
      </c>
      <c r="Q277" s="162">
        <f>[1]Inflação!$AI411/[1]Inflação!$AI399-1</f>
        <v>4.0912785752682979E-2</v>
      </c>
    </row>
    <row r="278" spans="1:17">
      <c r="A278" s="129">
        <f t="shared" si="4"/>
        <v>45566</v>
      </c>
      <c r="B278" s="126">
        <f>[1]Inflação!$C412</f>
        <v>5.5994226220676957E-3</v>
      </c>
      <c r="C278" s="122">
        <f>[1]Inflação!$B412/[1]Inflação!$B400-1</f>
        <v>4.7581118221041718E-2</v>
      </c>
      <c r="D278" s="143">
        <f>[1]Inflação!E412</f>
        <v>7.1405228285608136E-3</v>
      </c>
      <c r="E278" s="122">
        <f>[1]Inflação!D412/[1]Inflação!D400-1</f>
        <v>6.2632418890727681E-2</v>
      </c>
      <c r="F278" s="143">
        <f>[1]Inflação!H412</f>
        <v>5.0501010980010808E-3</v>
      </c>
      <c r="G278" s="122">
        <f>[1]Inflação!G412/[1]Inflação!G400-1</f>
        <v>4.2301350046616282E-2</v>
      </c>
      <c r="H278" s="143">
        <f>[1]Inflação!$U412</f>
        <v>1.5201789639012864E-2</v>
      </c>
      <c r="I278" s="122">
        <f>[1]Inflação!$T412/[1]Inflação!$T400-1</f>
        <v>5.5931946501147856E-2</v>
      </c>
      <c r="J278" s="143">
        <f>[1]Inflação!AA412</f>
        <v>1.9375309126369089E-2</v>
      </c>
      <c r="K278" s="122">
        <f>[1]Inflação!$Z412/[1]Inflação!$Z400-1</f>
        <v>5.894557859589078E-2</v>
      </c>
      <c r="L278" s="143">
        <f>[1]Inflação!$W412</f>
        <v>4.1999999999999815E-3</v>
      </c>
      <c r="M278" s="122">
        <f>[1]Inflação!$V412/[1]Inflação!$V400-1</f>
        <v>4.4199148761470353E-2</v>
      </c>
      <c r="N278" s="143">
        <f>[1]Inflação!$Y412</f>
        <v>6.6999999999999282E-3</v>
      </c>
      <c r="O278" s="122">
        <f>[1]Inflação!$X412/[1]Inflação!$X400-1</f>
        <v>5.7147978453626624E-2</v>
      </c>
      <c r="P278" s="195">
        <f>[1]Inflação!$AJ412</f>
        <v>6.099776304415272E-3</v>
      </c>
      <c r="Q278" s="162">
        <f>[1]Inflação!$AI412/[1]Inflação!$AI400-1</f>
        <v>4.6007186904377662E-2</v>
      </c>
    </row>
    <row r="279" spans="1:17">
      <c r="A279" s="130">
        <f t="shared" si="4"/>
        <v>45597</v>
      </c>
      <c r="B279" s="131">
        <f>[1]Inflação!$C413</f>
        <v>3.8997602443320289E-3</v>
      </c>
      <c r="C279" s="55">
        <f>[1]Inflação!$B413/[1]Inflação!$B401-1</f>
        <v>4.872950241628371E-2</v>
      </c>
      <c r="D279" s="56">
        <f>[1]Inflação!E413</f>
        <v>-8.6759590552929478E-3</v>
      </c>
      <c r="E279" s="55">
        <f>[1]Inflação!D413/[1]Inflação!D401-1</f>
        <v>5.1708975548925507E-2</v>
      </c>
      <c r="F279" s="56">
        <f>[1]Inflação!H413</f>
        <v>8.3957643965475448E-3</v>
      </c>
      <c r="G279" s="55">
        <f>[1]Inflação!G413/[1]Inflação!G401-1</f>
        <v>4.7685665196591565E-2</v>
      </c>
      <c r="H279" s="56">
        <f>[1]Inflação!$U413</f>
        <v>1.295013350705343E-2</v>
      </c>
      <c r="I279" s="55">
        <f>[1]Inflação!$T413/[1]Inflação!$T401-1</f>
        <v>6.3301679044609482E-2</v>
      </c>
      <c r="J279" s="56">
        <f>[1]Inflação!AA413</f>
        <v>1.7405412217317506E-2</v>
      </c>
      <c r="K279" s="55">
        <f>[1]Inflação!$Z413/[1]Inflação!$Z401-1</f>
        <v>6.9804798916737854E-2</v>
      </c>
      <c r="L279" s="56">
        <f>[1]Inflação!$W413</f>
        <v>6.9999999999992291E-4</v>
      </c>
      <c r="M279" s="55">
        <f>[1]Inflação!$V413/[1]Inflação!$V401-1</f>
        <v>4.0559737269073137E-2</v>
      </c>
      <c r="N279" s="56">
        <f>[1]Inflação!$Y413</f>
        <v>4.3999999999999595E-3</v>
      </c>
      <c r="O279" s="55">
        <f>[1]Inflação!$X413/[1]Inflação!$X401-1</f>
        <v>6.0738690867954803E-2</v>
      </c>
      <c r="P279" s="193">
        <f>[1]Inflação!$AJ413</f>
        <v>3.3772892860652881E-3</v>
      </c>
      <c r="Q279" s="144">
        <f>[1]Inflação!$AI413/[1]Inflação!$AI401-1</f>
        <v>4.8491332571891199E-2</v>
      </c>
    </row>
    <row r="280" spans="1:17" ht="13.5" thickBot="1">
      <c r="A280" s="239">
        <f t="shared" si="4"/>
        <v>45627</v>
      </c>
      <c r="B280" s="240">
        <f>[1]Inflação!$C414</f>
        <v>5.1997729257888814E-3</v>
      </c>
      <c r="C280" s="241">
        <f>[1]Inflação!$B414/[1]Inflação!$B402-1</f>
        <v>4.8311967483947837E-2</v>
      </c>
      <c r="D280" s="254">
        <f>[1]Inflação!E414</f>
        <v>-1.717741888763058E-3</v>
      </c>
      <c r="E280" s="241">
        <f>[1]Inflação!D414/[1]Inflação!D402-1</f>
        <v>4.6629905620552803E-2</v>
      </c>
      <c r="F280" s="254">
        <f>[1]Inflação!H414</f>
        <v>7.6313828981260379E-3</v>
      </c>
      <c r="G280" s="241">
        <f>[1]Inflação!G414/[1]Inflação!G402-1</f>
        <v>4.8899104726760179E-2</v>
      </c>
      <c r="H280" s="254">
        <f>[1]Inflação!$U414</f>
        <v>9.3601272999739304E-3</v>
      </c>
      <c r="I280" s="241">
        <f>[1]Inflação!$T414/[1]Inflação!$T402-1</f>
        <v>6.5356584277505458E-2</v>
      </c>
      <c r="J280" s="254">
        <f>[1]Inflação!AA414</f>
        <v>1.2086947162789352E-2</v>
      </c>
      <c r="K280" s="241">
        <f>[1]Inflação!$Z414/[1]Inflação!$Z402-1</f>
        <v>7.233372372608482E-2</v>
      </c>
      <c r="L280" s="254">
        <f>[1]Inflação!$W414</f>
        <v>1.2000000000000899E-3</v>
      </c>
      <c r="M280" s="241">
        <f>[1]Inflação!$V414/[1]Inflação!$V402-1</f>
        <v>4.0351916271016863E-2</v>
      </c>
      <c r="N280" s="254">
        <f>[1]Inflação!$Y414</f>
        <v>5.1000000000001044E-3</v>
      </c>
      <c r="O280" s="241">
        <f>[1]Inflação!$X414/[1]Inflação!$X402-1</f>
        <v>6.3383660673629993E-2</v>
      </c>
      <c r="P280" s="255">
        <f>[1]Inflação!$AJ414</f>
        <v>4.8003596477439459E-3</v>
      </c>
      <c r="Q280" s="256">
        <f>[1]Inflação!$AI414/[1]Inflação!$AI402-1</f>
        <v>4.7681149834501557E-2</v>
      </c>
    </row>
    <row r="281" spans="1:17" ht="13.5" thickTop="1">
      <c r="A281" s="130">
        <f t="shared" si="4"/>
        <v>45658</v>
      </c>
      <c r="B281" s="131">
        <f>[1]Inflação!$C415</f>
        <v>1.5998873318778806E-3</v>
      </c>
      <c r="C281" s="55">
        <f>[1]Inflação!$B415/[1]Inflação!$B403-1</f>
        <v>4.5597290097210585E-2</v>
      </c>
      <c r="D281" s="56">
        <f>[1]Inflação!E415</f>
        <v>-1.5216421974246552E-2</v>
      </c>
      <c r="E281" s="55">
        <f>[1]Inflação!D415/[1]Inflação!D403-1</f>
        <v>2.8730464092729724E-2</v>
      </c>
      <c r="F281" s="56">
        <f>[1]Inflação!H415</f>
        <v>7.4561053127883969E-3</v>
      </c>
      <c r="G281" s="55">
        <f>[1]Inflação!G415/[1]Inflação!G403-1</f>
        <v>5.1466284768883153E-2</v>
      </c>
      <c r="H281" s="56">
        <f>[1]Inflação!$U415</f>
        <v>2.6999999999999247E-3</v>
      </c>
      <c r="I281" s="55">
        <f>[1]Inflação!$T415/[1]Inflação!$T403-1</f>
        <v>6.7434364386709689E-2</v>
      </c>
      <c r="J281" s="56">
        <f>[1]Inflação!AA415</f>
        <v>2.3930517999999346E-3</v>
      </c>
      <c r="K281" s="55">
        <f>[1]Inflação!$Z415/[1]Inflação!$Z403-1</f>
        <v>7.5810127868017219E-2</v>
      </c>
      <c r="L281" s="56">
        <f>[1]Inflação!$W415</f>
        <v>1.4000000000000679E-3</v>
      </c>
      <c r="M281" s="55">
        <f>[1]Inflação!$V415/[1]Inflação!$V403-1</f>
        <v>3.5697791981107674E-2</v>
      </c>
      <c r="N281" s="56">
        <f>[1]Inflação!$Y415</f>
        <v>7.2000000000000952E-3</v>
      </c>
      <c r="O281" s="55">
        <f>[1]Inflação!$X415/[1]Inflação!$X403-1</f>
        <v>6.8582283777791631E-2</v>
      </c>
      <c r="P281" s="193">
        <f>[1]Inflação!$AJ415</f>
        <v>0</v>
      </c>
      <c r="Q281" s="144">
        <f>[1]Inflação!$AI415/[1]Inflação!$AI403-1</f>
        <v>4.1743514078445898E-2</v>
      </c>
    </row>
    <row r="282" spans="1:17">
      <c r="A282" s="129">
        <f t="shared" si="4"/>
        <v>45689</v>
      </c>
      <c r="B282" s="126">
        <f>[1]Inflação!$C416</f>
        <v>1.3100651587629741E-2</v>
      </c>
      <c r="C282" s="122">
        <f>[1]Inflação!$B416/[1]Inflação!$B404-1</f>
        <v>5.0576174110586347E-2</v>
      </c>
      <c r="D282" s="143">
        <f>[1]Inflação!E416</f>
        <v>3.1579795138442224E-2</v>
      </c>
      <c r="E282" s="122">
        <f>[1]Inflação!D416/[1]Inflação!D404-1</f>
        <v>5.1908159943914622E-2</v>
      </c>
      <c r="F282" s="143">
        <f>[1]Inflação!H416</f>
        <v>6.8100932423040828E-3</v>
      </c>
      <c r="G282" s="122">
        <f>[1]Inflação!G416/[1]Inflação!G404-1</f>
        <v>5.0111734199097757E-2</v>
      </c>
      <c r="H282" s="143">
        <f>[1]Inflação!$U416</f>
        <v>1.0620561656419447E-2</v>
      </c>
      <c r="I282" s="122">
        <f>[1]Inflação!$T416/[1]Inflação!$T404-1</f>
        <v>8.4278002448002765E-2</v>
      </c>
      <c r="J282" s="143">
        <f>[1]Inflação!AA416</f>
        <v>1.1755970790898074E-2</v>
      </c>
      <c r="K282" s="122">
        <f>[1]Inflação!$Z416/[1]Inflação!$Z404-1</f>
        <v>9.8346250094165866E-2</v>
      </c>
      <c r="L282" s="143">
        <f>[1]Inflação!$W416</f>
        <v>9.100000000000108E-3</v>
      </c>
      <c r="M282" s="122">
        <f>[1]Inflação!$V416/[1]Inflação!$V404-1</f>
        <v>3.9612694606720122E-2</v>
      </c>
      <c r="N282" s="143">
        <f>[1]Inflação!$Y416</f>
        <v>5.1000000000001044E-3</v>
      </c>
      <c r="O282" s="122">
        <f>[1]Inflação!$X416/[1]Inflação!$X404-1</f>
        <v>7.1888276871316048E-2</v>
      </c>
      <c r="P282" s="195">
        <f>[1]Inflação!$AJ416</f>
        <v>1.4432466186773851E-2</v>
      </c>
      <c r="Q282" s="162">
        <f>[1]Inflação!$AI416/[1]Inflação!$AI404-1</f>
        <v>4.8287980621271043E-2</v>
      </c>
    </row>
    <row r="283" spans="1:17">
      <c r="A283" s="129">
        <f t="shared" si="4"/>
        <v>45717</v>
      </c>
      <c r="B283" s="126">
        <f>[1]Inflação!$C417</f>
        <v>5.6002542668107669E-3</v>
      </c>
      <c r="C283" s="122">
        <f>[1]Inflação!$B417/[1]Inflação!$B405-1</f>
        <v>5.4772504272732725E-2</v>
      </c>
      <c r="D283" s="143">
        <f>[1]Inflação!E417</f>
        <v>1.8299463774296143E-3</v>
      </c>
      <c r="E283" s="122">
        <f>[1]Inflação!D417/[1]Inflação!D405-1</f>
        <v>5.1196878256187128E-2</v>
      </c>
      <c r="F283" s="143">
        <f>[1]Inflação!H417</f>
        <v>6.9153708711235939E-3</v>
      </c>
      <c r="G283" s="122">
        <f>[1]Inflação!G417/[1]Inflação!G405-1</f>
        <v>5.601732330904996E-2</v>
      </c>
      <c r="H283" s="143">
        <f>[1]Inflação!$U417</f>
        <v>-3.3988616545174155E-3</v>
      </c>
      <c r="I283" s="122">
        <f>[1]Inflação!$T417/[1]Inflação!$T405-1</f>
        <v>8.5668752648927926E-2</v>
      </c>
      <c r="J283" s="143">
        <f>[1]Inflação!AA417</f>
        <v>-7.2983953834516724E-3</v>
      </c>
      <c r="K283" s="122">
        <f>[1]Inflação!$Z417/[1]Inflação!$Z405-1</f>
        <v>9.8822606801826751E-2</v>
      </c>
      <c r="L283" s="143">
        <f>[1]Inflação!$W417</f>
        <v>8.0000000000000071E-3</v>
      </c>
      <c r="M283" s="122">
        <f>[1]Inflação!$V417/[1]Inflação!$V405-1</f>
        <v>4.4899387938552193E-2</v>
      </c>
      <c r="N283" s="143">
        <f>[1]Inflação!$Y417</f>
        <v>3.8000000000000256E-3</v>
      </c>
      <c r="O283" s="122">
        <f>[1]Inflação!$X417/[1]Inflação!$X405-1</f>
        <v>7.3385327537337508E-2</v>
      </c>
      <c r="P283" s="195">
        <f>[1]Inflação!$AJ417</f>
        <v>5.0999500959536537E-3</v>
      </c>
      <c r="Q283" s="162">
        <f>[1]Inflação!$AI417/[1]Inflação!$AI405-1</f>
        <v>5.2016935548940157E-2</v>
      </c>
    </row>
    <row r="284" spans="1:17">
      <c r="A284" s="129">
        <f t="shared" si="4"/>
        <v>45748</v>
      </c>
      <c r="B284" s="126">
        <f>[1]Inflação!$C418</f>
        <v>4.3006716003852752E-3</v>
      </c>
      <c r="C284" s="122">
        <f>[1]Inflação!$B418/[1]Inflação!$B406-1</f>
        <v>5.5299017873199574E-2</v>
      </c>
      <c r="D284" s="143">
        <f>[1]Inflação!E418</f>
        <v>3.4754891059525228E-3</v>
      </c>
      <c r="E284" s="122">
        <f>[1]Inflação!D418/[1]Inflação!D406-1</f>
        <v>4.7153924882181952E-2</v>
      </c>
      <c r="F284" s="143">
        <f>[1]Inflação!H418</f>
        <v>4.5857418702770492E-3</v>
      </c>
      <c r="G284" s="122">
        <f>[1]Inflação!G418/[1]Inflação!G406-1</f>
        <v>5.8148739289452855E-2</v>
      </c>
      <c r="H284" s="143">
        <f>[1]Inflação!$U418</f>
        <v>2.3739632186310367E-3</v>
      </c>
      <c r="I284" s="122">
        <f>[1]Inflação!$T418/[1]Inflação!$T406-1</f>
        <v>8.4876953937391919E-2</v>
      </c>
      <c r="J284" s="143">
        <f>[1]Inflação!AA418</f>
        <v>1.3146521503057951E-3</v>
      </c>
      <c r="K284" s="122">
        <f>[1]Inflação!$Z418/[1]Inflação!$Z406-1</f>
        <v>9.7041318110262731E-2</v>
      </c>
      <c r="L284" s="143">
        <f>[1]Inflação!$W418</f>
        <v>4.5999999999999375E-3</v>
      </c>
      <c r="M284" s="122">
        <f>[1]Inflação!$V418/[1]Inflação!$V406-1</f>
        <v>4.6357580864303527E-2</v>
      </c>
      <c r="N284" s="143">
        <f>[1]Inflação!$Y418</f>
        <v>5.9000000000000163E-3</v>
      </c>
      <c r="O284" s="122">
        <f>[1]Inflação!$X418/[1]Inflação!$X406-1</f>
        <v>7.5309531889062642E-2</v>
      </c>
      <c r="P284" s="195">
        <f>[1]Inflação!$AJ418</f>
        <v>4.7995801881079991E-3</v>
      </c>
      <c r="Q284" s="162">
        <f>[1]Inflação!$AI418/[1]Inflação!$AI406-1</f>
        <v>5.3169209245519156E-2</v>
      </c>
    </row>
    <row r="285" spans="1:17">
      <c r="A285" s="129">
        <f t="shared" si="4"/>
        <v>45778</v>
      </c>
      <c r="B285" s="126">
        <f>[1]Inflação!$C419</f>
        <v>2.6001368782415657E-3</v>
      </c>
      <c r="C285" s="122">
        <f>[1]Inflação!$B419/[1]Inflação!$B407-1</f>
        <v>5.3197939644519465E-2</v>
      </c>
      <c r="D285" s="143">
        <f>[1]Inflação!E419</f>
        <v>7.0301349676051839E-3</v>
      </c>
      <c r="E285" s="122">
        <f>[1]Inflação!D419/[1]Inflação!D407-1</f>
        <v>4.8697641849042794E-2</v>
      </c>
      <c r="F285" s="143">
        <f>[1]Inflação!H419</f>
        <v>1.064104266951249E-3</v>
      </c>
      <c r="G285" s="122">
        <f>[1]Inflação!G419/[1]Inflação!G407-1</f>
        <v>5.4772881552236141E-2</v>
      </c>
      <c r="H285" s="143">
        <f>[1]Inflação!$U419</f>
        <v>-4.8992483759970895E-3</v>
      </c>
      <c r="I285" s="122">
        <f>[1]Inflação!$T419/[1]Inflação!$T407-1</f>
        <v>7.0012679821165102E-2</v>
      </c>
      <c r="J285" s="143">
        <f>[1]Inflação!AA419</f>
        <v>-8.1749081924388234E-3</v>
      </c>
      <c r="K285" s="122">
        <f>[1]Inflação!$Z419/[1]Inflação!$Z407-1</f>
        <v>7.6660504701562493E-2</v>
      </c>
      <c r="L285" s="143">
        <f>[1]Inflação!$W419</f>
        <v>3.7000000000000366E-3</v>
      </c>
      <c r="M285" s="122">
        <f>[1]Inflação!$V419/[1]Inflação!$V407-1</f>
        <v>4.5628339220929348E-2</v>
      </c>
      <c r="N285" s="143">
        <f>[1]Inflação!$Y419</f>
        <v>2.5999999999999357E-3</v>
      </c>
      <c r="O285" s="122">
        <f>[1]Inflação!$X419/[1]Inflação!$X407-1</f>
        <v>7.1781823910899822E-2</v>
      </c>
      <c r="P285" s="195">
        <f>[1]Inflação!$AJ419</f>
        <v>3.500469362858416E-3</v>
      </c>
      <c r="Q285" s="162">
        <f>[1]Inflação!$AI419/[1]Inflação!$AI407-1</f>
        <v>5.2016020911979099E-2</v>
      </c>
    </row>
    <row r="286" spans="1:17">
      <c r="A286" s="129">
        <f t="shared" si="4"/>
        <v>45809</v>
      </c>
      <c r="B286" s="126">
        <f>[1]Inflação!$C420</f>
        <v>2.400122816107686E-3</v>
      </c>
      <c r="C286" s="122">
        <f>[1]Inflação!$B420/[1]Inflação!$B408-1</f>
        <v>5.3512852390906307E-2</v>
      </c>
      <c r="D286" s="143">
        <f>[1]Inflação!E420</f>
        <v>6.0020351620324597E-3</v>
      </c>
      <c r="E286" s="122">
        <f>[1]Inflação!D420/[1]Inflação!D408-1</f>
        <v>5.1539480112734237E-2</v>
      </c>
      <c r="F286" s="143">
        <f>[1]Inflação!H420</f>
        <v>1.143801814222245E-3</v>
      </c>
      <c r="G286" s="122">
        <f>[1]Inflação!G420/[1]Inflação!G408-1</f>
        <v>5.4203836487582313E-2</v>
      </c>
      <c r="H286" s="143">
        <f>[1]Inflação!$U420</f>
        <v>-1.6700859356421849E-2</v>
      </c>
      <c r="I286" s="122">
        <f>[1]Inflação!$T420/[1]Inflação!$T408-1</f>
        <v>4.3667035529961318E-2</v>
      </c>
      <c r="J286" s="143">
        <f>[1]Inflação!AA420</f>
        <v>-2.5332195792777568E-2</v>
      </c>
      <c r="K286" s="122">
        <f>[1]Inflação!$Z420/[1]Inflação!$Z408-1</f>
        <v>4.0101881230850678E-2</v>
      </c>
      <c r="L286" s="143">
        <f>[1]Inflação!$W420</f>
        <v>2.1999999999999797E-3</v>
      </c>
      <c r="M286" s="122">
        <f>[1]Inflação!$V420/[1]Inflação!$V408-1</f>
        <v>4.313032208562162E-2</v>
      </c>
      <c r="N286" s="143">
        <f>[1]Inflação!$Y420</f>
        <v>9.6000000000000529E-3</v>
      </c>
      <c r="O286" s="122">
        <f>[1]Inflação!$X420/[1]Inflação!$X408-1</f>
        <v>7.2100395740061662E-2</v>
      </c>
      <c r="P286" s="195">
        <f>[1]Inflação!$AJ420</f>
        <v>2.399345584496837E-3</v>
      </c>
      <c r="Q286" s="162">
        <f>[1]Inflação!$AI420/[1]Inflação!$AI408-1</f>
        <v>5.191009662512247E-2</v>
      </c>
    </row>
    <row r="287" spans="1:17">
      <c r="A287" s="121">
        <f t="shared" si="4"/>
        <v>45839</v>
      </c>
      <c r="B287" s="117">
        <f>[1]Inflação!$C421</f>
        <v>4.1378537037619623E-3</v>
      </c>
      <c r="C287" s="118">
        <f>[1]Inflação!$B421/[1]Inflação!$B409-1</f>
        <v>5.3867096064949216E-2</v>
      </c>
      <c r="D287" s="119">
        <f>[1]Inflação!E421</f>
        <v>8.3192482293903414E-3</v>
      </c>
      <c r="E287" s="118">
        <f>[1]Inflação!D421/[1]Inflação!D409-1</f>
        <v>4.898057232665276E-2</v>
      </c>
      <c r="F287" s="119">
        <f>[1]Inflação!H421</f>
        <v>2.671915034929917E-3</v>
      </c>
      <c r="G287" s="118">
        <f>[1]Inflação!G421/[1]Inflação!G409-1</f>
        <v>5.5596628952200744E-2</v>
      </c>
      <c r="H287" s="119">
        <f>[1]Inflação!$U421</f>
        <v>-9.6691036385261331E-3</v>
      </c>
      <c r="I287" s="118">
        <f>[1]Inflação!$T421/[1]Inflação!$T409-1</f>
        <v>2.7358057337859787E-2</v>
      </c>
      <c r="J287" s="119">
        <f>[1]Inflação!AA421</f>
        <v>-1.4466867642877079E-2</v>
      </c>
      <c r="K287" s="118">
        <f>[1]Inflação!$Z421/[1]Inflação!$Z409-1</f>
        <v>1.8160877629786576E-2</v>
      </c>
      <c r="L287" s="119">
        <f>[1]Inflação!$W421</f>
        <v>2.9492130108321746E-4</v>
      </c>
      <c r="M287" s="118">
        <f>[1]Inflação!$V421/[1]Inflação!$V409-1</f>
        <v>4.0317012400209906E-2</v>
      </c>
      <c r="N287" s="119">
        <f>[1]Inflação!$Y421</f>
        <v>4.9314766312886782E-3</v>
      </c>
      <c r="O287" s="118">
        <f>[1]Inflação!$X421/[1]Inflação!$X409-1</f>
        <v>7.0004403404557936E-2</v>
      </c>
      <c r="P287" s="196">
        <f>[1]Inflação!$AJ421</f>
        <v>4.2613579633876686E-3</v>
      </c>
      <c r="Q287" s="120">
        <f>[1]Inflação!$AI421/[1]Inflação!$AI409-1</f>
        <v>5.3652663497947506E-2</v>
      </c>
    </row>
    <row r="288" spans="1:17">
      <c r="A288" s="121">
        <f t="shared" si="4"/>
        <v>45870</v>
      </c>
      <c r="B288" s="117">
        <f>[1]Inflação!$C422</f>
        <v>-4.0717776782150938E-4</v>
      </c>
      <c r="C288" s="118">
        <f>[1]Inflação!$B422/[1]Inflação!$B410-1</f>
        <v>5.3648173401277477E-2</v>
      </c>
      <c r="D288" s="119">
        <f>[1]Inflação!E422</f>
        <v>-8.1773653863805862E-3</v>
      </c>
      <c r="E288" s="118">
        <f>[1]Inflação!D422/[1]Inflação!D410-1</f>
        <v>4.1640619979318449E-2</v>
      </c>
      <c r="F288" s="119">
        <f>[1]Inflação!H422</f>
        <v>2.3305561126203411E-3</v>
      </c>
      <c r="G288" s="118">
        <f>[1]Inflação!G422/[1]Inflação!G410-1</f>
        <v>5.7897277110636081E-2</v>
      </c>
      <c r="H288" s="119">
        <f>[1]Inflação!$U422</f>
        <v>1.0262814636874396E-3</v>
      </c>
      <c r="I288" s="118">
        <f>[1]Inflação!$T422/[1]Inflação!$T410-1</f>
        <v>2.5472234974974306E-2</v>
      </c>
      <c r="J288" s="119">
        <f>[1]Inflação!AA422</f>
        <v>-1.7126440175219138E-4</v>
      </c>
      <c r="K288" s="118">
        <f>[1]Inflação!$Z422/[1]Inflação!$Z410-1</f>
        <v>1.5045952664817452E-2</v>
      </c>
      <c r="L288" s="119">
        <f>[1]Inflação!$W422</f>
        <v>3.5754910072682833E-3</v>
      </c>
      <c r="M288" s="118">
        <f>[1]Inflação!$V422/[1]Inflação!$V410-1</f>
        <v>4.3056183710067808E-2</v>
      </c>
      <c r="N288" s="119">
        <f>[1]Inflação!$Y422</f>
        <v>4.410143240839659E-3</v>
      </c>
      <c r="O288" s="118">
        <f>[1]Inflação!$X422/[1]Inflação!$X410-1</f>
        <v>6.7846345626069393E-2</v>
      </c>
      <c r="P288" s="196">
        <f>[1]Inflação!$AJ422</f>
        <v>-1.6941288757506001E-3</v>
      </c>
      <c r="Q288" s="120">
        <f>[1]Inflação!$AI422/[1]Inflação!$AI410-1</f>
        <v>5.3341818715863187E-2</v>
      </c>
    </row>
    <row r="289" spans="1:17">
      <c r="A289" s="121">
        <f t="shared" si="4"/>
        <v>45901</v>
      </c>
      <c r="B289" s="117">
        <f>[1]Inflação!$C423</f>
        <v>5.1360718450621512E-3</v>
      </c>
      <c r="C289" s="118">
        <f>[1]Inflação!$B423/[1]Inflação!$B411-1</f>
        <v>5.4420728439436017E-2</v>
      </c>
      <c r="D289" s="119">
        <f>[1]Inflação!E423</f>
        <v>1.4135788447390718E-2</v>
      </c>
      <c r="E289" s="118">
        <f>[1]Inflação!D423/[1]Inflação!D411-1</f>
        <v>4.5858602802030912E-2</v>
      </c>
      <c r="F289" s="119">
        <f>[1]Inflação!H423</f>
        <v>1.9992542584570394E-3</v>
      </c>
      <c r="G289" s="118">
        <f>[1]Inflação!G423/[1]Inflação!G411-1</f>
        <v>5.7473893680735078E-2</v>
      </c>
      <c r="H289" s="119">
        <f>[1]Inflação!$U423</f>
        <v>4.9325967995939024E-3</v>
      </c>
      <c r="I289" s="118">
        <f>[1]Inflação!$T423/[1]Inflação!$T411-1</f>
        <v>2.4183791992026693E-2</v>
      </c>
      <c r="J289" s="119">
        <f>[1]Inflação!AA423</f>
        <v>5.224657447953307E-3</v>
      </c>
      <c r="K289" s="118">
        <f>[1]Inflação!$Z423/[1]Inflação!$Z411-1</f>
        <v>1.3256425085822032E-2</v>
      </c>
      <c r="L289" s="119">
        <f>[1]Inflação!$W423</f>
        <v>4.0458755026597792E-3</v>
      </c>
      <c r="M289" s="118">
        <f>[1]Inflação!$V423/[1]Inflação!$V411-1</f>
        <v>4.3831614842657185E-2</v>
      </c>
      <c r="N289" s="119">
        <f>[1]Inflação!$Y423</f>
        <v>4.6197873660558386E-3</v>
      </c>
      <c r="O289" s="118">
        <f>[1]Inflação!$X423/[1]Inflação!$X411-1</f>
        <v>6.6275289417037753E-2</v>
      </c>
      <c r="P289" s="196">
        <f>[1]Inflação!$AJ423</f>
        <v>5.9302183531360075E-3</v>
      </c>
      <c r="Q289" s="120">
        <f>[1]Inflação!$AI423/[1]Inflação!$AI411-1</f>
        <v>5.4526320771394854E-2</v>
      </c>
    </row>
    <row r="290" spans="1:17">
      <c r="A290" s="121">
        <f t="shared" si="4"/>
        <v>45931</v>
      </c>
      <c r="B290" s="117">
        <f>[1]Inflação!$C424</f>
        <v>3.9563889107259165E-3</v>
      </c>
      <c r="C290" s="118">
        <f>[1]Inflação!$B424/[1]Inflação!$B412-1</f>
        <v>5.2697926333756362E-2</v>
      </c>
      <c r="D290" s="119">
        <f>[1]Inflação!E424</f>
        <v>1.872080922564523E-3</v>
      </c>
      <c r="E290" s="118">
        <f>[1]Inflação!D424/[1]Inflação!D412-1</f>
        <v>4.0387623166265652E-2</v>
      </c>
      <c r="F290" s="119">
        <f>[1]Inflação!H424</f>
        <v>4.690915416789565E-3</v>
      </c>
      <c r="G290" s="118">
        <f>[1]Inflação!G424/[1]Inflação!G412-1</f>
        <v>5.70959727388336E-2</v>
      </c>
      <c r="H290" s="119">
        <f>[1]Inflação!$U424</f>
        <v>6.9384841877901948E-3</v>
      </c>
      <c r="I290" s="118">
        <f>[1]Inflação!$T424/[1]Inflação!$T412-1</f>
        <v>1.5847376909040145E-2</v>
      </c>
      <c r="J290" s="119">
        <f>[1]Inflação!AA424</f>
        <v>7.9704926118127073E-3</v>
      </c>
      <c r="K290" s="118">
        <f>[1]Inflação!$Z424/[1]Inflação!$Z412-1</f>
        <v>1.9200669193653042E-3</v>
      </c>
      <c r="L290" s="119">
        <f>[1]Inflação!$W424</f>
        <v>4.4790069271307686E-3</v>
      </c>
      <c r="M290" s="118">
        <f>[1]Inflação!$V424/[1]Inflação!$V412-1</f>
        <v>4.4121633017621731E-2</v>
      </c>
      <c r="N290" s="119">
        <f>[1]Inflação!$Y424</f>
        <v>4.5431864624745355E-3</v>
      </c>
      <c r="O290" s="118">
        <f>[1]Inflação!$X424/[1]Inflação!$X412-1</f>
        <v>6.3990838260840954E-2</v>
      </c>
      <c r="P290" s="196">
        <f>[1]Inflação!$AJ424</f>
        <v>4.0128940622368159E-3</v>
      </c>
      <c r="Q290" s="120">
        <f>[1]Inflação!$AI424/[1]Inflação!$AI412-1</f>
        <v>5.2338990742547109E-2</v>
      </c>
    </row>
    <row r="291" spans="1:17">
      <c r="A291" s="121">
        <f t="shared" si="4"/>
        <v>45962</v>
      </c>
      <c r="B291" s="117">
        <f>[1]Inflação!$C425</f>
        <v>2.470592523690085E-3</v>
      </c>
      <c r="C291" s="118">
        <f>[1]Inflação!$B425/[1]Inflação!$B413-1</f>
        <v>5.1199288765064521E-2</v>
      </c>
      <c r="D291" s="119">
        <f>[1]Inflação!E425</f>
        <v>-2.7177713171163687E-3</v>
      </c>
      <c r="E291" s="118">
        <f>[1]Inflação!D425/[1]Inflação!D413-1</f>
        <v>4.6640699378754702E-2</v>
      </c>
      <c r="F291" s="119">
        <f>[1]Inflação!H425</f>
        <v>4.2956128437769969E-3</v>
      </c>
      <c r="G291" s="118">
        <f>[1]Inflação!G425/[1]Inflação!G413-1</f>
        <v>5.2797805444719348E-2</v>
      </c>
      <c r="H291" s="119">
        <f>[1]Inflação!$U425</f>
        <v>9.2566278285284298E-3</v>
      </c>
      <c r="I291" s="118">
        <f>[1]Inflação!$T425/[1]Inflação!$T413-1</f>
        <v>1.2143307053066321E-2</v>
      </c>
      <c r="J291" s="119">
        <f>[1]Inflação!AA425</f>
        <v>1.1624191678759166E-2</v>
      </c>
      <c r="K291" s="118">
        <f>[1]Inflação!$Z425/[1]Inflação!$Z413-1</f>
        <v>-3.7731609712199354E-3</v>
      </c>
      <c r="L291" s="119">
        <f>[1]Inflação!$W425</f>
        <v>3.4588294667516895E-3</v>
      </c>
      <c r="M291" s="118">
        <f>[1]Inflação!$V425/[1]Inflação!$V413-1</f>
        <v>4.7000171568677862E-2</v>
      </c>
      <c r="N291" s="119">
        <f>[1]Inflação!$Y425</f>
        <v>4.0044149908105009E-3</v>
      </c>
      <c r="O291" s="118">
        <f>[1]Inflação!$X425/[1]Inflação!$X413-1</f>
        <v>6.3571783277237781E-2</v>
      </c>
      <c r="P291" s="196">
        <f>[1]Inflação!$AJ425</f>
        <v>1.9655586788291934E-3</v>
      </c>
      <c r="Q291" s="120">
        <f>[1]Inflação!$AI425/[1]Inflação!$AI413-1</f>
        <v>5.085837205774868E-2</v>
      </c>
    </row>
    <row r="292" spans="1:17" ht="13.5" thickBot="1">
      <c r="A292" s="248">
        <f t="shared" si="4"/>
        <v>45992</v>
      </c>
      <c r="B292" s="249">
        <f>[1]Inflação!$C426</f>
        <v>5.8919146769951247E-3</v>
      </c>
      <c r="C292" s="250">
        <f>[1]Inflação!$B426/[1]Inflação!$B414-1</f>
        <v>5.1923104006760035E-2</v>
      </c>
      <c r="D292" s="251">
        <f>[1]Inflação!E426</f>
        <v>-1.3939551609553069E-3</v>
      </c>
      <c r="E292" s="250">
        <f>[1]Inflação!D426/[1]Inflação!D414-1</f>
        <v>4.6980170870398297E-2</v>
      </c>
      <c r="F292" s="251">
        <f>[1]Inflação!H426</f>
        <v>8.437540759708595E-3</v>
      </c>
      <c r="G292" s="250">
        <f>[1]Inflação!G426/[1]Inflação!G414-1</f>
        <v>5.3640098809059511E-2</v>
      </c>
      <c r="H292" s="251">
        <f>[1]Inflação!$U426</f>
        <v>1.0130031062431932E-2</v>
      </c>
      <c r="I292" s="250">
        <f>[1]Inflação!$T426/[1]Inflação!$T414-1</f>
        <v>1.2915333725381561E-2</v>
      </c>
      <c r="J292" s="251">
        <f>[1]Inflação!AA426</f>
        <v>1.2414852812004495E-2</v>
      </c>
      <c r="K292" s="250">
        <f>[1]Inflação!$Z426/[1]Inflação!$Z414-1</f>
        <v>-3.4503938321585048E-3</v>
      </c>
      <c r="L292" s="251">
        <f>[1]Inflação!$W426</f>
        <v>4.8373786697830656E-3</v>
      </c>
      <c r="M292" s="250">
        <f>[1]Inflação!$V426/[1]Inflação!$V414-1</f>
        <v>5.0803943134122287E-2</v>
      </c>
      <c r="N292" s="251">
        <f>[1]Inflação!$Y426</f>
        <v>4.3585712848683844E-3</v>
      </c>
      <c r="O292" s="250">
        <f>[1]Inflação!$X426/[1]Inflação!$X414-1</f>
        <v>6.2787221879640143E-2</v>
      </c>
      <c r="P292" s="252">
        <f>[1]Inflação!$AJ426</f>
        <v>5.705340424331462E-3</v>
      </c>
      <c r="Q292" s="253">
        <f>[1]Inflação!$AI426/[1]Inflação!$AI414-1</f>
        <v>5.1886060922135213E-2</v>
      </c>
    </row>
    <row r="293" spans="1:17" ht="13.5" thickTop="1">
      <c r="A293" s="121">
        <f t="shared" si="4"/>
        <v>46023</v>
      </c>
      <c r="B293" s="117">
        <f>[1]Inflação!$C427</f>
        <v>4.7126993860102662E-3</v>
      </c>
      <c r="C293" s="118">
        <f>[1]Inflação!$B427/[1]Inflação!$B415-1</f>
        <v>5.5192312559583678E-2</v>
      </c>
      <c r="D293" s="119">
        <f>[1]Inflação!E427</f>
        <v>3.29159179827343E-3</v>
      </c>
      <c r="E293" s="118">
        <f>[1]Inflação!D427/[1]Inflação!D415-1</f>
        <v>6.6657106853502013E-2</v>
      </c>
      <c r="F293" s="119">
        <f>[1]Inflação!H427</f>
        <v>5.2048102496553561E-3</v>
      </c>
      <c r="G293" s="118">
        <f>[1]Inflação!G427/[1]Inflação!G415-1</f>
        <v>5.1285599451460939E-2</v>
      </c>
      <c r="H293" s="119">
        <f>[1]Inflação!$U427</f>
        <v>3.906636628942417E-3</v>
      </c>
      <c r="I293" s="118">
        <f>[1]Inflação!$T427/[1]Inflação!$T415-1</f>
        <v>1.4134263359061094E-2</v>
      </c>
      <c r="J293" s="119">
        <f>[1]Inflação!AA427</f>
        <v>3.9637866999646665E-3</v>
      </c>
      <c r="K293" s="118">
        <f>[1]Inflação!$Z427/[1]Inflação!$Z415-1</f>
        <v>-1.8888155239856763E-3</v>
      </c>
      <c r="L293" s="119">
        <f>[1]Inflação!$W427</f>
        <v>4.0029799336103178E-3</v>
      </c>
      <c r="M293" s="118">
        <f>[1]Inflação!$V427/[1]Inflação!$V415-1</f>
        <v>5.3535340755588967E-2</v>
      </c>
      <c r="N293" s="119">
        <f>[1]Inflação!$Y427</f>
        <v>3.3213849403090911E-3</v>
      </c>
      <c r="O293" s="118">
        <f>[1]Inflação!$X427/[1]Inflação!$X415-1</f>
        <v>5.8694546617497956E-2</v>
      </c>
      <c r="P293" s="196">
        <f>[1]Inflação!$AJ427</f>
        <v>4.660502243486464E-3</v>
      </c>
      <c r="Q293" s="120">
        <f>[1]Inflação!$AI427/[1]Inflação!$AI415-1</f>
        <v>5.6788378268954887E-2</v>
      </c>
    </row>
    <row r="294" spans="1:17">
      <c r="A294" s="121">
        <f t="shared" si="4"/>
        <v>46054</v>
      </c>
      <c r="B294" s="117">
        <f>[1]Inflação!$C428</f>
        <v>5.1969649724561418E-3</v>
      </c>
      <c r="C294" s="118">
        <f>[1]Inflação!$B428/[1]Inflação!$B416-1</f>
        <v>4.6960248604100308E-2</v>
      </c>
      <c r="D294" s="119">
        <f>[1]Inflação!E428</f>
        <v>2.0837592010445327E-3</v>
      </c>
      <c r="E294" s="118">
        <f>[1]Inflação!D428/[1]Inflação!D416-1</f>
        <v>3.6158102796904457E-2</v>
      </c>
      <c r="F294" s="119">
        <f>[1]Inflação!H428</f>
        <v>6.2708164484699402E-3</v>
      </c>
      <c r="G294" s="118">
        <f>[1]Inflação!G428/[1]Inflação!G416-1</f>
        <v>5.0722500281834559E-2</v>
      </c>
      <c r="H294" s="119">
        <f>[1]Inflação!$U428</f>
        <v>1.9865873101787557E-3</v>
      </c>
      <c r="I294" s="118">
        <f>[1]Inflação!$T428/[1]Inflação!$T416-1</f>
        <v>5.5500168473547884E-3</v>
      </c>
      <c r="J294" s="119">
        <f>[1]Inflação!AA428</f>
        <v>9.9716302048347139E-4</v>
      </c>
      <c r="K294" s="118">
        <f>[1]Inflação!$Z428/[1]Inflação!$Z416-1</f>
        <v>-1.2544777666169682E-2</v>
      </c>
      <c r="L294" s="119">
        <f>[1]Inflação!$W428</f>
        <v>4.8355022746853216E-3</v>
      </c>
      <c r="M294" s="118">
        <f>[1]Inflação!$V428/[1]Inflação!$V416-1</f>
        <v>4.9083057469303082E-2</v>
      </c>
      <c r="N294" s="119">
        <f>[1]Inflação!$Y428</f>
        <v>3.474375782782424E-3</v>
      </c>
      <c r="O294" s="118">
        <f>[1]Inflação!$X428/[1]Inflação!$X416-1</f>
        <v>5.6982239888199393E-2</v>
      </c>
      <c r="P294" s="196">
        <f>[1]Inflação!$AJ428</f>
        <v>4.2375907939216084E-3</v>
      </c>
      <c r="Q294" s="120">
        <f>[1]Inflação!$AI428/[1]Inflação!$AI416-1</f>
        <v>4.6167833094996835E-2</v>
      </c>
    </row>
    <row r="295" spans="1:17">
      <c r="A295" s="121">
        <f t="shared" si="4"/>
        <v>46082</v>
      </c>
      <c r="B295" s="117">
        <f>[1]Inflação!$C429</f>
        <v>3.6416036312634237E-3</v>
      </c>
      <c r="C295" s="203">
        <f>[1]Inflação!$B429/[1]Inflação!$B417-1</f>
        <v>4.4921039338171376E-2</v>
      </c>
      <c r="D295" s="119">
        <f>[1]Inflação!E429</f>
        <v>1.7146306882138695E-3</v>
      </c>
      <c r="E295" s="118">
        <f>[1]Inflação!D429/[1]Inflação!D417-1</f>
        <v>3.6038835763419597E-2</v>
      </c>
      <c r="F295" s="119">
        <f>[1]Inflação!H429</f>
        <v>4.3034268681987342E-3</v>
      </c>
      <c r="G295" s="118">
        <f>[1]Inflação!G429/[1]Inflação!G417-1</f>
        <v>4.7996920344590022E-2</v>
      </c>
      <c r="H295" s="119">
        <f>[1]Inflação!$U429</f>
        <v>3.4893034094916064E-3</v>
      </c>
      <c r="I295" s="118">
        <f>[1]Inflação!$T429/[1]Inflação!$T417-1</f>
        <v>1.2500033488576534E-2</v>
      </c>
      <c r="J295" s="119">
        <f>[1]Inflação!AA429</f>
        <v>3.347748013922347E-3</v>
      </c>
      <c r="K295" s="118">
        <f>[1]Inflação!$Z429/[1]Inflação!$Z417-1</f>
        <v>-1.9548986465699469E-3</v>
      </c>
      <c r="L295" s="119">
        <f>[1]Inflação!$W429</f>
        <v>3.9093523213600267E-3</v>
      </c>
      <c r="M295" s="118">
        <f>[1]Inflação!$V429/[1]Inflação!$V417-1</f>
        <v>4.4825687257262103E-2</v>
      </c>
      <c r="N295" s="119">
        <f>[1]Inflação!$Y429</f>
        <v>3.6736969748245585E-3</v>
      </c>
      <c r="O295" s="118">
        <f>[1]Inflação!$X429/[1]Inflação!$X417-1</f>
        <v>5.6849245213508759E-2</v>
      </c>
      <c r="P295" s="196">
        <f>[1]Inflação!$AJ429</f>
        <v>3.8007128114669886E-3</v>
      </c>
      <c r="Q295" s="120">
        <f>[1]Inflação!$AI429/[1]Inflação!$AI417-1</f>
        <v>4.4436819655808035E-2</v>
      </c>
    </row>
    <row r="296" spans="1:17">
      <c r="A296" s="121">
        <f t="shared" si="4"/>
        <v>46113</v>
      </c>
      <c r="B296" s="117">
        <f>[1]Inflação!$C430</f>
        <v>4.1686204323159171E-3</v>
      </c>
      <c r="C296" s="118">
        <f>[1]Inflação!$B430/[1]Inflação!$B418-1</f>
        <v>4.4783647172969454E-2</v>
      </c>
      <c r="D296" s="119">
        <f>[1]Inflação!E430</f>
        <v>5.81756405328826E-3</v>
      </c>
      <c r="E296" s="118">
        <f>[1]Inflação!D430/[1]Inflação!D418-1</f>
        <v>3.8456912366237495E-2</v>
      </c>
      <c r="F296" s="119">
        <f>[1]Inflação!H430</f>
        <v>3.6030182229012109E-3</v>
      </c>
      <c r="G296" s="118">
        <f>[1]Inflação!G430/[1]Inflação!G418-1</f>
        <v>4.697173024575152E-2</v>
      </c>
      <c r="H296" s="119">
        <f>[1]Inflação!$U430</f>
        <v>3.4598242774228627E-3</v>
      </c>
      <c r="I296" s="118">
        <f>[1]Inflação!$T430/[1]Inflação!$T418-1</f>
        <v>1.3596864011648391E-2</v>
      </c>
      <c r="J296" s="119">
        <f>[1]Inflação!AA430</f>
        <v>3.2790991677300596E-3</v>
      </c>
      <c r="K296" s="118">
        <f>[1]Inflação!$Z430/[1]Inflação!$Z418-1</f>
        <v>3.1339442827515995E-6</v>
      </c>
      <c r="L296" s="119">
        <f>[1]Inflação!$W430</f>
        <v>3.9527550484477203E-3</v>
      </c>
      <c r="M296" s="118">
        <f>[1]Inflação!$V430/[1]Inflação!$V418-1</f>
        <v>4.4152525649329366E-2</v>
      </c>
      <c r="N296" s="119">
        <f>[1]Inflação!$Y430</f>
        <v>3.7778675343342893E-3</v>
      </c>
      <c r="O296" s="118">
        <f>[1]Inflação!$X430/[1]Inflação!$X418-1</f>
        <v>5.4619625873035593E-2</v>
      </c>
      <c r="P296" s="196">
        <f>[1]Inflação!$AJ430</f>
        <v>4.1096861050096134E-3</v>
      </c>
      <c r="Q296" s="120">
        <f>[1]Inflação!$AI430/[1]Inflação!$AI418-1</f>
        <v>4.3719710695715008E-2</v>
      </c>
    </row>
    <row r="297" spans="1:17">
      <c r="A297" s="121">
        <f t="shared" si="4"/>
        <v>46143</v>
      </c>
      <c r="B297" s="117">
        <f>[1]Inflação!$C431</f>
        <v>2.1519491845349847E-3</v>
      </c>
      <c r="C297" s="118">
        <f>[1]Inflação!$B431/[1]Inflação!$B419-1</f>
        <v>4.4316602380110481E-2</v>
      </c>
      <c r="D297" s="119">
        <f>[1]Inflação!E431</f>
        <v>4.0547602392728699E-3</v>
      </c>
      <c r="E297" s="118">
        <f>[1]Inflação!D431/[1]Inflação!D419-1</f>
        <v>3.538868397244066E-2</v>
      </c>
      <c r="F297" s="119">
        <f>[1]Inflação!H431</f>
        <v>1.4975691841967453E-3</v>
      </c>
      <c r="G297" s="118">
        <f>[1]Inflação!G431/[1]Inflação!G419-1</f>
        <v>4.7425073355823022E-2</v>
      </c>
      <c r="H297" s="119">
        <f>[1]Inflação!$U431</f>
        <v>2.9846519668768057E-3</v>
      </c>
      <c r="I297" s="118">
        <f>[1]Inflação!$T431/[1]Inflação!$T419-1</f>
        <v>2.1627303794429897E-2</v>
      </c>
      <c r="J297" s="119">
        <f>[1]Inflação!AA431</f>
        <v>1.9823982428606168E-3</v>
      </c>
      <c r="K297" s="118">
        <f>[1]Inflação!$Z431/[1]Inflação!$Z419-1</f>
        <v>1.0244191920765866E-2</v>
      </c>
      <c r="L297" s="119">
        <f>[1]Inflação!$W431</f>
        <v>2.9637963201059048E-3</v>
      </c>
      <c r="M297" s="118">
        <f>[1]Inflação!$V431/[1]Inflação!$V419-1</f>
        <v>4.338665045579182E-2</v>
      </c>
      <c r="N297" s="119">
        <f>[1]Inflação!$Y431</f>
        <v>1.0019633846894749E-2</v>
      </c>
      <c r="O297" s="118">
        <f>[1]Inflação!$X431/[1]Inflação!$X419-1</f>
        <v>6.2424225386028986E-2</v>
      </c>
      <c r="P297" s="196">
        <f>[1]Inflação!$AJ431</f>
        <v>2.1465091961174743E-3</v>
      </c>
      <c r="Q297" s="120">
        <f>[1]Inflação!$AI431/[1]Inflação!$AI419-1</f>
        <v>4.2311485232281454E-2</v>
      </c>
    </row>
    <row r="298" spans="1:17">
      <c r="A298" s="121">
        <f t="shared" si="4"/>
        <v>46174</v>
      </c>
      <c r="B298" s="117">
        <f>[1]Inflação!$C432</f>
        <v>2.4426515041140462E-3</v>
      </c>
      <c r="C298" s="118">
        <f>[1]Inflação!$B432/[1]Inflação!$B420-1</f>
        <v>4.436090945265736E-2</v>
      </c>
      <c r="D298" s="119">
        <f>[1]Inflação!E432</f>
        <v>3.4543365412125215E-3</v>
      </c>
      <c r="E298" s="118">
        <f>[1]Inflação!D432/[1]Inflação!D420-1</f>
        <v>3.2766563708296337E-2</v>
      </c>
      <c r="F298" s="119">
        <f>[1]Inflação!H432</f>
        <v>2.0937529575353331E-3</v>
      </c>
      <c r="G298" s="118">
        <f>[1]Inflação!G432/[1]Inflação!G420-1</f>
        <v>4.8418939216217982E-2</v>
      </c>
      <c r="H298" s="119">
        <f>[1]Inflação!$U432</f>
        <v>2.6294757540836766E-3</v>
      </c>
      <c r="I298" s="118">
        <f>[1]Inflação!$T432/[1]Inflação!$T420-1</f>
        <v>4.1711118906342826E-2</v>
      </c>
      <c r="J298" s="119">
        <f>[1]Inflação!AA432</f>
        <v>1.7883268955058984E-3</v>
      </c>
      <c r="K298" s="118">
        <f>[1]Inflação!$Z432/[1]Inflação!$Z420-1</f>
        <v>3.8354641870407047E-2</v>
      </c>
      <c r="L298" s="119">
        <f>[1]Inflação!$W432</f>
        <v>2.6306458405831457E-3</v>
      </c>
      <c r="M298" s="118">
        <f>[1]Inflação!$V432/[1]Inflação!$V420-1</f>
        <v>4.3834994220647738E-2</v>
      </c>
      <c r="N298" s="119">
        <f>[1]Inflação!$Y432</f>
        <v>8.4511691930586608E-3</v>
      </c>
      <c r="O298" s="118">
        <f>[1]Inflação!$X432/[1]Inflação!$X420-1</f>
        <v>6.1215285528497088E-2</v>
      </c>
      <c r="P298" s="196">
        <f>[1]Inflação!$AJ432</f>
        <v>2.3902862454197038E-3</v>
      </c>
      <c r="Q298" s="120">
        <f>[1]Inflação!$AI432/[1]Inflação!$AI420-1</f>
        <v>4.2302065181071047E-2</v>
      </c>
    </row>
    <row r="299" spans="1:17">
      <c r="A299" s="121">
        <f t="shared" si="4"/>
        <v>46204</v>
      </c>
      <c r="B299" s="117">
        <f>[1]Inflação!$C433</f>
        <v>2.2979084450427401E-3</v>
      </c>
      <c r="C299" s="118">
        <f>[1]Inflação!$B433/[1]Inflação!$B421-1</f>
        <v>4.2447260946477439E-2</v>
      </c>
      <c r="D299" s="119">
        <f>[1]Inflação!E433</f>
        <v>3.8506867691707747E-3</v>
      </c>
      <c r="E299" s="118">
        <f>[1]Inflação!D433/[1]Inflação!D421-1</f>
        <v>2.818965924862793E-2</v>
      </c>
      <c r="F299" s="119">
        <f>[1]Inflação!H433</f>
        <v>1.7624588989644252E-3</v>
      </c>
      <c r="G299" s="118">
        <f>[1]Inflação!G433/[1]Inflação!G421-1</f>
        <v>4.7467989036966918E-2</v>
      </c>
      <c r="H299" s="119">
        <f>[1]Inflação!$U433</f>
        <v>1.5433638309481079E-3</v>
      </c>
      <c r="I299" s="118">
        <f>[1]Inflação!$T433/[1]Inflação!$T421-1</f>
        <v>5.3505310197597522E-2</v>
      </c>
      <c r="J299" s="119">
        <f>[1]Inflação!AA433</f>
        <v>7.6524370733066505E-4</v>
      </c>
      <c r="K299" s="118">
        <f>[1]Inflação!$Z433/[1]Inflação!$Z421-1</f>
        <v>5.4403146995898766E-2</v>
      </c>
      <c r="L299" s="119">
        <f>[1]Inflação!$W433</f>
        <v>2.6074289847575205E-3</v>
      </c>
      <c r="M299" s="118">
        <f>[1]Inflação!$V433/[1]Inflação!$V421-1</f>
        <v>4.6248158971583075E-2</v>
      </c>
      <c r="N299" s="119">
        <f>[1]Inflação!$Y433</f>
        <v>4.8857422474242185E-3</v>
      </c>
      <c r="O299" s="118">
        <f>[1]Inflação!$X433/[1]Inflação!$X421-1</f>
        <v>6.1166989671157745E-2</v>
      </c>
      <c r="P299" s="196">
        <f>[1]Inflação!$AJ433</f>
        <v>2.1150910983531723E-3</v>
      </c>
      <c r="Q299" s="120">
        <f>[1]Inflação!$AI433/[1]Inflação!$AI421-1</f>
        <v>4.0074499251030682E-2</v>
      </c>
    </row>
    <row r="300" spans="1:17">
      <c r="A300" s="121">
        <f t="shared" si="4"/>
        <v>46235</v>
      </c>
      <c r="B300" s="117">
        <f>[1]Inflação!$C434</f>
        <v>1.6891075424594337E-3</v>
      </c>
      <c r="C300" s="118">
        <f>[1]Inflação!$B434/[1]Inflação!$B422-1</f>
        <v>4.4633417980883383E-2</v>
      </c>
      <c r="D300" s="119">
        <f>[1]Inflação!E434</f>
        <v>2.0983018813480747E-3</v>
      </c>
      <c r="E300" s="118">
        <f>[1]Inflação!D434/[1]Inflação!D422-1</f>
        <v>3.8842102999999017E-2</v>
      </c>
      <c r="F300" s="119">
        <f>[1]Inflação!H434</f>
        <v>1.5475969459979311E-3</v>
      </c>
      <c r="G300" s="118">
        <f>[1]Inflação!G434/[1]Inflação!G422-1</f>
        <v>4.6649771275611984E-2</v>
      </c>
      <c r="H300" s="119">
        <f>[1]Inflação!$U434</f>
        <v>2.3999666891421079E-3</v>
      </c>
      <c r="I300" s="118">
        <f>[1]Inflação!$T434/[1]Inflação!$T422-1</f>
        <v>5.4951011181032738E-2</v>
      </c>
      <c r="J300" s="119">
        <f>[1]Inflação!AA434</f>
        <v>2.4500749008908862E-3</v>
      </c>
      <c r="K300" s="118">
        <f>[1]Inflação!$Z434/[1]Inflação!$Z422-1</f>
        <v>5.7167568853005113E-2</v>
      </c>
      <c r="L300" s="119">
        <f>[1]Inflação!$W434</f>
        <v>1.925087149009741E-3</v>
      </c>
      <c r="M300" s="118">
        <f>[1]Inflação!$V434/[1]Inflação!$V422-1</f>
        <v>4.4527578891922603E-2</v>
      </c>
      <c r="N300" s="119">
        <f>[1]Inflação!$Y434</f>
        <v>2.9507986448955581E-3</v>
      </c>
      <c r="O300" s="118">
        <f>[1]Inflação!$X434/[1]Inflação!$X422-1</f>
        <v>5.9625180956667689E-2</v>
      </c>
      <c r="P300" s="196">
        <f>[1]Inflação!$AJ434</f>
        <v>1.3764958239921299E-3</v>
      </c>
      <c r="Q300" s="120">
        <f>[1]Inflação!$AI434/[1]Inflação!$AI422-1</f>
        <v>4.3273597382524454E-2</v>
      </c>
    </row>
    <row r="301" spans="1:17">
      <c r="A301" s="121">
        <f t="shared" si="4"/>
        <v>46266</v>
      </c>
      <c r="B301" s="117">
        <f>[1]Inflação!$C435</f>
        <v>2.813040405015288E-3</v>
      </c>
      <c r="C301" s="118">
        <f>[1]Inflação!$B435/[1]Inflação!$B423-1</f>
        <v>4.2219101808906201E-2</v>
      </c>
      <c r="D301" s="119">
        <f>[1]Inflação!E435</f>
        <v>2.5807171478215984E-3</v>
      </c>
      <c r="E301" s="118">
        <f>[1]Inflação!D435/[1]Inflação!D423-1</f>
        <v>2.700552775445253E-2</v>
      </c>
      <c r="F301" s="119">
        <f>[1]Inflação!H435</f>
        <v>2.8934590158473661E-3</v>
      </c>
      <c r="G301" s="118">
        <f>[1]Inflação!G435/[1]Inflação!G423-1</f>
        <v>4.7583823073374054E-2</v>
      </c>
      <c r="H301" s="119">
        <f>[1]Inflação!$U435</f>
        <v>4.5334950495723447E-3</v>
      </c>
      <c r="I301" s="118">
        <f>[1]Inflação!$T435/[1]Inflação!$T423-1</f>
        <v>5.4532044977637417E-2</v>
      </c>
      <c r="J301" s="119">
        <f>[1]Inflação!AA435</f>
        <v>5.367642775465864E-3</v>
      </c>
      <c r="K301" s="118">
        <f>[1]Inflação!$Z435/[1]Inflação!$Z423-1</f>
        <v>5.731794265248169E-2</v>
      </c>
      <c r="L301" s="119">
        <f>[1]Inflação!$W435</f>
        <v>2.4741111206236788E-3</v>
      </c>
      <c r="M301" s="118">
        <f>[1]Inflação!$V435/[1]Inflação!$V423-1</f>
        <v>4.2892443202794173E-2</v>
      </c>
      <c r="N301" s="119">
        <f>[1]Inflação!$Y435</f>
        <v>2.6972137396263918E-3</v>
      </c>
      <c r="O301" s="118">
        <f>[1]Inflação!$X435/[1]Inflação!$X423-1</f>
        <v>5.7597341715964534E-2</v>
      </c>
      <c r="P301" s="196">
        <f>[1]Inflação!$AJ435</f>
        <v>2.7364795635886896E-3</v>
      </c>
      <c r="Q301" s="120">
        <f>[1]Inflação!$AI435/[1]Inflação!$AI423-1</f>
        <v>3.9961296692794468E-2</v>
      </c>
    </row>
    <row r="302" spans="1:17">
      <c r="A302" s="121">
        <f t="shared" si="4"/>
        <v>46296</v>
      </c>
      <c r="B302" s="117">
        <f>[1]Inflação!$C436</f>
        <v>3.611451043835423E-3</v>
      </c>
      <c r="C302" s="118">
        <f>[1]Inflação!$B436/[1]Inflação!$B424-1</f>
        <v>4.1861017695112634E-2</v>
      </c>
      <c r="D302" s="119">
        <f>[1]Inflação!E436</f>
        <v>2.4241891172664953E-3</v>
      </c>
      <c r="E302" s="118">
        <f>[1]Inflação!D436/[1]Inflação!D424-1</f>
        <v>2.7571486401942957E-2</v>
      </c>
      <c r="F302" s="119">
        <f>[1]Inflação!H436</f>
        <v>4.0215386970214873E-3</v>
      </c>
      <c r="G302" s="118">
        <f>[1]Inflação!G436/[1]Inflação!G424-1</f>
        <v>4.6885868894222416E-2</v>
      </c>
      <c r="H302" s="119">
        <f>[1]Inflação!$U436</f>
        <v>3.2747680563587345E-3</v>
      </c>
      <c r="I302" s="118">
        <f>[1]Inflação!$T436/[1]Inflação!$T424-1</f>
        <v>5.0695161071653505E-2</v>
      </c>
      <c r="J302" s="119">
        <f>[1]Inflação!AA436</f>
        <v>3.3373139389891726E-3</v>
      </c>
      <c r="K302" s="118">
        <f>[1]Inflação!$Z436/[1]Inflação!$Z424-1</f>
        <v>5.2457936354481927E-2</v>
      </c>
      <c r="L302" s="119">
        <f>[1]Inflação!$W436</f>
        <v>3.3959135544678887E-3</v>
      </c>
      <c r="M302" s="118">
        <f>[1]Inflação!$V436/[1]Inflação!$V424-1</f>
        <v>4.1767930011534116E-2</v>
      </c>
      <c r="N302" s="119">
        <f>[1]Inflação!$Y436</f>
        <v>2.6162085280949654E-3</v>
      </c>
      <c r="O302" s="118">
        <f>[1]Inflação!$X436/[1]Inflação!$X424-1</f>
        <v>5.556859196343078E-2</v>
      </c>
      <c r="P302" s="196">
        <f>[1]Inflação!$AJ436</f>
        <v>3.6619528807573243E-3</v>
      </c>
      <c r="Q302" s="120">
        <f>[1]Inflação!$AI436/[1]Inflação!$AI424-1</f>
        <v>3.9597790159847879E-2</v>
      </c>
    </row>
    <row r="303" spans="1:17">
      <c r="A303" s="121">
        <f t="shared" si="4"/>
        <v>46327</v>
      </c>
      <c r="B303" s="117">
        <f>[1]Inflação!$C437</f>
        <v>4.1789768309750119E-3</v>
      </c>
      <c r="C303" s="118">
        <f>[1]Inflação!$B437/[1]Inflação!$B425-1</f>
        <v>4.3636530140342078E-2</v>
      </c>
      <c r="D303" s="119">
        <f>[1]Inflação!E437</f>
        <v>2.7469182227761735E-3</v>
      </c>
      <c r="E303" s="118">
        <f>[1]Inflação!D437/[1]Inflação!D425-1</f>
        <v>3.3202148406868748E-2</v>
      </c>
      <c r="F303" s="119">
        <f>[1]Inflação!H437</f>
        <v>4.6727627835800867E-3</v>
      </c>
      <c r="G303" s="118">
        <f>[1]Inflação!G437/[1]Inflação!G425-1</f>
        <v>4.7279013041607643E-2</v>
      </c>
      <c r="H303" s="119">
        <f>[1]Inflação!$U437</f>
        <v>2.2445473255510162E-3</v>
      </c>
      <c r="I303" s="118">
        <f>[1]Inflação!$T437/[1]Inflação!$T425-1</f>
        <v>4.3395175269850927E-2</v>
      </c>
      <c r="J303" s="119">
        <f>[1]Inflação!AA437</f>
        <v>1.7845021985154474E-3</v>
      </c>
      <c r="K303" s="118">
        <f>[1]Inflação!$Z437/[1]Inflação!$Z425-1</f>
        <v>4.2221072339238441E-2</v>
      </c>
      <c r="L303" s="119">
        <f>[1]Inflação!$W437</f>
        <v>4.0354052098301452E-3</v>
      </c>
      <c r="M303" s="118">
        <f>[1]Inflação!$V437/[1]Inflação!$V425-1</f>
        <v>4.2366517717101537E-2</v>
      </c>
      <c r="N303" s="119">
        <f>[1]Inflação!$Y437</f>
        <v>2.0311874768896843E-3</v>
      </c>
      <c r="O303" s="118">
        <f>[1]Inflação!$X437/[1]Inflação!$X425-1</f>
        <v>5.3494022412347686E-2</v>
      </c>
      <c r="P303" s="196">
        <f>[1]Inflação!$AJ437</f>
        <v>4.1127282108874841E-3</v>
      </c>
      <c r="Q303" s="120">
        <f>[1]Inflação!$AI437/[1]Inflação!$AI425-1</f>
        <v>4.1825603961721303E-2</v>
      </c>
    </row>
    <row r="304" spans="1:17" ht="13.5" thickBot="1">
      <c r="A304" s="248">
        <f t="shared" si="4"/>
        <v>46357</v>
      </c>
      <c r="B304" s="249">
        <f>[1]Inflação!$C438</f>
        <v>5.9888121092463997E-3</v>
      </c>
      <c r="C304" s="250">
        <f>[1]Inflação!$B438/[1]Inflação!$B426-1</f>
        <v>4.373706350630191E-2</v>
      </c>
      <c r="D304" s="251">
        <f>[1]Inflação!E438</f>
        <v>2.3536638939387622E-3</v>
      </c>
      <c r="E304" s="250">
        <f>[1]Inflação!D438/[1]Inflação!D426-1</f>
        <v>3.7079601461492695E-2</v>
      </c>
      <c r="F304" s="251">
        <f>[1]Inflação!H438</f>
        <v>7.2420926054499457E-3</v>
      </c>
      <c r="G304" s="250">
        <f>[1]Inflação!G438/[1]Inflação!G426-1</f>
        <v>4.6037520423044986E-2</v>
      </c>
      <c r="H304" s="251">
        <f>[1]Inflação!$U438</f>
        <v>3.1847458454967725E-3</v>
      </c>
      <c r="I304" s="250">
        <f>[1]Inflação!$T438/[1]Inflação!$T426-1</f>
        <v>3.6221171069023894E-2</v>
      </c>
      <c r="J304" s="251">
        <f>[1]Inflação!AA438</f>
        <v>2.6387386920294631E-3</v>
      </c>
      <c r="K304" s="250">
        <f>[1]Inflação!$Z438/[1]Inflação!$Z426-1</f>
        <v>3.2157142406630923E-2</v>
      </c>
      <c r="L304" s="251">
        <f>[1]Inflação!$W438</f>
        <v>5.5777528495830619E-3</v>
      </c>
      <c r="M304" s="250">
        <f>[1]Inflação!$V438/[1]Inflação!$V426-1</f>
        <v>4.3134543740006137E-2</v>
      </c>
      <c r="N304" s="251">
        <f>[1]Inflação!$Y438</f>
        <v>2.4174872828466309E-3</v>
      </c>
      <c r="O304" s="250">
        <f>[1]Inflação!$X438/[1]Inflação!$X426-1</f>
        <v>5.145797627146198E-2</v>
      </c>
      <c r="P304" s="252">
        <f>[1]Inflação!$AJ438</f>
        <v>6.0531406807327048E-3</v>
      </c>
      <c r="Q304" s="253">
        <f>[1]Inflação!$AI438/[1]Inflação!$AI426-1</f>
        <v>4.2185895587527167E-2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3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Mundo</vt:lpstr>
      <vt:lpstr>Brasil - Anual</vt:lpstr>
      <vt:lpstr>Brasil - Trimestral</vt:lpstr>
      <vt:lpstr>Brasil - Mensal</vt:lpstr>
      <vt:lpstr>Brasil - Abertura Inflação</vt:lpstr>
      <vt:lpstr>'Brasil - Anual'!Area_de_impressao</vt:lpstr>
      <vt:lpstr>Mundo!Area_de_impressao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2019-03-14T17:42:18Z</cp:lastPrinted>
  <dcterms:created xsi:type="dcterms:W3CDTF">2011-12-08T19:09:25Z</dcterms:created>
  <dcterms:modified xsi:type="dcterms:W3CDTF">2025-07-15T13:46:44Z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2020-12-01T17:32:17.8957631Z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811a37d4-e93c-4138-a581-95033b748562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2023-08-11T17:16:25Z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61f3c260-502e-4099-8be2-a3703a92c1b1</vt:lpwstr>
  </property>
  <property fmtid="{D5CDD505-2E9C-101B-9397-08002B2CF9AE}" pid="16" name="MSIP_Label_4fc996bf-6aee-415c-aa4c-e35ad0009c67_ContentBits">
    <vt:lpwstr>2</vt:lpwstr>
  </property>
</Properties>
</file>