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M:\Macro Forecasts\Projeções clientes externos\Projeções externas - Longo Prazo\"/>
    </mc:Choice>
  </mc:AlternateContent>
  <xr:revisionPtr revIDLastSave="0" documentId="8_{ABB70EA2-3FDF-4EEA-AC43-3118A1C0F25A}" xr6:coauthVersionLast="47" xr6:coauthVersionMax="47" xr10:uidLastSave="{00000000-0000-0000-0000-000000000000}"/>
  <bookViews>
    <workbookView xWindow="-9990" yWindow="-13620" windowWidth="24240" windowHeight="13140" activeTab="1" xr2:uid="{C8DE0C7E-C093-482A-B0FF-453372D02C11}"/>
  </bookViews>
  <sheets>
    <sheet name="Brazil" sheetId="2" r:id="rId1"/>
    <sheet name="Brazil_Quarterly" sheetId="3" r:id="rId2"/>
    <sheet name="Uruguay" sheetId="4" r:id="rId3"/>
    <sheet name="Uruguay_Quarterly" sheetId="5" r:id="rId4"/>
    <sheet name="Mexico" sheetId="6" r:id="rId5"/>
    <sheet name="Mexico_Quarterly" sheetId="7" r:id="rId6"/>
    <sheet name="Peru" sheetId="8" r:id="rId7"/>
    <sheet name="Peru_Quarterly" sheetId="9" r:id="rId8"/>
    <sheet name="Paraguay" sheetId="10" r:id="rId9"/>
    <sheet name="Paraguay_Quarterly" sheetId="11" r:id="rId10"/>
    <sheet name="Argentina" sheetId="12" r:id="rId11"/>
    <sheet name="Argentina_Quarterly" sheetId="13" r:id="rId12"/>
    <sheet name="Colombia" sheetId="14" r:id="rId13"/>
    <sheet name="Colombia_Quarterly" sheetId="15" r:id="rId14"/>
    <sheet name="Chile" sheetId="16" r:id="rId15"/>
    <sheet name="Chile_Quarterly" sheetId="17" r:id="rId16"/>
  </sheets>
  <externalReferences>
    <externalReference r:id="rId17"/>
    <externalReference r:id="rId18"/>
  </externalReferences>
  <definedNames>
    <definedName name="_DLX1.USE">#REF!</definedName>
    <definedName name="_DLX2.USE" localSheetId="10">#REF!</definedName>
    <definedName name="_DLX2.USE">#REF!</definedName>
    <definedName name="_DLX3.USE">#REF!</definedName>
    <definedName name="_DLX4.USE">#REF!</definedName>
    <definedName name="_xlnm.Print_Area" localSheetId="10">Argentina!$C$2:$O$6</definedName>
    <definedName name="_xlnm.Print_Area" localSheetId="11">Argentina_Quarterly!$A$1:$N$78</definedName>
    <definedName name="_xlnm.Print_Area" localSheetId="0">Brazil!$C$2:$Z$46</definedName>
    <definedName name="_xlnm.Print_Area" localSheetId="1">Brazil_Quarterly!$A$1:$AG$86</definedName>
    <definedName name="_xlnm.Print_Area" localSheetId="14">Chile!$C$2:$U$7</definedName>
    <definedName name="_xlnm.Print_Area" localSheetId="15">Chile_Quarterly!$A$1:$N$122</definedName>
    <definedName name="_xlnm.Print_Area" localSheetId="12">Colombia!$C$2:$U$7</definedName>
    <definedName name="_xlnm.Print_Area" localSheetId="13">Colombia_Quarterly!$A$1:$N$122</definedName>
    <definedName name="_xlnm.Print_Area" localSheetId="4">Mexico!$C$2:$U$7</definedName>
    <definedName name="_xlnm.Print_Area" localSheetId="5">Mexico_Quarterly!$A$1:$N$78</definedName>
    <definedName name="_xlnm.Print_Area" localSheetId="8">Paraguay!$C$2:$U$7</definedName>
    <definedName name="_xlnm.Print_Area" localSheetId="9">Paraguay_Quarterly!$A$1:$N$122</definedName>
    <definedName name="_xlnm.Print_Area" localSheetId="6">Peru!$C$2:$U$7</definedName>
    <definedName name="_xlnm.Print_Area" localSheetId="7">Peru_Quarterly!$A$1:$N$122</definedName>
    <definedName name="_xlnm.Print_Area" localSheetId="2">Uruguay!$C$2:$U$7</definedName>
    <definedName name="_xlnm.Print_Area" localSheetId="3">Uruguay_Quarterly!$A$1:$N$122</definedName>
    <definedName name="_xlnm.Print_Titles" localSheetId="11">Argentina_Quarterly!$1:$2</definedName>
    <definedName name="_xlnm.Print_Titles" localSheetId="1">Brazil_Quarterly!$1:$2</definedName>
    <definedName name="_xlnm.Print_Titles" localSheetId="15">Chile_Quarterly!$1:$2</definedName>
    <definedName name="_xlnm.Print_Titles" localSheetId="13">Colombia_Quarterly!$1:$2</definedName>
    <definedName name="_xlnm.Print_Titles" localSheetId="5">Mexico_Quarterly!$1:$2</definedName>
    <definedName name="_xlnm.Print_Titles" localSheetId="9">Paraguay_Quarterly!$1:$2</definedName>
    <definedName name="_xlnm.Print_Titles" localSheetId="7">Peru_Quarterly!$1:$2</definedName>
    <definedName name="_xlnm.Print_Titles" localSheetId="3">Uruguay_Quarterly!$1:$2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54" i="17" l="1"/>
  <c r="M154" i="17"/>
  <c r="F154" i="17"/>
  <c r="E154" i="17"/>
  <c r="N153" i="17"/>
  <c r="M153" i="17"/>
  <c r="F153" i="17"/>
  <c r="E153" i="17"/>
  <c r="N152" i="17"/>
  <c r="M152" i="17"/>
  <c r="F152" i="17"/>
  <c r="E152" i="17"/>
  <c r="N151" i="17"/>
  <c r="M151" i="17"/>
  <c r="F151" i="17"/>
  <c r="E151" i="17"/>
  <c r="N150" i="17"/>
  <c r="M150" i="17"/>
  <c r="F150" i="17"/>
  <c r="E150" i="17"/>
  <c r="N149" i="17"/>
  <c r="M149" i="17"/>
  <c r="F149" i="17"/>
  <c r="E149" i="17"/>
  <c r="N148" i="17"/>
  <c r="M148" i="17"/>
  <c r="F148" i="17"/>
  <c r="E148" i="17"/>
  <c r="N147" i="17"/>
  <c r="M147" i="17"/>
  <c r="F147" i="17"/>
  <c r="E147" i="17"/>
  <c r="N146" i="17"/>
  <c r="M146" i="17"/>
  <c r="F146" i="17"/>
  <c r="E146" i="17"/>
  <c r="N145" i="17"/>
  <c r="M145" i="17"/>
  <c r="F145" i="17"/>
  <c r="E145" i="17"/>
  <c r="N144" i="17"/>
  <c r="M144" i="17"/>
  <c r="F144" i="17"/>
  <c r="E144" i="17"/>
  <c r="N143" i="17"/>
  <c r="M143" i="17"/>
  <c r="F143" i="17"/>
  <c r="E143" i="17"/>
  <c r="N142" i="17"/>
  <c r="M142" i="17"/>
  <c r="F142" i="17"/>
  <c r="E142" i="17"/>
  <c r="N141" i="17"/>
  <c r="M141" i="17"/>
  <c r="F141" i="17"/>
  <c r="E141" i="17"/>
  <c r="N140" i="17"/>
  <c r="M140" i="17"/>
  <c r="F140" i="17"/>
  <c r="E140" i="17"/>
  <c r="N139" i="17"/>
  <c r="M139" i="17"/>
  <c r="F139" i="17"/>
  <c r="E139" i="17"/>
  <c r="N138" i="17"/>
  <c r="M138" i="17"/>
  <c r="F138" i="17"/>
  <c r="E138" i="17"/>
  <c r="N137" i="17"/>
  <c r="M137" i="17"/>
  <c r="F137" i="17"/>
  <c r="E137" i="17"/>
  <c r="N136" i="17"/>
  <c r="M136" i="17"/>
  <c r="F136" i="17"/>
  <c r="E136" i="17"/>
  <c r="N135" i="17"/>
  <c r="M135" i="17"/>
  <c r="F135" i="17"/>
  <c r="E135" i="17"/>
  <c r="A135" i="17"/>
  <c r="A136" i="17" s="1"/>
  <c r="N134" i="17"/>
  <c r="M134" i="17"/>
  <c r="F134" i="17"/>
  <c r="E134" i="17"/>
  <c r="D134" i="17"/>
  <c r="N133" i="17"/>
  <c r="M133" i="17"/>
  <c r="F133" i="17"/>
  <c r="E133" i="17"/>
  <c r="D133" i="17"/>
  <c r="N132" i="17"/>
  <c r="M132" i="17"/>
  <c r="F132" i="17"/>
  <c r="E132" i="17"/>
  <c r="D132" i="17"/>
  <c r="N131" i="17"/>
  <c r="M131" i="17"/>
  <c r="F131" i="17"/>
  <c r="E131" i="17"/>
  <c r="D131" i="17"/>
  <c r="N130" i="17"/>
  <c r="M130" i="17"/>
  <c r="F130" i="17"/>
  <c r="E130" i="17"/>
  <c r="D130" i="17"/>
  <c r="N129" i="17"/>
  <c r="M129" i="17"/>
  <c r="F129" i="17"/>
  <c r="E129" i="17"/>
  <c r="D129" i="17"/>
  <c r="N128" i="17"/>
  <c r="M128" i="17"/>
  <c r="F128" i="17"/>
  <c r="E128" i="17"/>
  <c r="D128" i="17"/>
  <c r="N127" i="17"/>
  <c r="M127" i="17"/>
  <c r="F127" i="17"/>
  <c r="E127" i="17"/>
  <c r="D127" i="17"/>
  <c r="N126" i="17"/>
  <c r="M126" i="17"/>
  <c r="F126" i="17"/>
  <c r="E126" i="17"/>
  <c r="D126" i="17"/>
  <c r="N125" i="17"/>
  <c r="M125" i="17"/>
  <c r="F125" i="17"/>
  <c r="E125" i="17"/>
  <c r="D125" i="17"/>
  <c r="N124" i="17"/>
  <c r="M124" i="17"/>
  <c r="F124" i="17"/>
  <c r="E124" i="17"/>
  <c r="D124" i="17"/>
  <c r="N123" i="17"/>
  <c r="M123" i="17"/>
  <c r="F123" i="17"/>
  <c r="E123" i="17"/>
  <c r="D123" i="17"/>
  <c r="N122" i="17"/>
  <c r="M122" i="17"/>
  <c r="F122" i="17"/>
  <c r="E122" i="17"/>
  <c r="D122" i="17"/>
  <c r="N121" i="17"/>
  <c r="M121" i="17"/>
  <c r="F121" i="17"/>
  <c r="E121" i="17"/>
  <c r="D121" i="17"/>
  <c r="N120" i="17"/>
  <c r="M120" i="17"/>
  <c r="F120" i="17"/>
  <c r="E120" i="17"/>
  <c r="D120" i="17"/>
  <c r="N119" i="17"/>
  <c r="M119" i="17"/>
  <c r="F119" i="17"/>
  <c r="E119" i="17"/>
  <c r="D119" i="17"/>
  <c r="N118" i="17"/>
  <c r="M118" i="17"/>
  <c r="F118" i="17"/>
  <c r="E118" i="17"/>
  <c r="D118" i="17"/>
  <c r="N117" i="17"/>
  <c r="M117" i="17"/>
  <c r="F117" i="17"/>
  <c r="E117" i="17"/>
  <c r="D117" i="17"/>
  <c r="N116" i="17"/>
  <c r="M116" i="17"/>
  <c r="F116" i="17"/>
  <c r="E116" i="17"/>
  <c r="D116" i="17"/>
  <c r="N115" i="17"/>
  <c r="M115" i="17"/>
  <c r="F115" i="17"/>
  <c r="E115" i="17"/>
  <c r="D115" i="17"/>
  <c r="N114" i="17"/>
  <c r="M114" i="17"/>
  <c r="F114" i="17"/>
  <c r="E114" i="17"/>
  <c r="D114" i="17"/>
  <c r="N113" i="17"/>
  <c r="M113" i="17"/>
  <c r="F113" i="17"/>
  <c r="E113" i="17"/>
  <c r="D113" i="17"/>
  <c r="N112" i="17"/>
  <c r="M112" i="17"/>
  <c r="F112" i="17"/>
  <c r="E112" i="17"/>
  <c r="D112" i="17"/>
  <c r="N111" i="17"/>
  <c r="M111" i="17"/>
  <c r="F111" i="17"/>
  <c r="E111" i="17"/>
  <c r="D111" i="17"/>
  <c r="N110" i="17"/>
  <c r="M110" i="17"/>
  <c r="F110" i="17"/>
  <c r="E110" i="17"/>
  <c r="D110" i="17"/>
  <c r="N109" i="17"/>
  <c r="M109" i="17"/>
  <c r="F109" i="17"/>
  <c r="E109" i="17"/>
  <c r="D109" i="17"/>
  <c r="N108" i="17"/>
  <c r="M108" i="17"/>
  <c r="F108" i="17"/>
  <c r="E108" i="17"/>
  <c r="D108" i="17"/>
  <c r="N107" i="17"/>
  <c r="M107" i="17"/>
  <c r="F107" i="17"/>
  <c r="E107" i="17"/>
  <c r="D107" i="17"/>
  <c r="N106" i="17"/>
  <c r="M106" i="17"/>
  <c r="F106" i="17"/>
  <c r="E106" i="17"/>
  <c r="D106" i="17"/>
  <c r="N105" i="17"/>
  <c r="M105" i="17"/>
  <c r="F105" i="17"/>
  <c r="E105" i="17"/>
  <c r="D105" i="17"/>
  <c r="N104" i="17"/>
  <c r="M104" i="17"/>
  <c r="F104" i="17"/>
  <c r="E104" i="17"/>
  <c r="D104" i="17"/>
  <c r="N103" i="17"/>
  <c r="M103" i="17"/>
  <c r="F103" i="17"/>
  <c r="E103" i="17"/>
  <c r="D103" i="17"/>
  <c r="N102" i="17"/>
  <c r="M102" i="17"/>
  <c r="F102" i="17"/>
  <c r="E102" i="17"/>
  <c r="D102" i="17"/>
  <c r="N101" i="17"/>
  <c r="M101" i="17"/>
  <c r="F101" i="17"/>
  <c r="E101" i="17"/>
  <c r="D101" i="17"/>
  <c r="N100" i="17"/>
  <c r="M100" i="17"/>
  <c r="F100" i="17"/>
  <c r="E100" i="17"/>
  <c r="D100" i="17"/>
  <c r="N99" i="17"/>
  <c r="M99" i="17"/>
  <c r="F99" i="17"/>
  <c r="E99" i="17"/>
  <c r="D99" i="17"/>
  <c r="N98" i="17"/>
  <c r="M98" i="17"/>
  <c r="F98" i="17"/>
  <c r="E98" i="17"/>
  <c r="D98" i="17"/>
  <c r="N97" i="17"/>
  <c r="M97" i="17"/>
  <c r="F97" i="17"/>
  <c r="E97" i="17"/>
  <c r="D97" i="17"/>
  <c r="N96" i="17"/>
  <c r="M96" i="17"/>
  <c r="F96" i="17"/>
  <c r="E96" i="17"/>
  <c r="D96" i="17"/>
  <c r="N95" i="17"/>
  <c r="M95" i="17"/>
  <c r="F95" i="17"/>
  <c r="E95" i="17"/>
  <c r="D95" i="17"/>
  <c r="N94" i="17"/>
  <c r="M94" i="17"/>
  <c r="F94" i="17"/>
  <c r="E94" i="17"/>
  <c r="D94" i="17"/>
  <c r="N93" i="17"/>
  <c r="M93" i="17"/>
  <c r="F93" i="17"/>
  <c r="E93" i="17"/>
  <c r="D93" i="17"/>
  <c r="N92" i="17"/>
  <c r="M92" i="17"/>
  <c r="F92" i="17"/>
  <c r="E92" i="17"/>
  <c r="D92" i="17"/>
  <c r="N91" i="17"/>
  <c r="M91" i="17"/>
  <c r="F91" i="17"/>
  <c r="E91" i="17"/>
  <c r="D91" i="17"/>
  <c r="N90" i="17"/>
  <c r="M90" i="17"/>
  <c r="F90" i="17"/>
  <c r="E90" i="17"/>
  <c r="D90" i="17"/>
  <c r="N89" i="17"/>
  <c r="M89" i="17"/>
  <c r="F89" i="17"/>
  <c r="E89" i="17"/>
  <c r="D89" i="17"/>
  <c r="N88" i="17"/>
  <c r="M88" i="17"/>
  <c r="F88" i="17"/>
  <c r="E88" i="17"/>
  <c r="D88" i="17"/>
  <c r="N87" i="17"/>
  <c r="M87" i="17"/>
  <c r="F87" i="17"/>
  <c r="E87" i="17"/>
  <c r="D87" i="17"/>
  <c r="N86" i="17"/>
  <c r="M86" i="17"/>
  <c r="F86" i="17"/>
  <c r="E86" i="17"/>
  <c r="D86" i="17"/>
  <c r="N85" i="17"/>
  <c r="M85" i="17"/>
  <c r="F85" i="17"/>
  <c r="E85" i="17"/>
  <c r="D85" i="17"/>
  <c r="N84" i="17"/>
  <c r="M84" i="17"/>
  <c r="F84" i="17"/>
  <c r="E84" i="17"/>
  <c r="D84" i="17"/>
  <c r="N83" i="17"/>
  <c r="M83" i="17"/>
  <c r="F83" i="17"/>
  <c r="E83" i="17"/>
  <c r="D83" i="17"/>
  <c r="N82" i="17"/>
  <c r="M82" i="17"/>
  <c r="F82" i="17"/>
  <c r="E82" i="17"/>
  <c r="D82" i="17"/>
  <c r="N81" i="17"/>
  <c r="M81" i="17"/>
  <c r="F81" i="17"/>
  <c r="E81" i="17"/>
  <c r="D81" i="17"/>
  <c r="N80" i="17"/>
  <c r="M80" i="17"/>
  <c r="F80" i="17"/>
  <c r="E80" i="17"/>
  <c r="D80" i="17"/>
  <c r="N79" i="17"/>
  <c r="M79" i="17"/>
  <c r="F79" i="17"/>
  <c r="E79" i="17"/>
  <c r="D79" i="17"/>
  <c r="N78" i="17"/>
  <c r="M78" i="17"/>
  <c r="F78" i="17"/>
  <c r="E78" i="17"/>
  <c r="D78" i="17"/>
  <c r="N77" i="17"/>
  <c r="M77" i="17"/>
  <c r="F77" i="17"/>
  <c r="E77" i="17"/>
  <c r="D77" i="17"/>
  <c r="N76" i="17"/>
  <c r="M76" i="17"/>
  <c r="F76" i="17"/>
  <c r="E76" i="17"/>
  <c r="D76" i="17"/>
  <c r="N75" i="17"/>
  <c r="M75" i="17"/>
  <c r="F75" i="17"/>
  <c r="E75" i="17"/>
  <c r="D75" i="17"/>
  <c r="N74" i="17"/>
  <c r="M74" i="17"/>
  <c r="F74" i="17"/>
  <c r="E74" i="17"/>
  <c r="D74" i="17"/>
  <c r="N73" i="17"/>
  <c r="M73" i="17"/>
  <c r="F73" i="17"/>
  <c r="E73" i="17"/>
  <c r="D73" i="17"/>
  <c r="N72" i="17"/>
  <c r="M72" i="17"/>
  <c r="F72" i="17"/>
  <c r="E72" i="17"/>
  <c r="D72" i="17"/>
  <c r="N71" i="17"/>
  <c r="M71" i="17"/>
  <c r="F71" i="17"/>
  <c r="E71" i="17"/>
  <c r="D71" i="17"/>
  <c r="N70" i="17"/>
  <c r="M70" i="17"/>
  <c r="F70" i="17"/>
  <c r="E70" i="17"/>
  <c r="D70" i="17"/>
  <c r="N69" i="17"/>
  <c r="M69" i="17"/>
  <c r="F69" i="17"/>
  <c r="E69" i="17"/>
  <c r="D69" i="17"/>
  <c r="N68" i="17"/>
  <c r="M68" i="17"/>
  <c r="F68" i="17"/>
  <c r="E68" i="17"/>
  <c r="D68" i="17"/>
  <c r="N67" i="17"/>
  <c r="M67" i="17"/>
  <c r="F67" i="17"/>
  <c r="E67" i="17"/>
  <c r="D67" i="17"/>
  <c r="N66" i="17"/>
  <c r="M66" i="17"/>
  <c r="F66" i="17"/>
  <c r="E66" i="17"/>
  <c r="D66" i="17"/>
  <c r="N65" i="17"/>
  <c r="M65" i="17"/>
  <c r="F65" i="17"/>
  <c r="E65" i="17"/>
  <c r="D65" i="17"/>
  <c r="N64" i="17"/>
  <c r="M64" i="17"/>
  <c r="F64" i="17"/>
  <c r="E64" i="17"/>
  <c r="D64" i="17"/>
  <c r="N63" i="17"/>
  <c r="M63" i="17"/>
  <c r="F63" i="17"/>
  <c r="E63" i="17"/>
  <c r="D63" i="17"/>
  <c r="N62" i="17"/>
  <c r="M62" i="17"/>
  <c r="F62" i="17"/>
  <c r="E62" i="17"/>
  <c r="D62" i="17"/>
  <c r="N61" i="17"/>
  <c r="M61" i="17"/>
  <c r="F61" i="17"/>
  <c r="E61" i="17"/>
  <c r="D61" i="17"/>
  <c r="N60" i="17"/>
  <c r="M60" i="17"/>
  <c r="F60" i="17"/>
  <c r="E60" i="17"/>
  <c r="D60" i="17"/>
  <c r="N59" i="17"/>
  <c r="M59" i="17"/>
  <c r="F59" i="17"/>
  <c r="E59" i="17"/>
  <c r="D59" i="17"/>
  <c r="N58" i="17"/>
  <c r="M58" i="17"/>
  <c r="F58" i="17"/>
  <c r="E58" i="17"/>
  <c r="D58" i="17"/>
  <c r="N57" i="17"/>
  <c r="M57" i="17"/>
  <c r="F57" i="17"/>
  <c r="E57" i="17"/>
  <c r="D57" i="17"/>
  <c r="N56" i="17"/>
  <c r="M56" i="17"/>
  <c r="F56" i="17"/>
  <c r="E56" i="17"/>
  <c r="D56" i="17"/>
  <c r="N55" i="17"/>
  <c r="M55" i="17"/>
  <c r="F55" i="17"/>
  <c r="E55" i="17"/>
  <c r="D55" i="17"/>
  <c r="N54" i="17"/>
  <c r="M54" i="17"/>
  <c r="F54" i="17"/>
  <c r="E54" i="17"/>
  <c r="D54" i="17"/>
  <c r="N53" i="17"/>
  <c r="M53" i="17"/>
  <c r="F53" i="17"/>
  <c r="E53" i="17"/>
  <c r="D53" i="17"/>
  <c r="N52" i="17"/>
  <c r="M52" i="17"/>
  <c r="F52" i="17"/>
  <c r="E52" i="17"/>
  <c r="D52" i="17"/>
  <c r="N51" i="17"/>
  <c r="M51" i="17"/>
  <c r="F51" i="17"/>
  <c r="E51" i="17"/>
  <c r="D51" i="17"/>
  <c r="N50" i="17"/>
  <c r="M50" i="17"/>
  <c r="F50" i="17"/>
  <c r="E50" i="17"/>
  <c r="D50" i="17"/>
  <c r="N49" i="17"/>
  <c r="M49" i="17"/>
  <c r="F49" i="17"/>
  <c r="E49" i="17"/>
  <c r="D49" i="17"/>
  <c r="N48" i="17"/>
  <c r="M48" i="17"/>
  <c r="F48" i="17"/>
  <c r="E48" i="17"/>
  <c r="D48" i="17"/>
  <c r="N47" i="17"/>
  <c r="M47" i="17"/>
  <c r="F47" i="17"/>
  <c r="E47" i="17"/>
  <c r="D47" i="17"/>
  <c r="N46" i="17"/>
  <c r="M46" i="17"/>
  <c r="F46" i="17"/>
  <c r="E46" i="17"/>
  <c r="D46" i="17"/>
  <c r="N45" i="17"/>
  <c r="M45" i="17"/>
  <c r="F45" i="17"/>
  <c r="E45" i="17"/>
  <c r="D45" i="17"/>
  <c r="N44" i="17"/>
  <c r="M44" i="17"/>
  <c r="F44" i="17"/>
  <c r="E44" i="17"/>
  <c r="D44" i="17"/>
  <c r="N43" i="17"/>
  <c r="M43" i="17"/>
  <c r="F43" i="17"/>
  <c r="E43" i="17"/>
  <c r="D43" i="17"/>
  <c r="N42" i="17"/>
  <c r="M42" i="17"/>
  <c r="F42" i="17"/>
  <c r="E42" i="17"/>
  <c r="D42" i="17"/>
  <c r="N41" i="17"/>
  <c r="M41" i="17"/>
  <c r="F41" i="17"/>
  <c r="E41" i="17"/>
  <c r="D41" i="17"/>
  <c r="N40" i="17"/>
  <c r="M40" i="17"/>
  <c r="F40" i="17"/>
  <c r="E40" i="17"/>
  <c r="D40" i="17"/>
  <c r="N39" i="17"/>
  <c r="M39" i="17"/>
  <c r="F39" i="17"/>
  <c r="E39" i="17"/>
  <c r="D39" i="17"/>
  <c r="N38" i="17"/>
  <c r="M38" i="17"/>
  <c r="F38" i="17"/>
  <c r="E38" i="17"/>
  <c r="D38" i="17"/>
  <c r="N37" i="17"/>
  <c r="M37" i="17"/>
  <c r="F37" i="17"/>
  <c r="E37" i="17"/>
  <c r="D37" i="17"/>
  <c r="N36" i="17"/>
  <c r="M36" i="17"/>
  <c r="F36" i="17"/>
  <c r="E36" i="17"/>
  <c r="D36" i="17"/>
  <c r="N35" i="17"/>
  <c r="M35" i="17"/>
  <c r="F35" i="17"/>
  <c r="E35" i="17"/>
  <c r="D35" i="17"/>
  <c r="N34" i="17"/>
  <c r="M34" i="17"/>
  <c r="F34" i="17"/>
  <c r="E34" i="17"/>
  <c r="D34" i="17"/>
  <c r="N33" i="17"/>
  <c r="M33" i="17"/>
  <c r="F33" i="17"/>
  <c r="E33" i="17"/>
  <c r="D33" i="17"/>
  <c r="N32" i="17"/>
  <c r="M32" i="17"/>
  <c r="F32" i="17"/>
  <c r="E32" i="17"/>
  <c r="D32" i="17"/>
  <c r="N31" i="17"/>
  <c r="M31" i="17"/>
  <c r="F31" i="17"/>
  <c r="E31" i="17"/>
  <c r="D31" i="17"/>
  <c r="N30" i="17"/>
  <c r="M30" i="17"/>
  <c r="F30" i="17"/>
  <c r="E30" i="17"/>
  <c r="D30" i="17"/>
  <c r="N29" i="17"/>
  <c r="M29" i="17"/>
  <c r="F29" i="17"/>
  <c r="E29" i="17"/>
  <c r="D29" i="17"/>
  <c r="N28" i="17"/>
  <c r="M28" i="17"/>
  <c r="F28" i="17"/>
  <c r="E28" i="17"/>
  <c r="D28" i="17"/>
  <c r="N27" i="17"/>
  <c r="M27" i="17"/>
  <c r="F27" i="17"/>
  <c r="E27" i="17"/>
  <c r="D27" i="17"/>
  <c r="N26" i="17"/>
  <c r="M26" i="17"/>
  <c r="F26" i="17"/>
  <c r="E26" i="17"/>
  <c r="D26" i="17"/>
  <c r="N25" i="17"/>
  <c r="M25" i="17"/>
  <c r="F25" i="17"/>
  <c r="E25" i="17"/>
  <c r="D25" i="17"/>
  <c r="N24" i="17"/>
  <c r="M24" i="17"/>
  <c r="F24" i="17"/>
  <c r="E24" i="17"/>
  <c r="D24" i="17"/>
  <c r="N23" i="17"/>
  <c r="M23" i="17"/>
  <c r="F23" i="17"/>
  <c r="E23" i="17"/>
  <c r="D23" i="17"/>
  <c r="N22" i="17"/>
  <c r="M22" i="17"/>
  <c r="F22" i="17"/>
  <c r="E22" i="17"/>
  <c r="D22" i="17"/>
  <c r="N21" i="17"/>
  <c r="M21" i="17"/>
  <c r="F21" i="17"/>
  <c r="E21" i="17"/>
  <c r="D21" i="17"/>
  <c r="N20" i="17"/>
  <c r="M20" i="17"/>
  <c r="F20" i="17"/>
  <c r="E20" i="17"/>
  <c r="D20" i="17"/>
  <c r="N19" i="17"/>
  <c r="M19" i="17"/>
  <c r="F19" i="17"/>
  <c r="E19" i="17"/>
  <c r="D19" i="17"/>
  <c r="N18" i="17"/>
  <c r="M18" i="17"/>
  <c r="F18" i="17"/>
  <c r="E18" i="17"/>
  <c r="D18" i="17"/>
  <c r="N17" i="17"/>
  <c r="M17" i="17"/>
  <c r="F17" i="17"/>
  <c r="E17" i="17"/>
  <c r="D17" i="17"/>
  <c r="N16" i="17"/>
  <c r="M16" i="17"/>
  <c r="F16" i="17"/>
  <c r="E16" i="17"/>
  <c r="D16" i="17"/>
  <c r="N15" i="17"/>
  <c r="M15" i="17"/>
  <c r="F15" i="17"/>
  <c r="E15" i="17"/>
  <c r="D15" i="17"/>
  <c r="N14" i="17"/>
  <c r="M14" i="17"/>
  <c r="F14" i="17"/>
  <c r="E14" i="17"/>
  <c r="D14" i="17"/>
  <c r="N13" i="17"/>
  <c r="M13" i="17"/>
  <c r="F13" i="17"/>
  <c r="E13" i="17"/>
  <c r="D13" i="17"/>
  <c r="N12" i="17"/>
  <c r="M12" i="17"/>
  <c r="F12" i="17"/>
  <c r="E12" i="17"/>
  <c r="D12" i="17"/>
  <c r="N11" i="17"/>
  <c r="M11" i="17"/>
  <c r="F11" i="17"/>
  <c r="E11" i="17"/>
  <c r="D11" i="17"/>
  <c r="N10" i="17"/>
  <c r="M10" i="17"/>
  <c r="F10" i="17"/>
  <c r="E10" i="17"/>
  <c r="D10" i="17"/>
  <c r="N9" i="17"/>
  <c r="M9" i="17"/>
  <c r="F9" i="17"/>
  <c r="D9" i="17"/>
  <c r="N8" i="17"/>
  <c r="M8" i="17"/>
  <c r="F8" i="17"/>
  <c r="D8" i="17"/>
  <c r="N7" i="17"/>
  <c r="M7" i="17"/>
  <c r="F7" i="17"/>
  <c r="D7" i="17"/>
  <c r="M6" i="17"/>
  <c r="M5" i="17"/>
  <c r="M4" i="17"/>
  <c r="N154" i="15"/>
  <c r="M154" i="15"/>
  <c r="F154" i="15"/>
  <c r="E154" i="15"/>
  <c r="N153" i="15"/>
  <c r="M153" i="15"/>
  <c r="F153" i="15"/>
  <c r="E153" i="15"/>
  <c r="N152" i="15"/>
  <c r="M152" i="15"/>
  <c r="F152" i="15"/>
  <c r="E152" i="15"/>
  <c r="N151" i="15"/>
  <c r="M151" i="15"/>
  <c r="F151" i="15"/>
  <c r="E151" i="15"/>
  <c r="N150" i="15"/>
  <c r="M150" i="15"/>
  <c r="F150" i="15"/>
  <c r="E150" i="15"/>
  <c r="N149" i="15"/>
  <c r="M149" i="15"/>
  <c r="F149" i="15"/>
  <c r="E149" i="15"/>
  <c r="N148" i="15"/>
  <c r="M148" i="15"/>
  <c r="F148" i="15"/>
  <c r="E148" i="15"/>
  <c r="N147" i="15"/>
  <c r="M147" i="15"/>
  <c r="F147" i="15"/>
  <c r="E147" i="15"/>
  <c r="N146" i="15"/>
  <c r="M146" i="15"/>
  <c r="F146" i="15"/>
  <c r="E146" i="15"/>
  <c r="N145" i="15"/>
  <c r="M145" i="15"/>
  <c r="F145" i="15"/>
  <c r="E145" i="15"/>
  <c r="N144" i="15"/>
  <c r="M144" i="15"/>
  <c r="F144" i="15"/>
  <c r="E144" i="15"/>
  <c r="N143" i="15"/>
  <c r="M143" i="15"/>
  <c r="F143" i="15"/>
  <c r="E143" i="15"/>
  <c r="N142" i="15"/>
  <c r="M142" i="15"/>
  <c r="F142" i="15"/>
  <c r="E142" i="15"/>
  <c r="N141" i="15"/>
  <c r="M141" i="15"/>
  <c r="F141" i="15"/>
  <c r="E141" i="15"/>
  <c r="N140" i="15"/>
  <c r="M140" i="15"/>
  <c r="F140" i="15"/>
  <c r="E140" i="15"/>
  <c r="N139" i="15"/>
  <c r="M139" i="15"/>
  <c r="F139" i="15"/>
  <c r="E139" i="15"/>
  <c r="N138" i="15"/>
  <c r="M138" i="15"/>
  <c r="F138" i="15"/>
  <c r="E138" i="15"/>
  <c r="N137" i="15"/>
  <c r="M137" i="15"/>
  <c r="F137" i="15"/>
  <c r="E137" i="15"/>
  <c r="N136" i="15"/>
  <c r="M136" i="15"/>
  <c r="F136" i="15"/>
  <c r="E136" i="15"/>
  <c r="N135" i="15"/>
  <c r="M135" i="15"/>
  <c r="F135" i="15"/>
  <c r="E135" i="15"/>
  <c r="D135" i="15"/>
  <c r="A135" i="15"/>
  <c r="A136" i="15" s="1"/>
  <c r="N134" i="15"/>
  <c r="M134" i="15"/>
  <c r="F134" i="15"/>
  <c r="E134" i="15"/>
  <c r="D134" i="15"/>
  <c r="N133" i="15"/>
  <c r="M133" i="15"/>
  <c r="F133" i="15"/>
  <c r="E133" i="15"/>
  <c r="D133" i="15"/>
  <c r="N132" i="15"/>
  <c r="M132" i="15"/>
  <c r="F132" i="15"/>
  <c r="E132" i="15"/>
  <c r="D132" i="15"/>
  <c r="N131" i="15"/>
  <c r="M131" i="15"/>
  <c r="F131" i="15"/>
  <c r="E131" i="15"/>
  <c r="D131" i="15"/>
  <c r="N130" i="15"/>
  <c r="M130" i="15"/>
  <c r="F130" i="15"/>
  <c r="E130" i="15"/>
  <c r="D130" i="15"/>
  <c r="N129" i="15"/>
  <c r="M129" i="15"/>
  <c r="F129" i="15"/>
  <c r="E129" i="15"/>
  <c r="D129" i="15"/>
  <c r="N128" i="15"/>
  <c r="M128" i="15"/>
  <c r="F128" i="15"/>
  <c r="E128" i="15"/>
  <c r="D128" i="15"/>
  <c r="N127" i="15"/>
  <c r="M127" i="15"/>
  <c r="F127" i="15"/>
  <c r="E127" i="15"/>
  <c r="D127" i="15"/>
  <c r="N126" i="15"/>
  <c r="M126" i="15"/>
  <c r="F126" i="15"/>
  <c r="E126" i="15"/>
  <c r="D126" i="15"/>
  <c r="N125" i="15"/>
  <c r="M125" i="15"/>
  <c r="F125" i="15"/>
  <c r="E125" i="15"/>
  <c r="D125" i="15"/>
  <c r="N124" i="15"/>
  <c r="M124" i="15"/>
  <c r="F124" i="15"/>
  <c r="E124" i="15"/>
  <c r="D124" i="15"/>
  <c r="N123" i="15"/>
  <c r="M123" i="15"/>
  <c r="F123" i="15"/>
  <c r="E123" i="15"/>
  <c r="D123" i="15"/>
  <c r="N122" i="15"/>
  <c r="M122" i="15"/>
  <c r="F122" i="15"/>
  <c r="E122" i="15"/>
  <c r="D122" i="15"/>
  <c r="N121" i="15"/>
  <c r="M121" i="15"/>
  <c r="F121" i="15"/>
  <c r="E121" i="15"/>
  <c r="D121" i="15"/>
  <c r="N120" i="15"/>
  <c r="M120" i="15"/>
  <c r="F120" i="15"/>
  <c r="E120" i="15"/>
  <c r="D120" i="15"/>
  <c r="N119" i="15"/>
  <c r="M119" i="15"/>
  <c r="F119" i="15"/>
  <c r="E119" i="15"/>
  <c r="D119" i="15"/>
  <c r="N118" i="15"/>
  <c r="M118" i="15"/>
  <c r="F118" i="15"/>
  <c r="E118" i="15"/>
  <c r="D118" i="15"/>
  <c r="N117" i="15"/>
  <c r="M117" i="15"/>
  <c r="F117" i="15"/>
  <c r="E117" i="15"/>
  <c r="D117" i="15"/>
  <c r="N116" i="15"/>
  <c r="M116" i="15"/>
  <c r="F116" i="15"/>
  <c r="E116" i="15"/>
  <c r="D116" i="15"/>
  <c r="N115" i="15"/>
  <c r="M115" i="15"/>
  <c r="F115" i="15"/>
  <c r="E115" i="15"/>
  <c r="D115" i="15"/>
  <c r="N114" i="15"/>
  <c r="M114" i="15"/>
  <c r="F114" i="15"/>
  <c r="E114" i="15"/>
  <c r="D114" i="15"/>
  <c r="N113" i="15"/>
  <c r="M113" i="15"/>
  <c r="F113" i="15"/>
  <c r="E113" i="15"/>
  <c r="D113" i="15"/>
  <c r="N112" i="15"/>
  <c r="M112" i="15"/>
  <c r="F112" i="15"/>
  <c r="E112" i="15"/>
  <c r="D112" i="15"/>
  <c r="N111" i="15"/>
  <c r="M111" i="15"/>
  <c r="F111" i="15"/>
  <c r="E111" i="15"/>
  <c r="D111" i="15"/>
  <c r="N110" i="15"/>
  <c r="M110" i="15"/>
  <c r="F110" i="15"/>
  <c r="E110" i="15"/>
  <c r="D110" i="15"/>
  <c r="N109" i="15"/>
  <c r="M109" i="15"/>
  <c r="F109" i="15"/>
  <c r="E109" i="15"/>
  <c r="D109" i="15"/>
  <c r="N108" i="15"/>
  <c r="M108" i="15"/>
  <c r="F108" i="15"/>
  <c r="E108" i="15"/>
  <c r="D108" i="15"/>
  <c r="N107" i="15"/>
  <c r="M107" i="15"/>
  <c r="F107" i="15"/>
  <c r="E107" i="15"/>
  <c r="D107" i="15"/>
  <c r="N106" i="15"/>
  <c r="M106" i="15"/>
  <c r="F106" i="15"/>
  <c r="E106" i="15"/>
  <c r="D106" i="15"/>
  <c r="N105" i="15"/>
  <c r="M105" i="15"/>
  <c r="F105" i="15"/>
  <c r="E105" i="15"/>
  <c r="D105" i="15"/>
  <c r="N104" i="15"/>
  <c r="M104" i="15"/>
  <c r="F104" i="15"/>
  <c r="E104" i="15"/>
  <c r="D104" i="15"/>
  <c r="N103" i="15"/>
  <c r="M103" i="15"/>
  <c r="F103" i="15"/>
  <c r="E103" i="15"/>
  <c r="D103" i="15"/>
  <c r="N102" i="15"/>
  <c r="M102" i="15"/>
  <c r="F102" i="15"/>
  <c r="E102" i="15"/>
  <c r="D102" i="15"/>
  <c r="N101" i="15"/>
  <c r="M101" i="15"/>
  <c r="F101" i="15"/>
  <c r="E101" i="15"/>
  <c r="D101" i="15"/>
  <c r="N100" i="15"/>
  <c r="M100" i="15"/>
  <c r="F100" i="15"/>
  <c r="E100" i="15"/>
  <c r="D100" i="15"/>
  <c r="N99" i="15"/>
  <c r="M99" i="15"/>
  <c r="F99" i="15"/>
  <c r="E99" i="15"/>
  <c r="D99" i="15"/>
  <c r="N98" i="15"/>
  <c r="M98" i="15"/>
  <c r="F98" i="15"/>
  <c r="E98" i="15"/>
  <c r="D98" i="15"/>
  <c r="N97" i="15"/>
  <c r="M97" i="15"/>
  <c r="F97" i="15"/>
  <c r="E97" i="15"/>
  <c r="D97" i="15"/>
  <c r="N96" i="15"/>
  <c r="M96" i="15"/>
  <c r="F96" i="15"/>
  <c r="E96" i="15"/>
  <c r="D96" i="15"/>
  <c r="N95" i="15"/>
  <c r="M95" i="15"/>
  <c r="F95" i="15"/>
  <c r="E95" i="15"/>
  <c r="D95" i="15"/>
  <c r="N94" i="15"/>
  <c r="M94" i="15"/>
  <c r="F94" i="15"/>
  <c r="E94" i="15"/>
  <c r="D94" i="15"/>
  <c r="N93" i="15"/>
  <c r="M93" i="15"/>
  <c r="F93" i="15"/>
  <c r="E93" i="15"/>
  <c r="D93" i="15"/>
  <c r="N92" i="15"/>
  <c r="M92" i="15"/>
  <c r="F92" i="15"/>
  <c r="E92" i="15"/>
  <c r="D92" i="15"/>
  <c r="N91" i="15"/>
  <c r="M91" i="15"/>
  <c r="F91" i="15"/>
  <c r="E91" i="15"/>
  <c r="D91" i="15"/>
  <c r="N90" i="15"/>
  <c r="M90" i="15"/>
  <c r="F90" i="15"/>
  <c r="E90" i="15"/>
  <c r="D90" i="15"/>
  <c r="N89" i="15"/>
  <c r="M89" i="15"/>
  <c r="F89" i="15"/>
  <c r="E89" i="15"/>
  <c r="D89" i="15"/>
  <c r="N88" i="15"/>
  <c r="M88" i="15"/>
  <c r="F88" i="15"/>
  <c r="E88" i="15"/>
  <c r="D88" i="15"/>
  <c r="N87" i="15"/>
  <c r="M87" i="15"/>
  <c r="F87" i="15"/>
  <c r="E87" i="15"/>
  <c r="D87" i="15"/>
  <c r="N86" i="15"/>
  <c r="M86" i="15"/>
  <c r="F86" i="15"/>
  <c r="E86" i="15"/>
  <c r="D86" i="15"/>
  <c r="N85" i="15"/>
  <c r="M85" i="15"/>
  <c r="F85" i="15"/>
  <c r="E85" i="15"/>
  <c r="D85" i="15"/>
  <c r="N84" i="15"/>
  <c r="M84" i="15"/>
  <c r="F84" i="15"/>
  <c r="E84" i="15"/>
  <c r="D84" i="15"/>
  <c r="N83" i="15"/>
  <c r="M83" i="15"/>
  <c r="F83" i="15"/>
  <c r="E83" i="15"/>
  <c r="D83" i="15"/>
  <c r="N82" i="15"/>
  <c r="M82" i="15"/>
  <c r="F82" i="15"/>
  <c r="E82" i="15"/>
  <c r="D82" i="15"/>
  <c r="N81" i="15"/>
  <c r="M81" i="15"/>
  <c r="F81" i="15"/>
  <c r="E81" i="15"/>
  <c r="D81" i="15"/>
  <c r="N80" i="15"/>
  <c r="M80" i="15"/>
  <c r="F80" i="15"/>
  <c r="E80" i="15"/>
  <c r="D80" i="15"/>
  <c r="N79" i="15"/>
  <c r="M79" i="15"/>
  <c r="F79" i="15"/>
  <c r="E79" i="15"/>
  <c r="D79" i="15"/>
  <c r="N78" i="15"/>
  <c r="M78" i="15"/>
  <c r="F78" i="15"/>
  <c r="E78" i="15"/>
  <c r="D78" i="15"/>
  <c r="N77" i="15"/>
  <c r="M77" i="15"/>
  <c r="F77" i="15"/>
  <c r="E77" i="15"/>
  <c r="D77" i="15"/>
  <c r="N76" i="15"/>
  <c r="M76" i="15"/>
  <c r="F76" i="15"/>
  <c r="E76" i="15"/>
  <c r="D76" i="15"/>
  <c r="N75" i="15"/>
  <c r="M75" i="15"/>
  <c r="F75" i="15"/>
  <c r="E75" i="15"/>
  <c r="D75" i="15"/>
  <c r="N74" i="15"/>
  <c r="M74" i="15"/>
  <c r="F74" i="15"/>
  <c r="E74" i="15"/>
  <c r="D74" i="15"/>
  <c r="N73" i="15"/>
  <c r="M73" i="15"/>
  <c r="F73" i="15"/>
  <c r="E73" i="15"/>
  <c r="D73" i="15"/>
  <c r="N72" i="15"/>
  <c r="M72" i="15"/>
  <c r="F72" i="15"/>
  <c r="E72" i="15"/>
  <c r="D72" i="15"/>
  <c r="N71" i="15"/>
  <c r="M71" i="15"/>
  <c r="F71" i="15"/>
  <c r="E71" i="15"/>
  <c r="D71" i="15"/>
  <c r="N70" i="15"/>
  <c r="M70" i="15"/>
  <c r="F70" i="15"/>
  <c r="E70" i="15"/>
  <c r="D70" i="15"/>
  <c r="N69" i="15"/>
  <c r="M69" i="15"/>
  <c r="F69" i="15"/>
  <c r="E69" i="15"/>
  <c r="D69" i="15"/>
  <c r="N68" i="15"/>
  <c r="M68" i="15"/>
  <c r="F68" i="15"/>
  <c r="E68" i="15"/>
  <c r="D68" i="15"/>
  <c r="N67" i="15"/>
  <c r="M67" i="15"/>
  <c r="F67" i="15"/>
  <c r="E67" i="15"/>
  <c r="D67" i="15"/>
  <c r="N66" i="15"/>
  <c r="M66" i="15"/>
  <c r="F66" i="15"/>
  <c r="E66" i="15"/>
  <c r="D66" i="15"/>
  <c r="N65" i="15"/>
  <c r="M65" i="15"/>
  <c r="F65" i="15"/>
  <c r="D65" i="15"/>
  <c r="N64" i="15"/>
  <c r="M64" i="15"/>
  <c r="F64" i="15"/>
  <c r="D64" i="15"/>
  <c r="N63" i="15"/>
  <c r="M63" i="15"/>
  <c r="F63" i="15"/>
  <c r="D63" i="15"/>
  <c r="N62" i="15"/>
  <c r="M62" i="15"/>
  <c r="N61" i="15"/>
  <c r="M61" i="15"/>
  <c r="N60" i="15"/>
  <c r="M60" i="15"/>
  <c r="N59" i="15"/>
  <c r="M59" i="15"/>
  <c r="N58" i="15"/>
  <c r="M58" i="15"/>
  <c r="N57" i="15"/>
  <c r="M57" i="15"/>
  <c r="N56" i="15"/>
  <c r="M56" i="15"/>
  <c r="N55" i="15"/>
  <c r="M55" i="15"/>
  <c r="N54" i="15"/>
  <c r="M54" i="15"/>
  <c r="N53" i="15"/>
  <c r="M53" i="15"/>
  <c r="N52" i="15"/>
  <c r="M52" i="15"/>
  <c r="N51" i="15"/>
  <c r="M51" i="15"/>
  <c r="N50" i="15"/>
  <c r="M50" i="15"/>
  <c r="N49" i="15"/>
  <c r="M49" i="15"/>
  <c r="N48" i="15"/>
  <c r="M48" i="15"/>
  <c r="N47" i="15"/>
  <c r="M47" i="15"/>
  <c r="N46" i="15"/>
  <c r="M46" i="15"/>
  <c r="N45" i="15"/>
  <c r="M45" i="15"/>
  <c r="N44" i="15"/>
  <c r="M44" i="15"/>
  <c r="N43" i="15"/>
  <c r="M43" i="15"/>
  <c r="N42" i="15"/>
  <c r="M42" i="15"/>
  <c r="N41" i="15"/>
  <c r="M41" i="15"/>
  <c r="N40" i="15"/>
  <c r="M40" i="15"/>
  <c r="N39" i="15"/>
  <c r="M39" i="15"/>
  <c r="N38" i="15"/>
  <c r="M38" i="15"/>
  <c r="N37" i="15"/>
  <c r="M37" i="15"/>
  <c r="N36" i="15"/>
  <c r="M36" i="15"/>
  <c r="N35" i="15"/>
  <c r="M35" i="15"/>
  <c r="N34" i="15"/>
  <c r="M34" i="15"/>
  <c r="N33" i="15"/>
  <c r="M33" i="15"/>
  <c r="N32" i="15"/>
  <c r="M32" i="15"/>
  <c r="N31" i="15"/>
  <c r="M31" i="15"/>
  <c r="N30" i="15"/>
  <c r="M30" i="15"/>
  <c r="N29" i="15"/>
  <c r="M29" i="15"/>
  <c r="N28" i="15"/>
  <c r="M28" i="15"/>
  <c r="N27" i="15"/>
  <c r="M27" i="15"/>
  <c r="N26" i="15"/>
  <c r="M26" i="15"/>
  <c r="N25" i="15"/>
  <c r="M25" i="15"/>
  <c r="N24" i="15"/>
  <c r="M24" i="15"/>
  <c r="N23" i="15"/>
  <c r="M23" i="15"/>
  <c r="N22" i="15"/>
  <c r="M22" i="15"/>
  <c r="N21" i="15"/>
  <c r="M21" i="15"/>
  <c r="N20" i="15"/>
  <c r="M20" i="15"/>
  <c r="N19" i="15"/>
  <c r="M19" i="15"/>
  <c r="N18" i="15"/>
  <c r="M18" i="15"/>
  <c r="N17" i="15"/>
  <c r="M17" i="15"/>
  <c r="N16" i="15"/>
  <c r="M16" i="15"/>
  <c r="N15" i="15"/>
  <c r="M15" i="15"/>
  <c r="N14" i="15"/>
  <c r="M14" i="15"/>
  <c r="N13" i="15"/>
  <c r="M13" i="15"/>
  <c r="N12" i="15"/>
  <c r="M12" i="15"/>
  <c r="N11" i="15"/>
  <c r="M11" i="15"/>
  <c r="N10" i="15"/>
  <c r="M10" i="15"/>
  <c r="N9" i="15"/>
  <c r="M9" i="15"/>
  <c r="N8" i="15"/>
  <c r="M8" i="15"/>
  <c r="N7" i="15"/>
  <c r="M7" i="15"/>
  <c r="M6" i="15"/>
  <c r="M5" i="15"/>
  <c r="M4" i="15"/>
  <c r="N110" i="13"/>
  <c r="M110" i="13"/>
  <c r="F110" i="13"/>
  <c r="E110" i="13"/>
  <c r="D110" i="13"/>
  <c r="N109" i="13"/>
  <c r="M109" i="13"/>
  <c r="F109" i="13"/>
  <c r="E109" i="13"/>
  <c r="D109" i="13"/>
  <c r="N108" i="13"/>
  <c r="M108" i="13"/>
  <c r="F108" i="13"/>
  <c r="E108" i="13"/>
  <c r="D108" i="13"/>
  <c r="N107" i="13"/>
  <c r="M107" i="13"/>
  <c r="F107" i="13"/>
  <c r="E107" i="13"/>
  <c r="D107" i="13"/>
  <c r="N106" i="13"/>
  <c r="M106" i="13"/>
  <c r="F106" i="13"/>
  <c r="E106" i="13"/>
  <c r="D106" i="13"/>
  <c r="N105" i="13"/>
  <c r="M105" i="13"/>
  <c r="F105" i="13"/>
  <c r="E105" i="13"/>
  <c r="D105" i="13"/>
  <c r="N104" i="13"/>
  <c r="M104" i="13"/>
  <c r="F104" i="13"/>
  <c r="E104" i="13"/>
  <c r="D104" i="13"/>
  <c r="N103" i="13"/>
  <c r="M103" i="13"/>
  <c r="F103" i="13"/>
  <c r="E103" i="13"/>
  <c r="D103" i="13"/>
  <c r="N102" i="13"/>
  <c r="M102" i="13"/>
  <c r="F102" i="13"/>
  <c r="E102" i="13"/>
  <c r="D102" i="13"/>
  <c r="N101" i="13"/>
  <c r="M101" i="13"/>
  <c r="F101" i="13"/>
  <c r="E101" i="13"/>
  <c r="D101" i="13"/>
  <c r="N100" i="13"/>
  <c r="M100" i="13"/>
  <c r="F100" i="13"/>
  <c r="E100" i="13"/>
  <c r="D100" i="13"/>
  <c r="N99" i="13"/>
  <c r="M99" i="13"/>
  <c r="F99" i="13"/>
  <c r="E99" i="13"/>
  <c r="D99" i="13"/>
  <c r="N98" i="13"/>
  <c r="M98" i="13"/>
  <c r="F98" i="13"/>
  <c r="E98" i="13"/>
  <c r="D98" i="13"/>
  <c r="N97" i="13"/>
  <c r="M97" i="13"/>
  <c r="F97" i="13"/>
  <c r="E97" i="13"/>
  <c r="D97" i="13"/>
  <c r="N96" i="13"/>
  <c r="M96" i="13"/>
  <c r="F96" i="13"/>
  <c r="E96" i="13"/>
  <c r="D96" i="13"/>
  <c r="N95" i="13"/>
  <c r="M95" i="13"/>
  <c r="F95" i="13"/>
  <c r="E95" i="13"/>
  <c r="D95" i="13"/>
  <c r="N94" i="13"/>
  <c r="M94" i="13"/>
  <c r="F94" i="13"/>
  <c r="E94" i="13"/>
  <c r="D94" i="13"/>
  <c r="N93" i="13"/>
  <c r="M93" i="13"/>
  <c r="F93" i="13"/>
  <c r="E93" i="13"/>
  <c r="D93" i="13"/>
  <c r="N92" i="13"/>
  <c r="M92" i="13"/>
  <c r="F92" i="13"/>
  <c r="E92" i="13"/>
  <c r="D92" i="13"/>
  <c r="N91" i="13"/>
  <c r="M91" i="13"/>
  <c r="F91" i="13"/>
  <c r="E91" i="13"/>
  <c r="D91" i="13"/>
  <c r="N90" i="13"/>
  <c r="M90" i="13"/>
  <c r="F90" i="13"/>
  <c r="E90" i="13"/>
  <c r="D90" i="13"/>
  <c r="N89" i="13"/>
  <c r="M89" i="13"/>
  <c r="F89" i="13"/>
  <c r="E89" i="13"/>
  <c r="D89" i="13"/>
  <c r="N88" i="13"/>
  <c r="M88" i="13"/>
  <c r="F88" i="13"/>
  <c r="E88" i="13"/>
  <c r="D88" i="13"/>
  <c r="N87" i="13"/>
  <c r="M87" i="13"/>
  <c r="F87" i="13"/>
  <c r="E87" i="13"/>
  <c r="D87" i="13"/>
  <c r="N86" i="13"/>
  <c r="M86" i="13"/>
  <c r="F86" i="13"/>
  <c r="E86" i="13"/>
  <c r="D86" i="13"/>
  <c r="N85" i="13"/>
  <c r="M85" i="13"/>
  <c r="F85" i="13"/>
  <c r="E85" i="13"/>
  <c r="D85" i="13"/>
  <c r="N84" i="13"/>
  <c r="M84" i="13"/>
  <c r="F84" i="13"/>
  <c r="E84" i="13"/>
  <c r="D84" i="13"/>
  <c r="N83" i="13"/>
  <c r="M83" i="13"/>
  <c r="F83" i="13"/>
  <c r="E83" i="13"/>
  <c r="D83" i="13"/>
  <c r="N82" i="13"/>
  <c r="M82" i="13"/>
  <c r="F82" i="13"/>
  <c r="E82" i="13"/>
  <c r="D82" i="13"/>
  <c r="N81" i="13"/>
  <c r="M81" i="13"/>
  <c r="F81" i="13"/>
  <c r="E81" i="13"/>
  <c r="D81" i="13"/>
  <c r="N80" i="13"/>
  <c r="M80" i="13"/>
  <c r="F80" i="13"/>
  <c r="E80" i="13"/>
  <c r="D80" i="13"/>
  <c r="N79" i="13"/>
  <c r="M79" i="13"/>
  <c r="F79" i="13"/>
  <c r="E79" i="13"/>
  <c r="D79" i="13"/>
  <c r="N78" i="13"/>
  <c r="M78" i="13"/>
  <c r="F78" i="13"/>
  <c r="E78" i="13"/>
  <c r="D78" i="13"/>
  <c r="N77" i="13"/>
  <c r="M77" i="13"/>
  <c r="F77" i="13"/>
  <c r="E77" i="13"/>
  <c r="D77" i="13"/>
  <c r="N76" i="13"/>
  <c r="M76" i="13"/>
  <c r="F76" i="13"/>
  <c r="E76" i="13"/>
  <c r="D76" i="13"/>
  <c r="N75" i="13"/>
  <c r="M75" i="13"/>
  <c r="F75" i="13"/>
  <c r="E75" i="13"/>
  <c r="D75" i="13"/>
  <c r="N74" i="13"/>
  <c r="M74" i="13"/>
  <c r="F74" i="13"/>
  <c r="E74" i="13"/>
  <c r="D74" i="13"/>
  <c r="N73" i="13"/>
  <c r="M73" i="13"/>
  <c r="F73" i="13"/>
  <c r="E73" i="13"/>
  <c r="D73" i="13"/>
  <c r="N72" i="13"/>
  <c r="M72" i="13"/>
  <c r="F72" i="13"/>
  <c r="E72" i="13"/>
  <c r="D72" i="13"/>
  <c r="N71" i="13"/>
  <c r="M71" i="13"/>
  <c r="F71" i="13"/>
  <c r="E71" i="13"/>
  <c r="D71" i="13"/>
  <c r="N70" i="13"/>
  <c r="M70" i="13"/>
  <c r="F70" i="13"/>
  <c r="E70" i="13"/>
  <c r="D70" i="13"/>
  <c r="N69" i="13"/>
  <c r="M69" i="13"/>
  <c r="F69" i="13"/>
  <c r="E69" i="13"/>
  <c r="D69" i="13"/>
  <c r="N68" i="13"/>
  <c r="M68" i="13"/>
  <c r="F68" i="13"/>
  <c r="E68" i="13"/>
  <c r="D68" i="13"/>
  <c r="N67" i="13"/>
  <c r="M67" i="13"/>
  <c r="F67" i="13"/>
  <c r="E67" i="13"/>
  <c r="D67" i="13"/>
  <c r="N66" i="13"/>
  <c r="M66" i="13"/>
  <c r="F66" i="13"/>
  <c r="E66" i="13"/>
  <c r="D66" i="13"/>
  <c r="N65" i="13"/>
  <c r="M65" i="13"/>
  <c r="F65" i="13"/>
  <c r="E65" i="13"/>
  <c r="D65" i="13"/>
  <c r="N64" i="13"/>
  <c r="M64" i="13"/>
  <c r="F64" i="13"/>
  <c r="E64" i="13"/>
  <c r="D64" i="13"/>
  <c r="N63" i="13"/>
  <c r="M63" i="13"/>
  <c r="F63" i="13"/>
  <c r="E63" i="13"/>
  <c r="D63" i="13"/>
  <c r="N62" i="13"/>
  <c r="M62" i="13"/>
  <c r="F62" i="13"/>
  <c r="E62" i="13"/>
  <c r="D62" i="13"/>
  <c r="N61" i="13"/>
  <c r="M61" i="13"/>
  <c r="F61" i="13"/>
  <c r="E61" i="13"/>
  <c r="D61" i="13"/>
  <c r="N60" i="13"/>
  <c r="M60" i="13"/>
  <c r="F60" i="13"/>
  <c r="E60" i="13"/>
  <c r="D60" i="13"/>
  <c r="N59" i="13"/>
  <c r="M59" i="13"/>
  <c r="F59" i="13"/>
  <c r="E59" i="13"/>
  <c r="D59" i="13"/>
  <c r="N58" i="13"/>
  <c r="M58" i="13"/>
  <c r="F58" i="13"/>
  <c r="E58" i="13"/>
  <c r="D58" i="13"/>
  <c r="N57" i="13"/>
  <c r="M57" i="13"/>
  <c r="F57" i="13"/>
  <c r="E57" i="13"/>
  <c r="D57" i="13"/>
  <c r="N56" i="13"/>
  <c r="M56" i="13"/>
  <c r="F56" i="13"/>
  <c r="E56" i="13"/>
  <c r="D56" i="13"/>
  <c r="N55" i="13"/>
  <c r="M55" i="13"/>
  <c r="F55" i="13"/>
  <c r="E55" i="13"/>
  <c r="D55" i="13"/>
  <c r="N54" i="13"/>
  <c r="M54" i="13"/>
  <c r="F54" i="13"/>
  <c r="E54" i="13"/>
  <c r="D54" i="13"/>
  <c r="N53" i="13"/>
  <c r="M53" i="13"/>
  <c r="F53" i="13"/>
  <c r="E53" i="13"/>
  <c r="D53" i="13"/>
  <c r="N52" i="13"/>
  <c r="M52" i="13"/>
  <c r="F52" i="13"/>
  <c r="E52" i="13"/>
  <c r="D52" i="13"/>
  <c r="N51" i="13"/>
  <c r="M51" i="13"/>
  <c r="F51" i="13"/>
  <c r="E51" i="13"/>
  <c r="D51" i="13"/>
  <c r="N50" i="13"/>
  <c r="M50" i="13"/>
  <c r="F50" i="13"/>
  <c r="E50" i="13"/>
  <c r="D50" i="13"/>
  <c r="N49" i="13"/>
  <c r="M49" i="13"/>
  <c r="F49" i="13"/>
  <c r="E49" i="13"/>
  <c r="D49" i="13"/>
  <c r="N48" i="13"/>
  <c r="M48" i="13"/>
  <c r="F48" i="13"/>
  <c r="E48" i="13"/>
  <c r="D48" i="13"/>
  <c r="N47" i="13"/>
  <c r="M47" i="13"/>
  <c r="F47" i="13"/>
  <c r="E47" i="13"/>
  <c r="D47" i="13"/>
  <c r="N46" i="13"/>
  <c r="M46" i="13"/>
  <c r="F46" i="13"/>
  <c r="E46" i="13"/>
  <c r="D46" i="13"/>
  <c r="N45" i="13"/>
  <c r="M45" i="13"/>
  <c r="F45" i="13"/>
  <c r="E45" i="13"/>
  <c r="D45" i="13"/>
  <c r="N44" i="13"/>
  <c r="M44" i="13"/>
  <c r="F44" i="13"/>
  <c r="E44" i="13"/>
  <c r="D44" i="13"/>
  <c r="N43" i="13"/>
  <c r="M43" i="13"/>
  <c r="F43" i="13"/>
  <c r="E43" i="13"/>
  <c r="D43" i="13"/>
  <c r="N42" i="13"/>
  <c r="M42" i="13"/>
  <c r="F42" i="13"/>
  <c r="E42" i="13"/>
  <c r="D42" i="13"/>
  <c r="N41" i="13"/>
  <c r="M41" i="13"/>
  <c r="F41" i="13"/>
  <c r="E41" i="13"/>
  <c r="D41" i="13"/>
  <c r="N40" i="13"/>
  <c r="M40" i="13"/>
  <c r="F40" i="13"/>
  <c r="E40" i="13"/>
  <c r="D40" i="13"/>
  <c r="N39" i="13"/>
  <c r="M39" i="13"/>
  <c r="F39" i="13"/>
  <c r="E39" i="13"/>
  <c r="D39" i="13"/>
  <c r="N38" i="13"/>
  <c r="M38" i="13"/>
  <c r="F38" i="13"/>
  <c r="E38" i="13"/>
  <c r="D38" i="13"/>
  <c r="N37" i="13"/>
  <c r="M37" i="13"/>
  <c r="F37" i="13"/>
  <c r="E37" i="13"/>
  <c r="D37" i="13"/>
  <c r="N36" i="13"/>
  <c r="M36" i="13"/>
  <c r="F36" i="13"/>
  <c r="E36" i="13"/>
  <c r="D36" i="13"/>
  <c r="N35" i="13"/>
  <c r="M35" i="13"/>
  <c r="F35" i="13"/>
  <c r="E35" i="13"/>
  <c r="D35" i="13"/>
  <c r="N34" i="13"/>
  <c r="M34" i="13"/>
  <c r="F34" i="13"/>
  <c r="E34" i="13"/>
  <c r="D34" i="13"/>
  <c r="N33" i="13"/>
  <c r="M33" i="13"/>
  <c r="F33" i="13"/>
  <c r="E33" i="13"/>
  <c r="D33" i="13"/>
  <c r="N32" i="13"/>
  <c r="M32" i="13"/>
  <c r="F32" i="13"/>
  <c r="E32" i="13"/>
  <c r="D32" i="13"/>
  <c r="N31" i="13"/>
  <c r="M31" i="13"/>
  <c r="F31" i="13"/>
  <c r="E31" i="13"/>
  <c r="D31" i="13"/>
  <c r="N30" i="13"/>
  <c r="M30" i="13"/>
  <c r="F30" i="13"/>
  <c r="E30" i="13"/>
  <c r="D30" i="13"/>
  <c r="N29" i="13"/>
  <c r="M29" i="13"/>
  <c r="F29" i="13"/>
  <c r="E29" i="13"/>
  <c r="D29" i="13"/>
  <c r="N28" i="13"/>
  <c r="M28" i="13"/>
  <c r="F28" i="13"/>
  <c r="E28" i="13"/>
  <c r="D28" i="13"/>
  <c r="N27" i="13"/>
  <c r="M27" i="13"/>
  <c r="F27" i="13"/>
  <c r="E27" i="13"/>
  <c r="D27" i="13"/>
  <c r="N26" i="13"/>
  <c r="M26" i="13"/>
  <c r="F26" i="13"/>
  <c r="E26" i="13"/>
  <c r="D26" i="13"/>
  <c r="N25" i="13"/>
  <c r="M25" i="13"/>
  <c r="F25" i="13"/>
  <c r="E25" i="13"/>
  <c r="D25" i="13"/>
  <c r="N24" i="13"/>
  <c r="M24" i="13"/>
  <c r="F24" i="13"/>
  <c r="E24" i="13"/>
  <c r="D24" i="13"/>
  <c r="N23" i="13"/>
  <c r="M23" i="13"/>
  <c r="F23" i="13"/>
  <c r="E23" i="13"/>
  <c r="D23" i="13"/>
  <c r="N22" i="13"/>
  <c r="M22" i="13"/>
  <c r="F22" i="13"/>
  <c r="E22" i="13"/>
  <c r="D22" i="13"/>
  <c r="N21" i="13"/>
  <c r="M21" i="13"/>
  <c r="F21" i="13"/>
  <c r="D21" i="13"/>
  <c r="N20" i="13"/>
  <c r="M20" i="13"/>
  <c r="F20" i="13"/>
  <c r="D20" i="13"/>
  <c r="N19" i="13"/>
  <c r="M19" i="13"/>
  <c r="F19" i="13"/>
  <c r="D19" i="13"/>
  <c r="N18" i="13"/>
  <c r="M18" i="13"/>
  <c r="N17" i="13"/>
  <c r="M17" i="13"/>
  <c r="N16" i="13"/>
  <c r="M16" i="13"/>
  <c r="N15" i="13"/>
  <c r="M15" i="13"/>
  <c r="N14" i="13"/>
  <c r="M14" i="13"/>
  <c r="N13" i="13"/>
  <c r="M13" i="13"/>
  <c r="N12" i="13"/>
  <c r="M12" i="13"/>
  <c r="N11" i="13"/>
  <c r="M11" i="13"/>
  <c r="N10" i="13"/>
  <c r="M10" i="13"/>
  <c r="N9" i="13"/>
  <c r="M9" i="13"/>
  <c r="N8" i="13"/>
  <c r="M8" i="13"/>
  <c r="N7" i="13"/>
  <c r="M7" i="13"/>
  <c r="M6" i="13"/>
  <c r="M5" i="13"/>
  <c r="M4" i="13"/>
  <c r="N154" i="11"/>
  <c r="M154" i="11"/>
  <c r="F154" i="11"/>
  <c r="E154" i="11"/>
  <c r="D154" i="11"/>
  <c r="N153" i="11"/>
  <c r="M153" i="11"/>
  <c r="F153" i="11"/>
  <c r="E153" i="11"/>
  <c r="D153" i="11"/>
  <c r="N152" i="11"/>
  <c r="M152" i="11"/>
  <c r="F152" i="11"/>
  <c r="E152" i="11"/>
  <c r="D152" i="11"/>
  <c r="N151" i="11"/>
  <c r="M151" i="11"/>
  <c r="F151" i="11"/>
  <c r="E151" i="11"/>
  <c r="D151" i="11"/>
  <c r="N150" i="11"/>
  <c r="M150" i="11"/>
  <c r="F150" i="11"/>
  <c r="E150" i="11"/>
  <c r="D150" i="11"/>
  <c r="N149" i="11"/>
  <c r="M149" i="11"/>
  <c r="F149" i="11"/>
  <c r="E149" i="11"/>
  <c r="D149" i="11"/>
  <c r="N148" i="11"/>
  <c r="M148" i="11"/>
  <c r="F148" i="11"/>
  <c r="E148" i="11"/>
  <c r="D148" i="11"/>
  <c r="N147" i="11"/>
  <c r="M147" i="11"/>
  <c r="F147" i="11"/>
  <c r="E147" i="11"/>
  <c r="D147" i="11"/>
  <c r="N146" i="11"/>
  <c r="M146" i="11"/>
  <c r="F146" i="11"/>
  <c r="E146" i="11"/>
  <c r="D146" i="11"/>
  <c r="N145" i="11"/>
  <c r="M145" i="11"/>
  <c r="F145" i="11"/>
  <c r="E145" i="11"/>
  <c r="D145" i="11"/>
  <c r="N144" i="11"/>
  <c r="M144" i="11"/>
  <c r="F144" i="11"/>
  <c r="E144" i="11"/>
  <c r="D144" i="11"/>
  <c r="N143" i="11"/>
  <c r="M143" i="11"/>
  <c r="F143" i="11"/>
  <c r="E143" i="11"/>
  <c r="D143" i="11"/>
  <c r="N142" i="11"/>
  <c r="M142" i="11"/>
  <c r="F142" i="11"/>
  <c r="E142" i="11"/>
  <c r="D142" i="11"/>
  <c r="N141" i="11"/>
  <c r="M141" i="11"/>
  <c r="F141" i="11"/>
  <c r="E141" i="11"/>
  <c r="D141" i="11"/>
  <c r="N140" i="11"/>
  <c r="M140" i="11"/>
  <c r="F140" i="11"/>
  <c r="E140" i="11"/>
  <c r="D140" i="11"/>
  <c r="N139" i="11"/>
  <c r="M139" i="11"/>
  <c r="F139" i="11"/>
  <c r="E139" i="11"/>
  <c r="D139" i="11"/>
  <c r="N138" i="11"/>
  <c r="M138" i="11"/>
  <c r="F138" i="11"/>
  <c r="E138" i="11"/>
  <c r="D138" i="11"/>
  <c r="N137" i="11"/>
  <c r="M137" i="11"/>
  <c r="F137" i="11"/>
  <c r="E137" i="11"/>
  <c r="D137" i="11"/>
  <c r="N136" i="11"/>
  <c r="M136" i="11"/>
  <c r="F136" i="11"/>
  <c r="E136" i="11"/>
  <c r="D136" i="11"/>
  <c r="N135" i="11"/>
  <c r="M135" i="11"/>
  <c r="F135" i="11"/>
  <c r="E135" i="11"/>
  <c r="D135" i="11"/>
  <c r="N134" i="11"/>
  <c r="M134" i="11"/>
  <c r="F134" i="11"/>
  <c r="E134" i="11"/>
  <c r="D134" i="11"/>
  <c r="N133" i="11"/>
  <c r="M133" i="11"/>
  <c r="F133" i="11"/>
  <c r="E133" i="11"/>
  <c r="D133" i="11"/>
  <c r="N132" i="11"/>
  <c r="M132" i="11"/>
  <c r="F132" i="11"/>
  <c r="E132" i="11"/>
  <c r="D132" i="11"/>
  <c r="N131" i="11"/>
  <c r="M131" i="11"/>
  <c r="F131" i="11"/>
  <c r="E131" i="11"/>
  <c r="D131" i="11"/>
  <c r="N130" i="11"/>
  <c r="M130" i="11"/>
  <c r="F130" i="11"/>
  <c r="E130" i="11"/>
  <c r="D130" i="11"/>
  <c r="N129" i="11"/>
  <c r="M129" i="11"/>
  <c r="F129" i="11"/>
  <c r="E129" i="11"/>
  <c r="D129" i="11"/>
  <c r="N128" i="11"/>
  <c r="M128" i="11"/>
  <c r="F128" i="11"/>
  <c r="E128" i="11"/>
  <c r="D128" i="11"/>
  <c r="N127" i="11"/>
  <c r="M127" i="11"/>
  <c r="F127" i="11"/>
  <c r="E127" i="11"/>
  <c r="D127" i="11"/>
  <c r="N126" i="11"/>
  <c r="M126" i="11"/>
  <c r="F126" i="11"/>
  <c r="E126" i="11"/>
  <c r="D126" i="11"/>
  <c r="N125" i="11"/>
  <c r="M125" i="11"/>
  <c r="F125" i="11"/>
  <c r="E125" i="11"/>
  <c r="D125" i="11"/>
  <c r="N124" i="11"/>
  <c r="M124" i="11"/>
  <c r="F124" i="11"/>
  <c r="E124" i="11"/>
  <c r="D124" i="11"/>
  <c r="N123" i="11"/>
  <c r="M123" i="11"/>
  <c r="F123" i="11"/>
  <c r="E123" i="11"/>
  <c r="D123" i="11"/>
  <c r="N122" i="11"/>
  <c r="M122" i="11"/>
  <c r="F122" i="11"/>
  <c r="E122" i="11"/>
  <c r="D122" i="11"/>
  <c r="N121" i="11"/>
  <c r="M121" i="11"/>
  <c r="F121" i="11"/>
  <c r="E121" i="11"/>
  <c r="D121" i="11"/>
  <c r="N120" i="11"/>
  <c r="M120" i="11"/>
  <c r="F120" i="11"/>
  <c r="E120" i="11"/>
  <c r="D120" i="11"/>
  <c r="N119" i="11"/>
  <c r="M119" i="11"/>
  <c r="F119" i="11"/>
  <c r="E119" i="11"/>
  <c r="D119" i="11"/>
  <c r="N118" i="11"/>
  <c r="M118" i="11"/>
  <c r="F118" i="11"/>
  <c r="E118" i="11"/>
  <c r="D118" i="11"/>
  <c r="N117" i="11"/>
  <c r="M117" i="11"/>
  <c r="F117" i="11"/>
  <c r="E117" i="11"/>
  <c r="D117" i="11"/>
  <c r="N116" i="11"/>
  <c r="M116" i="11"/>
  <c r="F116" i="11"/>
  <c r="E116" i="11"/>
  <c r="D116" i="11"/>
  <c r="N115" i="11"/>
  <c r="M115" i="11"/>
  <c r="F115" i="11"/>
  <c r="E115" i="11"/>
  <c r="D115" i="11"/>
  <c r="N114" i="11"/>
  <c r="M114" i="11"/>
  <c r="F114" i="11"/>
  <c r="E114" i="11"/>
  <c r="D114" i="11"/>
  <c r="N113" i="11"/>
  <c r="M113" i="11"/>
  <c r="F113" i="11"/>
  <c r="E113" i="11"/>
  <c r="D113" i="11"/>
  <c r="N112" i="11"/>
  <c r="M112" i="11"/>
  <c r="F112" i="11"/>
  <c r="E112" i="11"/>
  <c r="D112" i="11"/>
  <c r="N111" i="11"/>
  <c r="M111" i="11"/>
  <c r="F111" i="11"/>
  <c r="E111" i="11"/>
  <c r="D111" i="11"/>
  <c r="N110" i="11"/>
  <c r="M110" i="11"/>
  <c r="F110" i="11"/>
  <c r="E110" i="11"/>
  <c r="D110" i="11"/>
  <c r="N109" i="11"/>
  <c r="M109" i="11"/>
  <c r="F109" i="11"/>
  <c r="E109" i="11"/>
  <c r="D109" i="11"/>
  <c r="N108" i="11"/>
  <c r="M108" i="11"/>
  <c r="F108" i="11"/>
  <c r="E108" i="11"/>
  <c r="D108" i="11"/>
  <c r="N107" i="11"/>
  <c r="M107" i="11"/>
  <c r="F107" i="11"/>
  <c r="E107" i="11"/>
  <c r="D107" i="11"/>
  <c r="N106" i="11"/>
  <c r="M106" i="11"/>
  <c r="F106" i="11"/>
  <c r="E106" i="11"/>
  <c r="D106" i="11"/>
  <c r="N105" i="11"/>
  <c r="M105" i="11"/>
  <c r="F105" i="11"/>
  <c r="E105" i="11"/>
  <c r="D105" i="11"/>
  <c r="N104" i="11"/>
  <c r="M104" i="11"/>
  <c r="F104" i="11"/>
  <c r="E104" i="11"/>
  <c r="D104" i="11"/>
  <c r="N103" i="11"/>
  <c r="M103" i="11"/>
  <c r="F103" i="11"/>
  <c r="E103" i="11"/>
  <c r="D103" i="11"/>
  <c r="N102" i="11"/>
  <c r="M102" i="11"/>
  <c r="F102" i="11"/>
  <c r="E102" i="11"/>
  <c r="D102" i="11"/>
  <c r="N101" i="11"/>
  <c r="M101" i="11"/>
  <c r="F101" i="11"/>
  <c r="E101" i="11"/>
  <c r="D101" i="11"/>
  <c r="N100" i="11"/>
  <c r="M100" i="11"/>
  <c r="F100" i="11"/>
  <c r="E100" i="11"/>
  <c r="D100" i="11"/>
  <c r="N99" i="11"/>
  <c r="M99" i="11"/>
  <c r="F99" i="11"/>
  <c r="E99" i="11"/>
  <c r="D99" i="11"/>
  <c r="N98" i="11"/>
  <c r="M98" i="11"/>
  <c r="F98" i="11"/>
  <c r="E98" i="11"/>
  <c r="D98" i="11"/>
  <c r="N97" i="11"/>
  <c r="M97" i="11"/>
  <c r="F97" i="11"/>
  <c r="E97" i="11"/>
  <c r="D97" i="11"/>
  <c r="N96" i="11"/>
  <c r="M96" i="11"/>
  <c r="F96" i="11"/>
  <c r="E96" i="11"/>
  <c r="D96" i="11"/>
  <c r="N95" i="11"/>
  <c r="M95" i="11"/>
  <c r="F95" i="11"/>
  <c r="E95" i="11"/>
  <c r="D95" i="11"/>
  <c r="N94" i="11"/>
  <c r="M94" i="11"/>
  <c r="F94" i="11"/>
  <c r="E94" i="11"/>
  <c r="D94" i="11"/>
  <c r="N93" i="11"/>
  <c r="M93" i="11"/>
  <c r="F93" i="11"/>
  <c r="E93" i="11"/>
  <c r="D93" i="11"/>
  <c r="N92" i="11"/>
  <c r="M92" i="11"/>
  <c r="F92" i="11"/>
  <c r="E92" i="11"/>
  <c r="D92" i="11"/>
  <c r="N91" i="11"/>
  <c r="M91" i="11"/>
  <c r="F91" i="11"/>
  <c r="E91" i="11"/>
  <c r="D91" i="11"/>
  <c r="N90" i="11"/>
  <c r="M90" i="11"/>
  <c r="F90" i="11"/>
  <c r="E90" i="11"/>
  <c r="D90" i="11"/>
  <c r="N89" i="11"/>
  <c r="M89" i="11"/>
  <c r="F89" i="11"/>
  <c r="E89" i="11"/>
  <c r="D89" i="11"/>
  <c r="N88" i="11"/>
  <c r="M88" i="11"/>
  <c r="F88" i="11"/>
  <c r="E88" i="11"/>
  <c r="D88" i="11"/>
  <c r="N87" i="11"/>
  <c r="M87" i="11"/>
  <c r="F87" i="11"/>
  <c r="E87" i="11"/>
  <c r="D87" i="11"/>
  <c r="N86" i="11"/>
  <c r="M86" i="11"/>
  <c r="F86" i="11"/>
  <c r="E86" i="11"/>
  <c r="D86" i="11"/>
  <c r="N85" i="11"/>
  <c r="M85" i="11"/>
  <c r="F85" i="11"/>
  <c r="E85" i="11"/>
  <c r="D85" i="11"/>
  <c r="N84" i="11"/>
  <c r="M84" i="11"/>
  <c r="F84" i="11"/>
  <c r="E84" i="11"/>
  <c r="D84" i="11"/>
  <c r="N83" i="11"/>
  <c r="M83" i="11"/>
  <c r="F83" i="11"/>
  <c r="E83" i="11"/>
  <c r="D83" i="11"/>
  <c r="N82" i="11"/>
  <c r="M82" i="11"/>
  <c r="F82" i="11"/>
  <c r="E82" i="11"/>
  <c r="D82" i="11"/>
  <c r="N81" i="11"/>
  <c r="M81" i="11"/>
  <c r="F81" i="11"/>
  <c r="E81" i="11"/>
  <c r="D81" i="11"/>
  <c r="N80" i="11"/>
  <c r="M80" i="11"/>
  <c r="F80" i="11"/>
  <c r="E80" i="11"/>
  <c r="D80" i="11"/>
  <c r="N79" i="11"/>
  <c r="M79" i="11"/>
  <c r="F79" i="11"/>
  <c r="E79" i="11"/>
  <c r="D79" i="11"/>
  <c r="N78" i="11"/>
  <c r="M78" i="11"/>
  <c r="F78" i="11"/>
  <c r="E78" i="11"/>
  <c r="D78" i="11"/>
  <c r="N77" i="11"/>
  <c r="M77" i="11"/>
  <c r="F77" i="11"/>
  <c r="E77" i="11"/>
  <c r="D77" i="11"/>
  <c r="N76" i="11"/>
  <c r="M76" i="11"/>
  <c r="F76" i="11"/>
  <c r="E76" i="11"/>
  <c r="D76" i="11"/>
  <c r="N75" i="11"/>
  <c r="M75" i="11"/>
  <c r="F75" i="11"/>
  <c r="E75" i="11"/>
  <c r="D75" i="11"/>
  <c r="N74" i="11"/>
  <c r="M74" i="11"/>
  <c r="F74" i="11"/>
  <c r="E74" i="11"/>
  <c r="D74" i="11"/>
  <c r="N73" i="11"/>
  <c r="M73" i="11"/>
  <c r="F73" i="11"/>
  <c r="E73" i="11"/>
  <c r="D73" i="11"/>
  <c r="N72" i="11"/>
  <c r="M72" i="11"/>
  <c r="F72" i="11"/>
  <c r="E72" i="11"/>
  <c r="D72" i="11"/>
  <c r="N71" i="11"/>
  <c r="M71" i="11"/>
  <c r="F71" i="11"/>
  <c r="E71" i="11"/>
  <c r="D71" i="11"/>
  <c r="N70" i="11"/>
  <c r="M70" i="11"/>
  <c r="F70" i="11"/>
  <c r="E70" i="11"/>
  <c r="D70" i="11"/>
  <c r="N69" i="11"/>
  <c r="M69" i="11"/>
  <c r="F69" i="11"/>
  <c r="E69" i="11"/>
  <c r="D69" i="11"/>
  <c r="N68" i="11"/>
  <c r="M68" i="11"/>
  <c r="F68" i="11"/>
  <c r="E68" i="11"/>
  <c r="D68" i="11"/>
  <c r="N67" i="11"/>
  <c r="M67" i="11"/>
  <c r="F67" i="11"/>
  <c r="E67" i="11"/>
  <c r="D67" i="11"/>
  <c r="N66" i="11"/>
  <c r="M66" i="11"/>
  <c r="F66" i="11"/>
  <c r="E66" i="11"/>
  <c r="D66" i="11"/>
  <c r="N65" i="11"/>
  <c r="M65" i="11"/>
  <c r="F65" i="11"/>
  <c r="E65" i="11"/>
  <c r="D65" i="11"/>
  <c r="N64" i="11"/>
  <c r="M64" i="11"/>
  <c r="F64" i="11"/>
  <c r="E64" i="11"/>
  <c r="D64" i="11"/>
  <c r="N63" i="11"/>
  <c r="M63" i="11"/>
  <c r="F63" i="11"/>
  <c r="E63" i="11"/>
  <c r="D63" i="11"/>
  <c r="N62" i="11"/>
  <c r="M62" i="11"/>
  <c r="F62" i="11"/>
  <c r="E62" i="11"/>
  <c r="D62" i="11"/>
  <c r="N61" i="11"/>
  <c r="M61" i="11"/>
  <c r="F61" i="11"/>
  <c r="E61" i="11"/>
  <c r="D61" i="11"/>
  <c r="N60" i="11"/>
  <c r="M60" i="11"/>
  <c r="F60" i="11"/>
  <c r="E60" i="11"/>
  <c r="D60" i="11"/>
  <c r="N59" i="11"/>
  <c r="M59" i="11"/>
  <c r="F59" i="11"/>
  <c r="E59" i="11"/>
  <c r="D59" i="11"/>
  <c r="N58" i="11"/>
  <c r="M58" i="11"/>
  <c r="F58" i="11"/>
  <c r="E58" i="11"/>
  <c r="D58" i="11"/>
  <c r="N57" i="11"/>
  <c r="M57" i="11"/>
  <c r="F57" i="11"/>
  <c r="D57" i="11"/>
  <c r="N56" i="11"/>
  <c r="M56" i="11"/>
  <c r="F56" i="11"/>
  <c r="D56" i="11"/>
  <c r="N55" i="11"/>
  <c r="M55" i="11"/>
  <c r="F55" i="11"/>
  <c r="D55" i="11"/>
  <c r="N54" i="11"/>
  <c r="M54" i="11"/>
  <c r="N53" i="11"/>
  <c r="M53" i="11"/>
  <c r="N52" i="11"/>
  <c r="M52" i="11"/>
  <c r="N51" i="11"/>
  <c r="M51" i="11"/>
  <c r="N50" i="11"/>
  <c r="M50" i="11"/>
  <c r="N49" i="11"/>
  <c r="M49" i="11"/>
  <c r="N48" i="11"/>
  <c r="M48" i="11"/>
  <c r="N47" i="11"/>
  <c r="M47" i="11"/>
  <c r="N46" i="11"/>
  <c r="M46" i="11"/>
  <c r="N45" i="11"/>
  <c r="M45" i="11"/>
  <c r="N44" i="11"/>
  <c r="M44" i="11"/>
  <c r="N43" i="11"/>
  <c r="M43" i="11"/>
  <c r="N42" i="11"/>
  <c r="M42" i="11"/>
  <c r="N41" i="11"/>
  <c r="M41" i="11"/>
  <c r="N40" i="11"/>
  <c r="M40" i="11"/>
  <c r="N39" i="11"/>
  <c r="M39" i="11"/>
  <c r="N38" i="11"/>
  <c r="M38" i="11"/>
  <c r="N37" i="11"/>
  <c r="M37" i="11"/>
  <c r="N36" i="11"/>
  <c r="M36" i="11"/>
  <c r="N35" i="11"/>
  <c r="M35" i="11"/>
  <c r="N34" i="11"/>
  <c r="M34" i="11"/>
  <c r="N33" i="11"/>
  <c r="M33" i="11"/>
  <c r="N32" i="11"/>
  <c r="M32" i="11"/>
  <c r="N31" i="11"/>
  <c r="M31" i="11"/>
  <c r="N30" i="11"/>
  <c r="M30" i="11"/>
  <c r="N29" i="11"/>
  <c r="M29" i="11"/>
  <c r="N28" i="11"/>
  <c r="M28" i="11"/>
  <c r="N27" i="11"/>
  <c r="M27" i="11"/>
  <c r="N26" i="11"/>
  <c r="M26" i="11"/>
  <c r="N25" i="11"/>
  <c r="M25" i="11"/>
  <c r="N24" i="11"/>
  <c r="M24" i="11"/>
  <c r="N23" i="11"/>
  <c r="M23" i="11"/>
  <c r="M22" i="11"/>
  <c r="M21" i="11"/>
  <c r="M20" i="11"/>
  <c r="N154" i="9"/>
  <c r="M154" i="9"/>
  <c r="F154" i="9"/>
  <c r="E154" i="9"/>
  <c r="D154" i="9"/>
  <c r="N153" i="9"/>
  <c r="M153" i="9"/>
  <c r="F153" i="9"/>
  <c r="E153" i="9"/>
  <c r="D153" i="9"/>
  <c r="N152" i="9"/>
  <c r="M152" i="9"/>
  <c r="F152" i="9"/>
  <c r="E152" i="9"/>
  <c r="D152" i="9"/>
  <c r="N151" i="9"/>
  <c r="M151" i="9"/>
  <c r="F151" i="9"/>
  <c r="E151" i="9"/>
  <c r="D151" i="9"/>
  <c r="N150" i="9"/>
  <c r="M150" i="9"/>
  <c r="F150" i="9"/>
  <c r="E150" i="9"/>
  <c r="D150" i="9"/>
  <c r="N149" i="9"/>
  <c r="M149" i="9"/>
  <c r="F149" i="9"/>
  <c r="E149" i="9"/>
  <c r="D149" i="9"/>
  <c r="N148" i="9"/>
  <c r="M148" i="9"/>
  <c r="F148" i="9"/>
  <c r="E148" i="9"/>
  <c r="D148" i="9"/>
  <c r="N147" i="9"/>
  <c r="M147" i="9"/>
  <c r="F147" i="9"/>
  <c r="E147" i="9"/>
  <c r="D147" i="9"/>
  <c r="N146" i="9"/>
  <c r="M146" i="9"/>
  <c r="F146" i="9"/>
  <c r="E146" i="9"/>
  <c r="D146" i="9"/>
  <c r="N145" i="9"/>
  <c r="M145" i="9"/>
  <c r="F145" i="9"/>
  <c r="E145" i="9"/>
  <c r="D145" i="9"/>
  <c r="N144" i="9"/>
  <c r="M144" i="9"/>
  <c r="F144" i="9"/>
  <c r="E144" i="9"/>
  <c r="D144" i="9"/>
  <c r="N143" i="9"/>
  <c r="M143" i="9"/>
  <c r="F143" i="9"/>
  <c r="E143" i="9"/>
  <c r="D143" i="9"/>
  <c r="N142" i="9"/>
  <c r="M142" i="9"/>
  <c r="F142" i="9"/>
  <c r="E142" i="9"/>
  <c r="D142" i="9"/>
  <c r="N141" i="9"/>
  <c r="M141" i="9"/>
  <c r="F141" i="9"/>
  <c r="E141" i="9"/>
  <c r="D141" i="9"/>
  <c r="N140" i="9"/>
  <c r="M140" i="9"/>
  <c r="F140" i="9"/>
  <c r="E140" i="9"/>
  <c r="D140" i="9"/>
  <c r="N139" i="9"/>
  <c r="M139" i="9"/>
  <c r="F139" i="9"/>
  <c r="E139" i="9"/>
  <c r="D139" i="9"/>
  <c r="N138" i="9"/>
  <c r="M138" i="9"/>
  <c r="F138" i="9"/>
  <c r="E138" i="9"/>
  <c r="D138" i="9"/>
  <c r="N137" i="9"/>
  <c r="M137" i="9"/>
  <c r="F137" i="9"/>
  <c r="E137" i="9"/>
  <c r="D137" i="9"/>
  <c r="N136" i="9"/>
  <c r="M136" i="9"/>
  <c r="F136" i="9"/>
  <c r="E136" i="9"/>
  <c r="D136" i="9"/>
  <c r="N135" i="9"/>
  <c r="M135" i="9"/>
  <c r="F135" i="9"/>
  <c r="E135" i="9"/>
  <c r="D135" i="9"/>
  <c r="N134" i="9"/>
  <c r="M134" i="9"/>
  <c r="F134" i="9"/>
  <c r="E134" i="9"/>
  <c r="D134" i="9"/>
  <c r="N133" i="9"/>
  <c r="M133" i="9"/>
  <c r="F133" i="9"/>
  <c r="E133" i="9"/>
  <c r="D133" i="9"/>
  <c r="N132" i="9"/>
  <c r="M132" i="9"/>
  <c r="F132" i="9"/>
  <c r="E132" i="9"/>
  <c r="D132" i="9"/>
  <c r="N131" i="9"/>
  <c r="M131" i="9"/>
  <c r="F131" i="9"/>
  <c r="E131" i="9"/>
  <c r="D131" i="9"/>
  <c r="N130" i="9"/>
  <c r="M130" i="9"/>
  <c r="F130" i="9"/>
  <c r="E130" i="9"/>
  <c r="D130" i="9"/>
  <c r="N129" i="9"/>
  <c r="M129" i="9"/>
  <c r="F129" i="9"/>
  <c r="E129" i="9"/>
  <c r="D129" i="9"/>
  <c r="N128" i="9"/>
  <c r="M128" i="9"/>
  <c r="F128" i="9"/>
  <c r="E128" i="9"/>
  <c r="D128" i="9"/>
  <c r="N127" i="9"/>
  <c r="M127" i="9"/>
  <c r="F127" i="9"/>
  <c r="E127" i="9"/>
  <c r="D127" i="9"/>
  <c r="N126" i="9"/>
  <c r="M126" i="9"/>
  <c r="F126" i="9"/>
  <c r="E126" i="9"/>
  <c r="D126" i="9"/>
  <c r="N125" i="9"/>
  <c r="M125" i="9"/>
  <c r="F125" i="9"/>
  <c r="E125" i="9"/>
  <c r="D125" i="9"/>
  <c r="N124" i="9"/>
  <c r="M124" i="9"/>
  <c r="F124" i="9"/>
  <c r="E124" i="9"/>
  <c r="D124" i="9"/>
  <c r="N123" i="9"/>
  <c r="M123" i="9"/>
  <c r="F123" i="9"/>
  <c r="E123" i="9"/>
  <c r="D123" i="9"/>
  <c r="N122" i="9"/>
  <c r="M122" i="9"/>
  <c r="F122" i="9"/>
  <c r="E122" i="9"/>
  <c r="D122" i="9"/>
  <c r="N121" i="9"/>
  <c r="M121" i="9"/>
  <c r="F121" i="9"/>
  <c r="E121" i="9"/>
  <c r="D121" i="9"/>
  <c r="N120" i="9"/>
  <c r="M120" i="9"/>
  <c r="F120" i="9"/>
  <c r="E120" i="9"/>
  <c r="D120" i="9"/>
  <c r="N119" i="9"/>
  <c r="M119" i="9"/>
  <c r="F119" i="9"/>
  <c r="E119" i="9"/>
  <c r="D119" i="9"/>
  <c r="N118" i="9"/>
  <c r="M118" i="9"/>
  <c r="F118" i="9"/>
  <c r="E118" i="9"/>
  <c r="D118" i="9"/>
  <c r="N117" i="9"/>
  <c r="M117" i="9"/>
  <c r="F117" i="9"/>
  <c r="E117" i="9"/>
  <c r="D117" i="9"/>
  <c r="N116" i="9"/>
  <c r="M116" i="9"/>
  <c r="F116" i="9"/>
  <c r="E116" i="9"/>
  <c r="D116" i="9"/>
  <c r="N115" i="9"/>
  <c r="M115" i="9"/>
  <c r="F115" i="9"/>
  <c r="E115" i="9"/>
  <c r="D115" i="9"/>
  <c r="N114" i="9"/>
  <c r="M114" i="9"/>
  <c r="F114" i="9"/>
  <c r="E114" i="9"/>
  <c r="D114" i="9"/>
  <c r="N113" i="9"/>
  <c r="M113" i="9"/>
  <c r="F113" i="9"/>
  <c r="E113" i="9"/>
  <c r="D113" i="9"/>
  <c r="N112" i="9"/>
  <c r="M112" i="9"/>
  <c r="F112" i="9"/>
  <c r="E112" i="9"/>
  <c r="D112" i="9"/>
  <c r="N111" i="9"/>
  <c r="M111" i="9"/>
  <c r="F111" i="9"/>
  <c r="E111" i="9"/>
  <c r="D111" i="9"/>
  <c r="N110" i="9"/>
  <c r="M110" i="9"/>
  <c r="F110" i="9"/>
  <c r="E110" i="9"/>
  <c r="D110" i="9"/>
  <c r="N109" i="9"/>
  <c r="M109" i="9"/>
  <c r="F109" i="9"/>
  <c r="E109" i="9"/>
  <c r="D109" i="9"/>
  <c r="N108" i="9"/>
  <c r="M108" i="9"/>
  <c r="F108" i="9"/>
  <c r="E108" i="9"/>
  <c r="D108" i="9"/>
  <c r="N107" i="9"/>
  <c r="M107" i="9"/>
  <c r="F107" i="9"/>
  <c r="E107" i="9"/>
  <c r="D107" i="9"/>
  <c r="N106" i="9"/>
  <c r="M106" i="9"/>
  <c r="F106" i="9"/>
  <c r="E106" i="9"/>
  <c r="D106" i="9"/>
  <c r="N105" i="9"/>
  <c r="M105" i="9"/>
  <c r="F105" i="9"/>
  <c r="E105" i="9"/>
  <c r="D105" i="9"/>
  <c r="N104" i="9"/>
  <c r="M104" i="9"/>
  <c r="F104" i="9"/>
  <c r="E104" i="9"/>
  <c r="D104" i="9"/>
  <c r="N103" i="9"/>
  <c r="M103" i="9"/>
  <c r="F103" i="9"/>
  <c r="E103" i="9"/>
  <c r="D103" i="9"/>
  <c r="N102" i="9"/>
  <c r="M102" i="9"/>
  <c r="F102" i="9"/>
  <c r="E102" i="9"/>
  <c r="D102" i="9"/>
  <c r="N101" i="9"/>
  <c r="M101" i="9"/>
  <c r="F101" i="9"/>
  <c r="E101" i="9"/>
  <c r="D101" i="9"/>
  <c r="N100" i="9"/>
  <c r="M100" i="9"/>
  <c r="F100" i="9"/>
  <c r="E100" i="9"/>
  <c r="D100" i="9"/>
  <c r="N99" i="9"/>
  <c r="M99" i="9"/>
  <c r="F99" i="9"/>
  <c r="E99" i="9"/>
  <c r="D99" i="9"/>
  <c r="N98" i="9"/>
  <c r="M98" i="9"/>
  <c r="F98" i="9"/>
  <c r="E98" i="9"/>
  <c r="D98" i="9"/>
  <c r="N97" i="9"/>
  <c r="M97" i="9"/>
  <c r="F97" i="9"/>
  <c r="E97" i="9"/>
  <c r="D97" i="9"/>
  <c r="N96" i="9"/>
  <c r="M96" i="9"/>
  <c r="F96" i="9"/>
  <c r="E96" i="9"/>
  <c r="D96" i="9"/>
  <c r="N95" i="9"/>
  <c r="M95" i="9"/>
  <c r="F95" i="9"/>
  <c r="E95" i="9"/>
  <c r="D95" i="9"/>
  <c r="N94" i="9"/>
  <c r="M94" i="9"/>
  <c r="F94" i="9"/>
  <c r="E94" i="9"/>
  <c r="D94" i="9"/>
  <c r="N93" i="9"/>
  <c r="M93" i="9"/>
  <c r="F93" i="9"/>
  <c r="E93" i="9"/>
  <c r="D93" i="9"/>
  <c r="N92" i="9"/>
  <c r="M92" i="9"/>
  <c r="F92" i="9"/>
  <c r="E92" i="9"/>
  <c r="D92" i="9"/>
  <c r="N91" i="9"/>
  <c r="M91" i="9"/>
  <c r="F91" i="9"/>
  <c r="E91" i="9"/>
  <c r="D91" i="9"/>
  <c r="N90" i="9"/>
  <c r="M90" i="9"/>
  <c r="F90" i="9"/>
  <c r="E90" i="9"/>
  <c r="D90" i="9"/>
  <c r="N89" i="9"/>
  <c r="M89" i="9"/>
  <c r="F89" i="9"/>
  <c r="E89" i="9"/>
  <c r="D89" i="9"/>
  <c r="N88" i="9"/>
  <c r="M88" i="9"/>
  <c r="F88" i="9"/>
  <c r="E88" i="9"/>
  <c r="D88" i="9"/>
  <c r="N87" i="9"/>
  <c r="M87" i="9"/>
  <c r="F87" i="9"/>
  <c r="E87" i="9"/>
  <c r="D87" i="9"/>
  <c r="N86" i="9"/>
  <c r="M86" i="9"/>
  <c r="F86" i="9"/>
  <c r="E86" i="9"/>
  <c r="D86" i="9"/>
  <c r="N85" i="9"/>
  <c r="M85" i="9"/>
  <c r="F85" i="9"/>
  <c r="E85" i="9"/>
  <c r="D85" i="9"/>
  <c r="N84" i="9"/>
  <c r="M84" i="9"/>
  <c r="F84" i="9"/>
  <c r="E84" i="9"/>
  <c r="D84" i="9"/>
  <c r="N83" i="9"/>
  <c r="M83" i="9"/>
  <c r="F83" i="9"/>
  <c r="E83" i="9"/>
  <c r="D83" i="9"/>
  <c r="N82" i="9"/>
  <c r="M82" i="9"/>
  <c r="F82" i="9"/>
  <c r="E82" i="9"/>
  <c r="D82" i="9"/>
  <c r="N81" i="9"/>
  <c r="M81" i="9"/>
  <c r="F81" i="9"/>
  <c r="E81" i="9"/>
  <c r="D81" i="9"/>
  <c r="N80" i="9"/>
  <c r="M80" i="9"/>
  <c r="F80" i="9"/>
  <c r="E80" i="9"/>
  <c r="D80" i="9"/>
  <c r="N79" i="9"/>
  <c r="M79" i="9"/>
  <c r="F79" i="9"/>
  <c r="E79" i="9"/>
  <c r="D79" i="9"/>
  <c r="N78" i="9"/>
  <c r="M78" i="9"/>
  <c r="F78" i="9"/>
  <c r="E78" i="9"/>
  <c r="D78" i="9"/>
  <c r="N77" i="9"/>
  <c r="M77" i="9"/>
  <c r="F77" i="9"/>
  <c r="E77" i="9"/>
  <c r="D77" i="9"/>
  <c r="N76" i="9"/>
  <c r="M76" i="9"/>
  <c r="F76" i="9"/>
  <c r="E76" i="9"/>
  <c r="D76" i="9"/>
  <c r="N75" i="9"/>
  <c r="M75" i="9"/>
  <c r="F75" i="9"/>
  <c r="E75" i="9"/>
  <c r="D75" i="9"/>
  <c r="N74" i="9"/>
  <c r="M74" i="9"/>
  <c r="F74" i="9"/>
  <c r="E74" i="9"/>
  <c r="D74" i="9"/>
  <c r="N73" i="9"/>
  <c r="M73" i="9"/>
  <c r="F73" i="9"/>
  <c r="E73" i="9"/>
  <c r="D73" i="9"/>
  <c r="N72" i="9"/>
  <c r="M72" i="9"/>
  <c r="F72" i="9"/>
  <c r="E72" i="9"/>
  <c r="D72" i="9"/>
  <c r="N71" i="9"/>
  <c r="M71" i="9"/>
  <c r="F71" i="9"/>
  <c r="E71" i="9"/>
  <c r="D71" i="9"/>
  <c r="N70" i="9"/>
  <c r="M70" i="9"/>
  <c r="F70" i="9"/>
  <c r="E70" i="9"/>
  <c r="D70" i="9"/>
  <c r="N69" i="9"/>
  <c r="M69" i="9"/>
  <c r="F69" i="9"/>
  <c r="E69" i="9"/>
  <c r="D69" i="9"/>
  <c r="N68" i="9"/>
  <c r="M68" i="9"/>
  <c r="F68" i="9"/>
  <c r="E68" i="9"/>
  <c r="D68" i="9"/>
  <c r="N67" i="9"/>
  <c r="M67" i="9"/>
  <c r="F67" i="9"/>
  <c r="E67" i="9"/>
  <c r="D67" i="9"/>
  <c r="N66" i="9"/>
  <c r="M66" i="9"/>
  <c r="F66" i="9"/>
  <c r="E66" i="9"/>
  <c r="D66" i="9"/>
  <c r="N65" i="9"/>
  <c r="M65" i="9"/>
  <c r="F65" i="9"/>
  <c r="E65" i="9"/>
  <c r="D65" i="9"/>
  <c r="N64" i="9"/>
  <c r="M64" i="9"/>
  <c r="F64" i="9"/>
  <c r="E64" i="9"/>
  <c r="D64" i="9"/>
  <c r="N63" i="9"/>
  <c r="M63" i="9"/>
  <c r="F63" i="9"/>
  <c r="E63" i="9"/>
  <c r="D63" i="9"/>
  <c r="N62" i="9"/>
  <c r="M62" i="9"/>
  <c r="F62" i="9"/>
  <c r="E62" i="9"/>
  <c r="D62" i="9"/>
  <c r="N61" i="9"/>
  <c r="M61" i="9"/>
  <c r="F61" i="9"/>
  <c r="E61" i="9"/>
  <c r="D61" i="9"/>
  <c r="N60" i="9"/>
  <c r="M60" i="9"/>
  <c r="F60" i="9"/>
  <c r="E60" i="9"/>
  <c r="D60" i="9"/>
  <c r="N59" i="9"/>
  <c r="M59" i="9"/>
  <c r="F59" i="9"/>
  <c r="E59" i="9"/>
  <c r="D59" i="9"/>
  <c r="N58" i="9"/>
  <c r="M58" i="9"/>
  <c r="F58" i="9"/>
  <c r="E58" i="9"/>
  <c r="D58" i="9"/>
  <c r="N57" i="9"/>
  <c r="M57" i="9"/>
  <c r="F57" i="9"/>
  <c r="D57" i="9"/>
  <c r="N56" i="9"/>
  <c r="M56" i="9"/>
  <c r="F56" i="9"/>
  <c r="D56" i="9"/>
  <c r="N55" i="9"/>
  <c r="M55" i="9"/>
  <c r="F55" i="9"/>
  <c r="D55" i="9"/>
  <c r="N54" i="9"/>
  <c r="M54" i="9"/>
  <c r="N53" i="9"/>
  <c r="M53" i="9"/>
  <c r="N52" i="9"/>
  <c r="M52" i="9"/>
  <c r="N51" i="9"/>
  <c r="M51" i="9"/>
  <c r="N50" i="9"/>
  <c r="M50" i="9"/>
  <c r="N49" i="9"/>
  <c r="M49" i="9"/>
  <c r="N48" i="9"/>
  <c r="M48" i="9"/>
  <c r="N47" i="9"/>
  <c r="M47" i="9"/>
  <c r="N46" i="9"/>
  <c r="M46" i="9"/>
  <c r="N45" i="9"/>
  <c r="M45" i="9"/>
  <c r="N44" i="9"/>
  <c r="M44" i="9"/>
  <c r="N43" i="9"/>
  <c r="M43" i="9"/>
  <c r="N42" i="9"/>
  <c r="M42" i="9"/>
  <c r="N41" i="9"/>
  <c r="M41" i="9"/>
  <c r="N40" i="9"/>
  <c r="M40" i="9"/>
  <c r="N39" i="9"/>
  <c r="M39" i="9"/>
  <c r="N38" i="9"/>
  <c r="M38" i="9"/>
  <c r="N37" i="9"/>
  <c r="M37" i="9"/>
  <c r="N36" i="9"/>
  <c r="M36" i="9"/>
  <c r="N35" i="9"/>
  <c r="M35" i="9"/>
  <c r="N34" i="9"/>
  <c r="M34" i="9"/>
  <c r="N33" i="9"/>
  <c r="M33" i="9"/>
  <c r="N32" i="9"/>
  <c r="M32" i="9"/>
  <c r="N31" i="9"/>
  <c r="M31" i="9"/>
  <c r="N30" i="9"/>
  <c r="M30" i="9"/>
  <c r="N29" i="9"/>
  <c r="M29" i="9"/>
  <c r="N28" i="9"/>
  <c r="M28" i="9"/>
  <c r="N27" i="9"/>
  <c r="M27" i="9"/>
  <c r="N26" i="9"/>
  <c r="M26" i="9"/>
  <c r="N25" i="9"/>
  <c r="M25" i="9"/>
  <c r="N24" i="9"/>
  <c r="M24" i="9"/>
  <c r="N23" i="9"/>
  <c r="M23" i="9"/>
  <c r="N22" i="9"/>
  <c r="M22" i="9"/>
  <c r="N21" i="9"/>
  <c r="M21" i="9"/>
  <c r="N20" i="9"/>
  <c r="M20" i="9"/>
  <c r="N19" i="9"/>
  <c r="M19" i="9"/>
  <c r="N18" i="9"/>
  <c r="M18" i="9"/>
  <c r="N17" i="9"/>
  <c r="M17" i="9"/>
  <c r="N16" i="9"/>
  <c r="M16" i="9"/>
  <c r="N15" i="9"/>
  <c r="M15" i="9"/>
  <c r="N14" i="9"/>
  <c r="M14" i="9"/>
  <c r="N13" i="9"/>
  <c r="M13" i="9"/>
  <c r="N12" i="9"/>
  <c r="M12" i="9"/>
  <c r="N11" i="9"/>
  <c r="M11" i="9"/>
  <c r="N10" i="9"/>
  <c r="M10" i="9"/>
  <c r="N9" i="9"/>
  <c r="M9" i="9"/>
  <c r="N8" i="9"/>
  <c r="M8" i="9"/>
  <c r="N7" i="9"/>
  <c r="M7" i="9"/>
  <c r="M6" i="9"/>
  <c r="M5" i="9"/>
  <c r="M4" i="9"/>
  <c r="N110" i="7"/>
  <c r="M110" i="7"/>
  <c r="F110" i="7"/>
  <c r="E110" i="7"/>
  <c r="D110" i="7"/>
  <c r="N109" i="7"/>
  <c r="M109" i="7"/>
  <c r="F109" i="7"/>
  <c r="E109" i="7"/>
  <c r="D109" i="7"/>
  <c r="N108" i="7"/>
  <c r="M108" i="7"/>
  <c r="F108" i="7"/>
  <c r="E108" i="7"/>
  <c r="D108" i="7"/>
  <c r="N107" i="7"/>
  <c r="M107" i="7"/>
  <c r="F107" i="7"/>
  <c r="E107" i="7"/>
  <c r="D107" i="7"/>
  <c r="N106" i="7"/>
  <c r="M106" i="7"/>
  <c r="F106" i="7"/>
  <c r="E106" i="7"/>
  <c r="D106" i="7"/>
  <c r="N105" i="7"/>
  <c r="M105" i="7"/>
  <c r="F105" i="7"/>
  <c r="E105" i="7"/>
  <c r="D105" i="7"/>
  <c r="N104" i="7"/>
  <c r="M104" i="7"/>
  <c r="F104" i="7"/>
  <c r="E104" i="7"/>
  <c r="D104" i="7"/>
  <c r="N103" i="7"/>
  <c r="M103" i="7"/>
  <c r="F103" i="7"/>
  <c r="E103" i="7"/>
  <c r="D103" i="7"/>
  <c r="N102" i="7"/>
  <c r="M102" i="7"/>
  <c r="F102" i="7"/>
  <c r="E102" i="7"/>
  <c r="D102" i="7"/>
  <c r="N101" i="7"/>
  <c r="M101" i="7"/>
  <c r="F101" i="7"/>
  <c r="E101" i="7"/>
  <c r="D101" i="7"/>
  <c r="N100" i="7"/>
  <c r="M100" i="7"/>
  <c r="F100" i="7"/>
  <c r="E100" i="7"/>
  <c r="D100" i="7"/>
  <c r="N99" i="7"/>
  <c r="M99" i="7"/>
  <c r="F99" i="7"/>
  <c r="E99" i="7"/>
  <c r="D99" i="7"/>
  <c r="N98" i="7"/>
  <c r="M98" i="7"/>
  <c r="F98" i="7"/>
  <c r="E98" i="7"/>
  <c r="D98" i="7"/>
  <c r="N97" i="7"/>
  <c r="M97" i="7"/>
  <c r="F97" i="7"/>
  <c r="E97" i="7"/>
  <c r="D97" i="7"/>
  <c r="N96" i="7"/>
  <c r="M96" i="7"/>
  <c r="F96" i="7"/>
  <c r="E96" i="7"/>
  <c r="D96" i="7"/>
  <c r="N95" i="7"/>
  <c r="M95" i="7"/>
  <c r="F95" i="7"/>
  <c r="E95" i="7"/>
  <c r="D95" i="7"/>
  <c r="N94" i="7"/>
  <c r="M94" i="7"/>
  <c r="F94" i="7"/>
  <c r="E94" i="7"/>
  <c r="D94" i="7"/>
  <c r="N93" i="7"/>
  <c r="M93" i="7"/>
  <c r="F93" i="7"/>
  <c r="E93" i="7"/>
  <c r="D93" i="7"/>
  <c r="N92" i="7"/>
  <c r="M92" i="7"/>
  <c r="F92" i="7"/>
  <c r="E92" i="7"/>
  <c r="D92" i="7"/>
  <c r="N91" i="7"/>
  <c r="M91" i="7"/>
  <c r="F91" i="7"/>
  <c r="E91" i="7"/>
  <c r="D91" i="7"/>
  <c r="N90" i="7"/>
  <c r="M90" i="7"/>
  <c r="F90" i="7"/>
  <c r="E90" i="7"/>
  <c r="D90" i="7"/>
  <c r="N89" i="7"/>
  <c r="M89" i="7"/>
  <c r="F89" i="7"/>
  <c r="E89" i="7"/>
  <c r="D89" i="7"/>
  <c r="N88" i="7"/>
  <c r="M88" i="7"/>
  <c r="F88" i="7"/>
  <c r="E88" i="7"/>
  <c r="D88" i="7"/>
  <c r="N87" i="7"/>
  <c r="M87" i="7"/>
  <c r="F87" i="7"/>
  <c r="E87" i="7"/>
  <c r="D87" i="7"/>
  <c r="N86" i="7"/>
  <c r="M86" i="7"/>
  <c r="F86" i="7"/>
  <c r="E86" i="7"/>
  <c r="D86" i="7"/>
  <c r="N85" i="7"/>
  <c r="M85" i="7"/>
  <c r="F85" i="7"/>
  <c r="E85" i="7"/>
  <c r="D85" i="7"/>
  <c r="N84" i="7"/>
  <c r="M84" i="7"/>
  <c r="F84" i="7"/>
  <c r="E84" i="7"/>
  <c r="D84" i="7"/>
  <c r="N83" i="7"/>
  <c r="M83" i="7"/>
  <c r="F83" i="7"/>
  <c r="E83" i="7"/>
  <c r="D83" i="7"/>
  <c r="N82" i="7"/>
  <c r="M82" i="7"/>
  <c r="F82" i="7"/>
  <c r="E82" i="7"/>
  <c r="D82" i="7"/>
  <c r="N81" i="7"/>
  <c r="M81" i="7"/>
  <c r="F81" i="7"/>
  <c r="E81" i="7"/>
  <c r="D81" i="7"/>
  <c r="N80" i="7"/>
  <c r="M80" i="7"/>
  <c r="F80" i="7"/>
  <c r="E80" i="7"/>
  <c r="D80" i="7"/>
  <c r="N79" i="7"/>
  <c r="M79" i="7"/>
  <c r="F79" i="7"/>
  <c r="E79" i="7"/>
  <c r="D79" i="7"/>
  <c r="N78" i="7"/>
  <c r="M78" i="7"/>
  <c r="F78" i="7"/>
  <c r="E78" i="7"/>
  <c r="D78" i="7"/>
  <c r="N77" i="7"/>
  <c r="M77" i="7"/>
  <c r="F77" i="7"/>
  <c r="E77" i="7"/>
  <c r="D77" i="7"/>
  <c r="N76" i="7"/>
  <c r="M76" i="7"/>
  <c r="F76" i="7"/>
  <c r="E76" i="7"/>
  <c r="D76" i="7"/>
  <c r="N75" i="7"/>
  <c r="M75" i="7"/>
  <c r="F75" i="7"/>
  <c r="E75" i="7"/>
  <c r="D75" i="7"/>
  <c r="N74" i="7"/>
  <c r="M74" i="7"/>
  <c r="F74" i="7"/>
  <c r="E74" i="7"/>
  <c r="D74" i="7"/>
  <c r="N73" i="7"/>
  <c r="M73" i="7"/>
  <c r="F73" i="7"/>
  <c r="E73" i="7"/>
  <c r="D73" i="7"/>
  <c r="N72" i="7"/>
  <c r="M72" i="7"/>
  <c r="F72" i="7"/>
  <c r="E72" i="7"/>
  <c r="D72" i="7"/>
  <c r="N71" i="7"/>
  <c r="M71" i="7"/>
  <c r="F71" i="7"/>
  <c r="E71" i="7"/>
  <c r="D71" i="7"/>
  <c r="N70" i="7"/>
  <c r="M70" i="7"/>
  <c r="F70" i="7"/>
  <c r="E70" i="7"/>
  <c r="D70" i="7"/>
  <c r="N69" i="7"/>
  <c r="M69" i="7"/>
  <c r="F69" i="7"/>
  <c r="E69" i="7"/>
  <c r="D69" i="7"/>
  <c r="N68" i="7"/>
  <c r="M68" i="7"/>
  <c r="F68" i="7"/>
  <c r="E68" i="7"/>
  <c r="D68" i="7"/>
  <c r="N67" i="7"/>
  <c r="M67" i="7"/>
  <c r="F67" i="7"/>
  <c r="E67" i="7"/>
  <c r="D67" i="7"/>
  <c r="N66" i="7"/>
  <c r="M66" i="7"/>
  <c r="F66" i="7"/>
  <c r="E66" i="7"/>
  <c r="D66" i="7"/>
  <c r="N65" i="7"/>
  <c r="M65" i="7"/>
  <c r="F65" i="7"/>
  <c r="E65" i="7"/>
  <c r="D65" i="7"/>
  <c r="N64" i="7"/>
  <c r="M64" i="7"/>
  <c r="F64" i="7"/>
  <c r="E64" i="7"/>
  <c r="D64" i="7"/>
  <c r="N63" i="7"/>
  <c r="M63" i="7"/>
  <c r="F63" i="7"/>
  <c r="E63" i="7"/>
  <c r="D63" i="7"/>
  <c r="N62" i="7"/>
  <c r="M62" i="7"/>
  <c r="F62" i="7"/>
  <c r="E62" i="7"/>
  <c r="D62" i="7"/>
  <c r="N61" i="7"/>
  <c r="M61" i="7"/>
  <c r="F61" i="7"/>
  <c r="E61" i="7"/>
  <c r="D61" i="7"/>
  <c r="N60" i="7"/>
  <c r="M60" i="7"/>
  <c r="F60" i="7"/>
  <c r="E60" i="7"/>
  <c r="D60" i="7"/>
  <c r="N59" i="7"/>
  <c r="M59" i="7"/>
  <c r="F59" i="7"/>
  <c r="E59" i="7"/>
  <c r="D59" i="7"/>
  <c r="N58" i="7"/>
  <c r="M58" i="7"/>
  <c r="F58" i="7"/>
  <c r="E58" i="7"/>
  <c r="D58" i="7"/>
  <c r="N57" i="7"/>
  <c r="M57" i="7"/>
  <c r="F57" i="7"/>
  <c r="E57" i="7"/>
  <c r="D57" i="7"/>
  <c r="N56" i="7"/>
  <c r="M56" i="7"/>
  <c r="F56" i="7"/>
  <c r="E56" i="7"/>
  <c r="D56" i="7"/>
  <c r="N55" i="7"/>
  <c r="M55" i="7"/>
  <c r="F55" i="7"/>
  <c r="E55" i="7"/>
  <c r="D55" i="7"/>
  <c r="N54" i="7"/>
  <c r="M54" i="7"/>
  <c r="F54" i="7"/>
  <c r="E54" i="7"/>
  <c r="D54" i="7"/>
  <c r="N53" i="7"/>
  <c r="M53" i="7"/>
  <c r="F53" i="7"/>
  <c r="E53" i="7"/>
  <c r="D53" i="7"/>
  <c r="N52" i="7"/>
  <c r="M52" i="7"/>
  <c r="F52" i="7"/>
  <c r="E52" i="7"/>
  <c r="D52" i="7"/>
  <c r="N51" i="7"/>
  <c r="M51" i="7"/>
  <c r="F51" i="7"/>
  <c r="E51" i="7"/>
  <c r="D51" i="7"/>
  <c r="N50" i="7"/>
  <c r="M50" i="7"/>
  <c r="F50" i="7"/>
  <c r="E50" i="7"/>
  <c r="D50" i="7"/>
  <c r="N49" i="7"/>
  <c r="M49" i="7"/>
  <c r="F49" i="7"/>
  <c r="E49" i="7"/>
  <c r="D49" i="7"/>
  <c r="N48" i="7"/>
  <c r="M48" i="7"/>
  <c r="F48" i="7"/>
  <c r="E48" i="7"/>
  <c r="D48" i="7"/>
  <c r="N47" i="7"/>
  <c r="M47" i="7"/>
  <c r="F47" i="7"/>
  <c r="E47" i="7"/>
  <c r="D47" i="7"/>
  <c r="N46" i="7"/>
  <c r="M46" i="7"/>
  <c r="F46" i="7"/>
  <c r="E46" i="7"/>
  <c r="D46" i="7"/>
  <c r="N45" i="7"/>
  <c r="M45" i="7"/>
  <c r="F45" i="7"/>
  <c r="E45" i="7"/>
  <c r="D45" i="7"/>
  <c r="N44" i="7"/>
  <c r="M44" i="7"/>
  <c r="F44" i="7"/>
  <c r="E44" i="7"/>
  <c r="D44" i="7"/>
  <c r="N43" i="7"/>
  <c r="M43" i="7"/>
  <c r="F43" i="7"/>
  <c r="E43" i="7"/>
  <c r="D43" i="7"/>
  <c r="N42" i="7"/>
  <c r="M42" i="7"/>
  <c r="F42" i="7"/>
  <c r="E42" i="7"/>
  <c r="D42" i="7"/>
  <c r="N41" i="7"/>
  <c r="M41" i="7"/>
  <c r="F41" i="7"/>
  <c r="E41" i="7"/>
  <c r="D41" i="7"/>
  <c r="N40" i="7"/>
  <c r="M40" i="7"/>
  <c r="F40" i="7"/>
  <c r="E40" i="7"/>
  <c r="D40" i="7"/>
  <c r="N39" i="7"/>
  <c r="M39" i="7"/>
  <c r="F39" i="7"/>
  <c r="E39" i="7"/>
  <c r="D39" i="7"/>
  <c r="N38" i="7"/>
  <c r="M38" i="7"/>
  <c r="F38" i="7"/>
  <c r="E38" i="7"/>
  <c r="D38" i="7"/>
  <c r="N37" i="7"/>
  <c r="M37" i="7"/>
  <c r="F37" i="7"/>
  <c r="E37" i="7"/>
  <c r="D37" i="7"/>
  <c r="N36" i="7"/>
  <c r="M36" i="7"/>
  <c r="F36" i="7"/>
  <c r="E36" i="7"/>
  <c r="D36" i="7"/>
  <c r="N35" i="7"/>
  <c r="M35" i="7"/>
  <c r="F35" i="7"/>
  <c r="E35" i="7"/>
  <c r="D35" i="7"/>
  <c r="N34" i="7"/>
  <c r="M34" i="7"/>
  <c r="F34" i="7"/>
  <c r="E34" i="7"/>
  <c r="D34" i="7"/>
  <c r="N33" i="7"/>
  <c r="M33" i="7"/>
  <c r="F33" i="7"/>
  <c r="E33" i="7"/>
  <c r="D33" i="7"/>
  <c r="N32" i="7"/>
  <c r="M32" i="7"/>
  <c r="F32" i="7"/>
  <c r="E32" i="7"/>
  <c r="D32" i="7"/>
  <c r="N31" i="7"/>
  <c r="M31" i="7"/>
  <c r="F31" i="7"/>
  <c r="E31" i="7"/>
  <c r="D31" i="7"/>
  <c r="N30" i="7"/>
  <c r="M30" i="7"/>
  <c r="F30" i="7"/>
  <c r="E30" i="7"/>
  <c r="D30" i="7"/>
  <c r="N29" i="7"/>
  <c r="M29" i="7"/>
  <c r="F29" i="7"/>
  <c r="E29" i="7"/>
  <c r="D29" i="7"/>
  <c r="N28" i="7"/>
  <c r="M28" i="7"/>
  <c r="F28" i="7"/>
  <c r="E28" i="7"/>
  <c r="D28" i="7"/>
  <c r="N27" i="7"/>
  <c r="M27" i="7"/>
  <c r="F27" i="7"/>
  <c r="E27" i="7"/>
  <c r="D27" i="7"/>
  <c r="N26" i="7"/>
  <c r="M26" i="7"/>
  <c r="F26" i="7"/>
  <c r="E26" i="7"/>
  <c r="D26" i="7"/>
  <c r="N25" i="7"/>
  <c r="M25" i="7"/>
  <c r="F25" i="7"/>
  <c r="E25" i="7"/>
  <c r="D25" i="7"/>
  <c r="N24" i="7"/>
  <c r="M24" i="7"/>
  <c r="F24" i="7"/>
  <c r="E24" i="7"/>
  <c r="D24" i="7"/>
  <c r="N23" i="7"/>
  <c r="M23" i="7"/>
  <c r="F23" i="7"/>
  <c r="E23" i="7"/>
  <c r="D23" i="7"/>
  <c r="N22" i="7"/>
  <c r="M22" i="7"/>
  <c r="F22" i="7"/>
  <c r="E22" i="7"/>
  <c r="D22" i="7"/>
  <c r="N21" i="7"/>
  <c r="M21" i="7"/>
  <c r="F21" i="7"/>
  <c r="E21" i="7"/>
  <c r="D21" i="7"/>
  <c r="N20" i="7"/>
  <c r="M20" i="7"/>
  <c r="F20" i="7"/>
  <c r="E20" i="7"/>
  <c r="D20" i="7"/>
  <c r="N19" i="7"/>
  <c r="M19" i="7"/>
  <c r="F19" i="7"/>
  <c r="E19" i="7"/>
  <c r="D19" i="7"/>
  <c r="N18" i="7"/>
  <c r="M18" i="7"/>
  <c r="F18" i="7"/>
  <c r="E18" i="7"/>
  <c r="D18" i="7"/>
  <c r="N17" i="7"/>
  <c r="M17" i="7"/>
  <c r="F17" i="7"/>
  <c r="E17" i="7"/>
  <c r="D17" i="7"/>
  <c r="N16" i="7"/>
  <c r="M16" i="7"/>
  <c r="F16" i="7"/>
  <c r="E16" i="7"/>
  <c r="D16" i="7"/>
  <c r="N15" i="7"/>
  <c r="M15" i="7"/>
  <c r="F15" i="7"/>
  <c r="E15" i="7"/>
  <c r="D15" i="7"/>
  <c r="N14" i="7"/>
  <c r="M14" i="7"/>
  <c r="F14" i="7"/>
  <c r="E14" i="7"/>
  <c r="D14" i="7"/>
  <c r="N13" i="7"/>
  <c r="M13" i="7"/>
  <c r="F13" i="7"/>
  <c r="E13" i="7"/>
  <c r="D13" i="7"/>
  <c r="N12" i="7"/>
  <c r="M12" i="7"/>
  <c r="F12" i="7"/>
  <c r="E12" i="7"/>
  <c r="D12" i="7"/>
  <c r="N11" i="7"/>
  <c r="M11" i="7"/>
  <c r="F11" i="7"/>
  <c r="E11" i="7"/>
  <c r="D11" i="7"/>
  <c r="N10" i="7"/>
  <c r="M10" i="7"/>
  <c r="F10" i="7"/>
  <c r="E10" i="7"/>
  <c r="D10" i="7"/>
  <c r="N9" i="7"/>
  <c r="M9" i="7"/>
  <c r="F9" i="7"/>
  <c r="N8" i="7"/>
  <c r="M8" i="7"/>
  <c r="F8" i="7"/>
  <c r="N7" i="7"/>
  <c r="M7" i="7"/>
  <c r="F7" i="7"/>
  <c r="M6" i="7"/>
  <c r="M5" i="7"/>
  <c r="M4" i="7"/>
  <c r="N154" i="5"/>
  <c r="M154" i="5"/>
  <c r="F154" i="5"/>
  <c r="E154" i="5"/>
  <c r="D154" i="5"/>
  <c r="N153" i="5"/>
  <c r="M153" i="5"/>
  <c r="F153" i="5"/>
  <c r="E153" i="5"/>
  <c r="D153" i="5"/>
  <c r="N152" i="5"/>
  <c r="M152" i="5"/>
  <c r="F152" i="5"/>
  <c r="E152" i="5"/>
  <c r="D152" i="5"/>
  <c r="N151" i="5"/>
  <c r="M151" i="5"/>
  <c r="F151" i="5"/>
  <c r="E151" i="5"/>
  <c r="D151" i="5"/>
  <c r="N150" i="5"/>
  <c r="M150" i="5"/>
  <c r="F150" i="5"/>
  <c r="E150" i="5"/>
  <c r="D150" i="5"/>
  <c r="N149" i="5"/>
  <c r="M149" i="5"/>
  <c r="F149" i="5"/>
  <c r="E149" i="5"/>
  <c r="D149" i="5"/>
  <c r="N148" i="5"/>
  <c r="M148" i="5"/>
  <c r="F148" i="5"/>
  <c r="E148" i="5"/>
  <c r="D148" i="5"/>
  <c r="N147" i="5"/>
  <c r="M147" i="5"/>
  <c r="F147" i="5"/>
  <c r="E147" i="5"/>
  <c r="D147" i="5"/>
  <c r="N146" i="5"/>
  <c r="M146" i="5"/>
  <c r="F146" i="5"/>
  <c r="E146" i="5"/>
  <c r="D146" i="5"/>
  <c r="N145" i="5"/>
  <c r="M145" i="5"/>
  <c r="F145" i="5"/>
  <c r="E145" i="5"/>
  <c r="D145" i="5"/>
  <c r="N144" i="5"/>
  <c r="M144" i="5"/>
  <c r="F144" i="5"/>
  <c r="E144" i="5"/>
  <c r="D144" i="5"/>
  <c r="N143" i="5"/>
  <c r="M143" i="5"/>
  <c r="F143" i="5"/>
  <c r="E143" i="5"/>
  <c r="D143" i="5"/>
  <c r="N142" i="5"/>
  <c r="M142" i="5"/>
  <c r="F142" i="5"/>
  <c r="E142" i="5"/>
  <c r="D142" i="5"/>
  <c r="N141" i="5"/>
  <c r="M141" i="5"/>
  <c r="F141" i="5"/>
  <c r="E141" i="5"/>
  <c r="D141" i="5"/>
  <c r="N140" i="5"/>
  <c r="M140" i="5"/>
  <c r="F140" i="5"/>
  <c r="E140" i="5"/>
  <c r="D140" i="5"/>
  <c r="N139" i="5"/>
  <c r="M139" i="5"/>
  <c r="F139" i="5"/>
  <c r="E139" i="5"/>
  <c r="D139" i="5"/>
  <c r="N138" i="5"/>
  <c r="M138" i="5"/>
  <c r="F138" i="5"/>
  <c r="E138" i="5"/>
  <c r="D138" i="5"/>
  <c r="N137" i="5"/>
  <c r="M137" i="5"/>
  <c r="F137" i="5"/>
  <c r="E137" i="5"/>
  <c r="D137" i="5"/>
  <c r="N136" i="5"/>
  <c r="M136" i="5"/>
  <c r="F136" i="5"/>
  <c r="E136" i="5"/>
  <c r="D136" i="5"/>
  <c r="N135" i="5"/>
  <c r="M135" i="5"/>
  <c r="F135" i="5"/>
  <c r="E135" i="5"/>
  <c r="D135" i="5"/>
  <c r="N134" i="5"/>
  <c r="M134" i="5"/>
  <c r="F134" i="5"/>
  <c r="E134" i="5"/>
  <c r="D134" i="5"/>
  <c r="N133" i="5"/>
  <c r="M133" i="5"/>
  <c r="F133" i="5"/>
  <c r="E133" i="5"/>
  <c r="D133" i="5"/>
  <c r="N132" i="5"/>
  <c r="M132" i="5"/>
  <c r="F132" i="5"/>
  <c r="E132" i="5"/>
  <c r="D132" i="5"/>
  <c r="N131" i="5"/>
  <c r="M131" i="5"/>
  <c r="F131" i="5"/>
  <c r="E131" i="5"/>
  <c r="D131" i="5"/>
  <c r="N130" i="5"/>
  <c r="M130" i="5"/>
  <c r="F130" i="5"/>
  <c r="E130" i="5"/>
  <c r="D130" i="5"/>
  <c r="N129" i="5"/>
  <c r="M129" i="5"/>
  <c r="F129" i="5"/>
  <c r="E129" i="5"/>
  <c r="D129" i="5"/>
  <c r="N128" i="5"/>
  <c r="M128" i="5"/>
  <c r="F128" i="5"/>
  <c r="E128" i="5"/>
  <c r="D128" i="5"/>
  <c r="N127" i="5"/>
  <c r="M127" i="5"/>
  <c r="F127" i="5"/>
  <c r="E127" i="5"/>
  <c r="D127" i="5"/>
  <c r="N126" i="5"/>
  <c r="M126" i="5"/>
  <c r="F126" i="5"/>
  <c r="E126" i="5"/>
  <c r="D126" i="5"/>
  <c r="N125" i="5"/>
  <c r="M125" i="5"/>
  <c r="F125" i="5"/>
  <c r="E125" i="5"/>
  <c r="D125" i="5"/>
  <c r="N124" i="5"/>
  <c r="M124" i="5"/>
  <c r="F124" i="5"/>
  <c r="E124" i="5"/>
  <c r="D124" i="5"/>
  <c r="N123" i="5"/>
  <c r="M123" i="5"/>
  <c r="F123" i="5"/>
  <c r="E123" i="5"/>
  <c r="D123" i="5"/>
  <c r="N122" i="5"/>
  <c r="M122" i="5"/>
  <c r="F122" i="5"/>
  <c r="E122" i="5"/>
  <c r="D122" i="5"/>
  <c r="N121" i="5"/>
  <c r="M121" i="5"/>
  <c r="F121" i="5"/>
  <c r="E121" i="5"/>
  <c r="D121" i="5"/>
  <c r="N120" i="5"/>
  <c r="M120" i="5"/>
  <c r="F120" i="5"/>
  <c r="E120" i="5"/>
  <c r="D120" i="5"/>
  <c r="N119" i="5"/>
  <c r="M119" i="5"/>
  <c r="F119" i="5"/>
  <c r="E119" i="5"/>
  <c r="D119" i="5"/>
  <c r="N118" i="5"/>
  <c r="M118" i="5"/>
  <c r="F118" i="5"/>
  <c r="E118" i="5"/>
  <c r="D118" i="5"/>
  <c r="N117" i="5"/>
  <c r="M117" i="5"/>
  <c r="F117" i="5"/>
  <c r="E117" i="5"/>
  <c r="D117" i="5"/>
  <c r="N116" i="5"/>
  <c r="M116" i="5"/>
  <c r="F116" i="5"/>
  <c r="E116" i="5"/>
  <c r="D116" i="5"/>
  <c r="N115" i="5"/>
  <c r="M115" i="5"/>
  <c r="F115" i="5"/>
  <c r="E115" i="5"/>
  <c r="D115" i="5"/>
  <c r="N114" i="5"/>
  <c r="M114" i="5"/>
  <c r="F114" i="5"/>
  <c r="E114" i="5"/>
  <c r="D114" i="5"/>
  <c r="N113" i="5"/>
  <c r="M113" i="5"/>
  <c r="F113" i="5"/>
  <c r="E113" i="5"/>
  <c r="D113" i="5"/>
  <c r="N112" i="5"/>
  <c r="M112" i="5"/>
  <c r="F112" i="5"/>
  <c r="E112" i="5"/>
  <c r="D112" i="5"/>
  <c r="N111" i="5"/>
  <c r="M111" i="5"/>
  <c r="F111" i="5"/>
  <c r="E111" i="5"/>
  <c r="D111" i="5"/>
  <c r="N110" i="5"/>
  <c r="M110" i="5"/>
  <c r="F110" i="5"/>
  <c r="E110" i="5"/>
  <c r="D110" i="5"/>
  <c r="N109" i="5"/>
  <c r="M109" i="5"/>
  <c r="F109" i="5"/>
  <c r="D109" i="5"/>
  <c r="N108" i="5"/>
  <c r="M108" i="5"/>
  <c r="F108" i="5"/>
  <c r="D108" i="5"/>
  <c r="N107" i="5"/>
  <c r="M107" i="5"/>
  <c r="F107" i="5"/>
  <c r="D107" i="5"/>
  <c r="N106" i="5"/>
  <c r="M106" i="5"/>
  <c r="N105" i="5"/>
  <c r="M105" i="5"/>
  <c r="N104" i="5"/>
  <c r="M104" i="5"/>
  <c r="N103" i="5"/>
  <c r="M103" i="5"/>
  <c r="N102" i="5"/>
  <c r="M102" i="5"/>
  <c r="N101" i="5"/>
  <c r="M101" i="5"/>
  <c r="N100" i="5"/>
  <c r="M100" i="5"/>
  <c r="N99" i="5"/>
  <c r="M99" i="5"/>
  <c r="N98" i="5"/>
  <c r="M98" i="5"/>
  <c r="N97" i="5"/>
  <c r="M97" i="5"/>
  <c r="N96" i="5"/>
  <c r="M96" i="5"/>
  <c r="N95" i="5"/>
  <c r="M95" i="5"/>
  <c r="N94" i="5"/>
  <c r="M94" i="5"/>
  <c r="N93" i="5"/>
  <c r="M93" i="5"/>
  <c r="N92" i="5"/>
  <c r="M92" i="5"/>
  <c r="N91" i="5"/>
  <c r="M91" i="5"/>
  <c r="N90" i="5"/>
  <c r="M90" i="5"/>
  <c r="N89" i="5"/>
  <c r="M89" i="5"/>
  <c r="N88" i="5"/>
  <c r="M88" i="5"/>
  <c r="N87" i="5"/>
  <c r="M87" i="5"/>
  <c r="N86" i="5"/>
  <c r="M86" i="5"/>
  <c r="N85" i="5"/>
  <c r="M85" i="5"/>
  <c r="N84" i="5"/>
  <c r="M84" i="5"/>
  <c r="N83" i="5"/>
  <c r="M83" i="5"/>
  <c r="N82" i="5"/>
  <c r="M82" i="5"/>
  <c r="N81" i="5"/>
  <c r="M81" i="5"/>
  <c r="N80" i="5"/>
  <c r="M80" i="5"/>
  <c r="N79" i="5"/>
  <c r="M79" i="5"/>
  <c r="N78" i="5"/>
  <c r="M78" i="5"/>
  <c r="N77" i="5"/>
  <c r="M77" i="5"/>
  <c r="N76" i="5"/>
  <c r="M76" i="5"/>
  <c r="N75" i="5"/>
  <c r="M75" i="5"/>
  <c r="N74" i="5"/>
  <c r="M74" i="5"/>
  <c r="N73" i="5"/>
  <c r="M73" i="5"/>
  <c r="N72" i="5"/>
  <c r="M72" i="5"/>
  <c r="N71" i="5"/>
  <c r="M71" i="5"/>
  <c r="N70" i="5"/>
  <c r="M70" i="5"/>
  <c r="N69" i="5"/>
  <c r="M69" i="5"/>
  <c r="N68" i="5"/>
  <c r="M68" i="5"/>
  <c r="N67" i="5"/>
  <c r="M67" i="5"/>
  <c r="N66" i="5"/>
  <c r="M66" i="5"/>
  <c r="N65" i="5"/>
  <c r="M65" i="5"/>
  <c r="N64" i="5"/>
  <c r="M64" i="5"/>
  <c r="N63" i="5"/>
  <c r="M63" i="5"/>
  <c r="N62" i="5"/>
  <c r="M62" i="5"/>
  <c r="N61" i="5"/>
  <c r="M61" i="5"/>
  <c r="N60" i="5"/>
  <c r="M60" i="5"/>
  <c r="N59" i="5"/>
  <c r="M59" i="5"/>
  <c r="N58" i="5"/>
  <c r="M58" i="5"/>
  <c r="N57" i="5"/>
  <c r="M57" i="5"/>
  <c r="N56" i="5"/>
  <c r="M56" i="5"/>
  <c r="N55" i="5"/>
  <c r="M55" i="5"/>
  <c r="N54" i="5"/>
  <c r="M54" i="5"/>
  <c r="N53" i="5"/>
  <c r="M53" i="5"/>
  <c r="N52" i="5"/>
  <c r="M52" i="5"/>
  <c r="N51" i="5"/>
  <c r="M51" i="5"/>
  <c r="N50" i="5"/>
  <c r="M50" i="5"/>
  <c r="N49" i="5"/>
  <c r="M49" i="5"/>
  <c r="N48" i="5"/>
  <c r="M48" i="5"/>
  <c r="N47" i="5"/>
  <c r="M47" i="5"/>
  <c r="N46" i="5"/>
  <c r="M46" i="5"/>
  <c r="N45" i="5"/>
  <c r="M45" i="5"/>
  <c r="N44" i="5"/>
  <c r="M44" i="5"/>
  <c r="N43" i="5"/>
  <c r="M43" i="5"/>
  <c r="N42" i="5"/>
  <c r="M42" i="5"/>
  <c r="N41" i="5"/>
  <c r="M41" i="5"/>
  <c r="N40" i="5"/>
  <c r="M40" i="5"/>
  <c r="N39" i="5"/>
  <c r="M39" i="5"/>
  <c r="N38" i="5"/>
  <c r="M38" i="5"/>
  <c r="N37" i="5"/>
  <c r="M37" i="5"/>
  <c r="N36" i="5"/>
  <c r="M36" i="5"/>
  <c r="N35" i="5"/>
  <c r="M35" i="5"/>
  <c r="N34" i="5"/>
  <c r="M34" i="5"/>
  <c r="N33" i="5"/>
  <c r="M33" i="5"/>
  <c r="N32" i="5"/>
  <c r="M32" i="5"/>
  <c r="N31" i="5"/>
  <c r="M31" i="5"/>
  <c r="N30" i="5"/>
  <c r="M30" i="5"/>
  <c r="N29" i="5"/>
  <c r="M29" i="5"/>
  <c r="N28" i="5"/>
  <c r="M28" i="5"/>
  <c r="N27" i="5"/>
  <c r="M27" i="5"/>
  <c r="N26" i="5"/>
  <c r="M26" i="5"/>
  <c r="N25" i="5"/>
  <c r="M25" i="5"/>
  <c r="N24" i="5"/>
  <c r="M24" i="5"/>
  <c r="N23" i="5"/>
  <c r="M23" i="5"/>
  <c r="N22" i="5"/>
  <c r="M22" i="5"/>
  <c r="N21" i="5"/>
  <c r="M21" i="5"/>
  <c r="N20" i="5"/>
  <c r="M20" i="5"/>
  <c r="N19" i="5"/>
  <c r="M19" i="5"/>
  <c r="N18" i="5"/>
  <c r="M18" i="5"/>
  <c r="N17" i="5"/>
  <c r="M17" i="5"/>
  <c r="N16" i="5"/>
  <c r="M16" i="5"/>
  <c r="N15" i="5"/>
  <c r="M15" i="5"/>
  <c r="N14" i="5"/>
  <c r="M14" i="5"/>
  <c r="N13" i="5"/>
  <c r="M13" i="5"/>
  <c r="N12" i="5"/>
  <c r="M12" i="5"/>
  <c r="N11" i="5"/>
  <c r="M11" i="5"/>
  <c r="N10" i="5"/>
  <c r="M10" i="5"/>
  <c r="N9" i="5"/>
  <c r="M9" i="5"/>
  <c r="N8" i="5"/>
  <c r="M8" i="5"/>
  <c r="N7" i="5"/>
  <c r="M7" i="5"/>
  <c r="M6" i="5"/>
  <c r="M5" i="5"/>
  <c r="M4" i="5"/>
  <c r="A4" i="3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Q42" i="2"/>
  <c r="P42" i="2"/>
  <c r="O42" i="2"/>
  <c r="N42" i="2"/>
  <c r="M42" i="2"/>
  <c r="L42" i="2"/>
  <c r="K42" i="2"/>
  <c r="J42" i="2"/>
  <c r="I42" i="2"/>
  <c r="H42" i="2"/>
  <c r="G42" i="2"/>
  <c r="F42" i="2"/>
  <c r="E42" i="2"/>
  <c r="D42" i="2"/>
  <c r="Q28" i="2"/>
  <c r="P28" i="2"/>
  <c r="O28" i="2"/>
  <c r="N28" i="2"/>
  <c r="M28" i="2"/>
  <c r="L28" i="2"/>
  <c r="K28" i="2"/>
  <c r="J28" i="2"/>
  <c r="I28" i="2"/>
  <c r="H28" i="2"/>
  <c r="G28" i="2"/>
  <c r="F28" i="2"/>
  <c r="E28" i="2"/>
  <c r="D28" i="2"/>
  <c r="E3" i="2"/>
  <c r="F3" i="2" s="1"/>
  <c r="G3" i="2" s="1"/>
  <c r="H3" i="2" s="1"/>
  <c r="I3" i="2" s="1"/>
  <c r="J3" i="2" s="1"/>
  <c r="K3" i="2" s="1"/>
  <c r="L3" i="2" s="1"/>
  <c r="M3" i="2" s="1"/>
  <c r="N3" i="2" s="1"/>
  <c r="O3" i="2" s="1"/>
  <c r="P3" i="2" s="1"/>
  <c r="Q3" i="2" s="1"/>
  <c r="R3" i="2" s="1"/>
  <c r="S3" i="2" s="1"/>
  <c r="T3" i="2" s="1"/>
  <c r="U3" i="2" s="1"/>
  <c r="V3" i="2" s="1"/>
  <c r="W3" i="2" s="1"/>
  <c r="X3" i="2" s="1"/>
  <c r="Y3" i="2" s="1"/>
  <c r="Z3" i="2" s="1"/>
  <c r="AA3" i="2" s="1"/>
  <c r="AB3" i="2" s="1"/>
  <c r="AC3" i="2" s="1"/>
  <c r="AD3" i="2" s="1"/>
  <c r="AE3" i="2" s="1"/>
  <c r="Z1" i="2"/>
  <c r="A137" i="17" l="1"/>
  <c r="D136" i="17"/>
  <c r="D135" i="17"/>
  <c r="D136" i="15"/>
  <c r="A137" i="15"/>
  <c r="A138" i="17" l="1"/>
  <c r="D137" i="17"/>
  <c r="A138" i="15"/>
  <c r="D137" i="15"/>
  <c r="D138" i="17" l="1"/>
  <c r="A139" i="17"/>
  <c r="D138" i="15"/>
  <c r="A139" i="15"/>
  <c r="A140" i="17" l="1"/>
  <c r="D139" i="17"/>
  <c r="A140" i="15"/>
  <c r="D139" i="15"/>
  <c r="D140" i="17" l="1"/>
  <c r="A141" i="17"/>
  <c r="D140" i="15"/>
  <c r="A141" i="15"/>
  <c r="A142" i="17" l="1"/>
  <c r="D141" i="17"/>
  <c r="A142" i="15"/>
  <c r="D141" i="15"/>
  <c r="A143" i="17" l="1"/>
  <c r="D142" i="17"/>
  <c r="D142" i="15"/>
  <c r="A143" i="15"/>
  <c r="A144" i="17" l="1"/>
  <c r="D143" i="17"/>
  <c r="A144" i="15"/>
  <c r="D143" i="15"/>
  <c r="D144" i="17" l="1"/>
  <c r="A145" i="17"/>
  <c r="D144" i="15"/>
  <c r="A145" i="15"/>
  <c r="A146" i="17" l="1"/>
  <c r="D145" i="17"/>
  <c r="A146" i="15"/>
  <c r="D145" i="15"/>
  <c r="D146" i="17" l="1"/>
  <c r="A147" i="17"/>
  <c r="D146" i="15"/>
  <c r="A147" i="15"/>
  <c r="A148" i="17" l="1"/>
  <c r="D147" i="17"/>
  <c r="A148" i="15"/>
  <c r="D147" i="15"/>
  <c r="D148" i="17" l="1"/>
  <c r="A149" i="17"/>
  <c r="D148" i="15"/>
  <c r="A149" i="15"/>
  <c r="A150" i="17" l="1"/>
  <c r="D149" i="17"/>
  <c r="A150" i="15"/>
  <c r="D149" i="15"/>
  <c r="D150" i="17" l="1"/>
  <c r="A151" i="17"/>
  <c r="D150" i="15"/>
  <c r="A151" i="15"/>
  <c r="A152" i="17" l="1"/>
  <c r="D151" i="17"/>
  <c r="A152" i="15"/>
  <c r="D151" i="15"/>
  <c r="D152" i="17" l="1"/>
  <c r="A153" i="17"/>
  <c r="D152" i="15"/>
  <c r="A153" i="15"/>
  <c r="A154" i="17" l="1"/>
  <c r="D154" i="17" s="1"/>
  <c r="D153" i="17"/>
  <c r="A154" i="15"/>
  <c r="D154" i="15" s="1"/>
  <c r="D153" i="15"/>
</calcChain>
</file>

<file path=xl/sharedStrings.xml><?xml version="1.0" encoding="utf-8"?>
<sst xmlns="http://schemas.openxmlformats.org/spreadsheetml/2006/main" count="1588" uniqueCount="273">
  <si>
    <t>Date modified:</t>
  </si>
  <si>
    <t>2024F</t>
  </si>
  <si>
    <t>2025F</t>
  </si>
  <si>
    <t>2026F</t>
  </si>
  <si>
    <t>2027F</t>
  </si>
  <si>
    <t>2028F</t>
  </si>
  <si>
    <t xml:space="preserve">World </t>
  </si>
  <si>
    <t>Economic Activity</t>
  </si>
  <si>
    <t>World – Real GDP growth*</t>
  </si>
  <si>
    <t>USA – Real GDP growth</t>
  </si>
  <si>
    <t>Eurozone – Real GDP growth</t>
  </si>
  <si>
    <t>China – Real GDP growth</t>
  </si>
  <si>
    <t>Inflation</t>
  </si>
  <si>
    <t>USA – CPI</t>
  </si>
  <si>
    <t>Eurozone – CPI</t>
  </si>
  <si>
    <t>Brazil</t>
  </si>
  <si>
    <t>Nominal GDP – BRL Bil.</t>
  </si>
  <si>
    <t>Nominal GDP – USD Bil.</t>
  </si>
  <si>
    <t>Real GDP growth</t>
  </si>
  <si>
    <t>Unemployment Rate - year avg</t>
  </si>
  <si>
    <t>Unemployment Rate - year end</t>
  </si>
  <si>
    <t>IPCA</t>
  </si>
  <si>
    <t>INPC</t>
  </si>
  <si>
    <t>IGP-M</t>
  </si>
  <si>
    <t>IPA-M (wholesale prices)</t>
  </si>
  <si>
    <t>Interest Rates</t>
  </si>
  <si>
    <t>Selic – eop</t>
  </si>
  <si>
    <t>Selic – year avg</t>
  </si>
  <si>
    <t>Real interest rate (Selic/IPCA) – eop</t>
  </si>
  <si>
    <t>CDI  - eop (annual basis)</t>
  </si>
  <si>
    <t>CDI  - accumulated</t>
  </si>
  <si>
    <t>TJLP (Nominal Rate) – eop</t>
  </si>
  <si>
    <t>TLP (Real Rate) – eop</t>
  </si>
  <si>
    <t>-</t>
  </si>
  <si>
    <t>Public Finances</t>
  </si>
  <si>
    <t xml:space="preserve">Primary budget surplus – % GDP </t>
  </si>
  <si>
    <r>
      <t>Nominal budget surplus – % GDP</t>
    </r>
    <r>
      <rPr>
        <vertAlign val="superscript"/>
        <sz val="10"/>
        <color theme="1"/>
        <rFont val="Arial"/>
        <family val="2"/>
      </rPr>
      <t xml:space="preserve"> </t>
    </r>
  </si>
  <si>
    <t xml:space="preserve">Net Debt – % GDP </t>
  </si>
  <si>
    <t xml:space="preserve">Gross Debt – % GDP </t>
  </si>
  <si>
    <t>Exchange Rate</t>
  </si>
  <si>
    <t>BRL / USD – dec</t>
  </si>
  <si>
    <t>BRL / USD – year avg</t>
  </si>
  <si>
    <t xml:space="preserve">External Sector   </t>
  </si>
  <si>
    <t>Trade balance – USD bn</t>
  </si>
  <si>
    <t>Exports – USD bn</t>
  </si>
  <si>
    <t>Imports – USD bn</t>
  </si>
  <si>
    <t>Current account result – % GDP</t>
  </si>
  <si>
    <t xml:space="preserve">Direct Investment in the country – % GDP </t>
  </si>
  <si>
    <t>PIB NSA</t>
  </si>
  <si>
    <t>PIB SA</t>
  </si>
  <si>
    <t>Selic</t>
  </si>
  <si>
    <t>BRL/USD</t>
  </si>
  <si>
    <t>BRL/EUR</t>
  </si>
  <si>
    <t>BRL/GBP</t>
  </si>
  <si>
    <t>IPA</t>
  </si>
  <si>
    <t>US Inflation</t>
  </si>
  <si>
    <t>Nominal GDP (BRL - '000)</t>
  </si>
  <si>
    <t>Nominal GDP (BRL - '000): Personal Consumption</t>
  </si>
  <si>
    <t>TJLP (Nominal Rate)</t>
  </si>
  <si>
    <t>TLP (Real Rate)</t>
  </si>
  <si>
    <t>Index</t>
  </si>
  <si>
    <t>Ytd</t>
  </si>
  <si>
    <t>12M</t>
  </si>
  <si>
    <t>YoY</t>
  </si>
  <si>
    <t>QoQ</t>
  </si>
  <si>
    <t>eop</t>
  </si>
  <si>
    <t>Avg</t>
  </si>
  <si>
    <t>CPI QoQ</t>
  </si>
  <si>
    <t>Quarterly</t>
  </si>
  <si>
    <t>Annual</t>
  </si>
  <si>
    <t>2003 - I</t>
  </si>
  <si>
    <t>2003 - II</t>
  </si>
  <si>
    <t>2003 - III</t>
  </si>
  <si>
    <t>2003 - IV</t>
  </si>
  <si>
    <t>2004 - I</t>
  </si>
  <si>
    <t>2004 - II</t>
  </si>
  <si>
    <t>2004 - III</t>
  </si>
  <si>
    <t>2004 - IV</t>
  </si>
  <si>
    <t>2005 - I</t>
  </si>
  <si>
    <t>2005 - II</t>
  </si>
  <si>
    <t>2005 - III</t>
  </si>
  <si>
    <t>2005 - IV</t>
  </si>
  <si>
    <t>2006 - I</t>
  </si>
  <si>
    <t>2006 - II</t>
  </si>
  <si>
    <t>2006 - III</t>
  </si>
  <si>
    <t>2006 - IV</t>
  </si>
  <si>
    <t>2007 - I</t>
  </si>
  <si>
    <t>2007 - II</t>
  </si>
  <si>
    <t>2007 - III</t>
  </si>
  <si>
    <t>2007 - IV</t>
  </si>
  <si>
    <t>2008 - I</t>
  </si>
  <si>
    <t>2008 - II</t>
  </si>
  <si>
    <t>2008 - III</t>
  </si>
  <si>
    <t>2008 - IV</t>
  </si>
  <si>
    <t>2009 - I</t>
  </si>
  <si>
    <t>2009 - II</t>
  </si>
  <si>
    <t>2009 - III</t>
  </si>
  <si>
    <t>2009 - IV</t>
  </si>
  <si>
    <t>2010 - I</t>
  </si>
  <si>
    <t>2010 - II</t>
  </si>
  <si>
    <t>2010 - III</t>
  </si>
  <si>
    <t>2010 - IV</t>
  </si>
  <si>
    <t>2011 - I</t>
  </si>
  <si>
    <t>2011 - II</t>
  </si>
  <si>
    <t>2011 - III</t>
  </si>
  <si>
    <t>2011 - IV</t>
  </si>
  <si>
    <t>2012 - I</t>
  </si>
  <si>
    <t>2012 - II</t>
  </si>
  <si>
    <t>2012 - III</t>
  </si>
  <si>
    <t>2012 - IV</t>
  </si>
  <si>
    <t>2013 - I</t>
  </si>
  <si>
    <t>2013 - II</t>
  </si>
  <si>
    <t>2013 - III</t>
  </si>
  <si>
    <t>2013 - IV</t>
  </si>
  <si>
    <t>2014 - I</t>
  </si>
  <si>
    <t>2014 - II</t>
  </si>
  <si>
    <t>2014 - III</t>
  </si>
  <si>
    <t>2014 - IV</t>
  </si>
  <si>
    <t>2015 - I</t>
  </si>
  <si>
    <t>2015 - II</t>
  </si>
  <si>
    <t>2015 - III</t>
  </si>
  <si>
    <t>2015 - IV</t>
  </si>
  <si>
    <t>2016 - I</t>
  </si>
  <si>
    <t>2016 - II</t>
  </si>
  <si>
    <t>2016 - III</t>
  </si>
  <si>
    <t>2016 - IV</t>
  </si>
  <si>
    <t>2017 - I</t>
  </si>
  <si>
    <t>2017 - II</t>
  </si>
  <si>
    <t>2017 - III</t>
  </si>
  <si>
    <t>2017 - IV</t>
  </si>
  <si>
    <t>2018 - I</t>
  </si>
  <si>
    <t>2018 - II</t>
  </si>
  <si>
    <t>2018 - III</t>
  </si>
  <si>
    <t>2018 - IV</t>
  </si>
  <si>
    <t>2019 - I</t>
  </si>
  <si>
    <t>2019 - II</t>
  </si>
  <si>
    <t>2019 - III</t>
  </si>
  <si>
    <t>2019 - IV</t>
  </si>
  <si>
    <t>2020 - I</t>
  </si>
  <si>
    <t>2020 - II</t>
  </si>
  <si>
    <t>2020 - III</t>
  </si>
  <si>
    <t>2020 - IV</t>
  </si>
  <si>
    <t>2021 - I</t>
  </si>
  <si>
    <t>2021 - II</t>
  </si>
  <si>
    <t>2021 - III</t>
  </si>
  <si>
    <t>2021 - IV</t>
  </si>
  <si>
    <t>2022 - I</t>
  </si>
  <si>
    <t>2022 - II</t>
  </si>
  <si>
    <t>2022 - III</t>
  </si>
  <si>
    <t>2022 - IV</t>
  </si>
  <si>
    <t>2023 - I</t>
  </si>
  <si>
    <t>2023 - II</t>
  </si>
  <si>
    <t>2023 - III</t>
  </si>
  <si>
    <t>2023 - IV</t>
  </si>
  <si>
    <t>2024 - I</t>
  </si>
  <si>
    <t>2024 - II</t>
  </si>
  <si>
    <t>2024 - III</t>
  </si>
  <si>
    <t>2024 - IV</t>
  </si>
  <si>
    <t>2025 - I</t>
  </si>
  <si>
    <t>2025 - II</t>
  </si>
  <si>
    <t>2025 - III</t>
  </si>
  <si>
    <t>2025 - IV</t>
  </si>
  <si>
    <t>2026 - I</t>
  </si>
  <si>
    <t>2026 - II</t>
  </si>
  <si>
    <t>2026 - III</t>
  </si>
  <si>
    <t>2026 - IV</t>
  </si>
  <si>
    <t>2027 - I</t>
  </si>
  <si>
    <t>2027 - II</t>
  </si>
  <si>
    <t>2027 - III</t>
  </si>
  <si>
    <t>2027 - IV</t>
  </si>
  <si>
    <t>2028 - I</t>
  </si>
  <si>
    <t>2028 - II</t>
  </si>
  <si>
    <t>2028 - III</t>
  </si>
  <si>
    <t>2028 - IV</t>
  </si>
  <si>
    <t>GDP %</t>
  </si>
  <si>
    <t>CPI %</t>
  </si>
  <si>
    <t>Exchange Rate - PEN  / USD  (end of period)</t>
  </si>
  <si>
    <t>Monetary Policy Rate - % (end of period)</t>
  </si>
  <si>
    <t>GDP NSA</t>
  </si>
  <si>
    <t>Monetary Policy Rate</t>
  </si>
  <si>
    <t>Inflation NSA</t>
  </si>
  <si>
    <t>Ydt</t>
  </si>
  <si>
    <t>QoQ*</t>
  </si>
  <si>
    <t>Index (eop)</t>
  </si>
  <si>
    <t>1991 - I</t>
  </si>
  <si>
    <t>1991 - II</t>
  </si>
  <si>
    <t>1991 - III</t>
  </si>
  <si>
    <t>1991 - IV</t>
  </si>
  <si>
    <t>1992 - I</t>
  </si>
  <si>
    <t>1992 - II</t>
  </si>
  <si>
    <t>1992 - III</t>
  </si>
  <si>
    <t>1992 - IV</t>
  </si>
  <si>
    <t>1993 - I</t>
  </si>
  <si>
    <t>1993 - II</t>
  </si>
  <si>
    <t>1993 - III</t>
  </si>
  <si>
    <t>1993 - IV</t>
  </si>
  <si>
    <t>1994 - I</t>
  </si>
  <si>
    <t>1994 - II</t>
  </si>
  <si>
    <t>1994 - III</t>
  </si>
  <si>
    <t>1994 - IV</t>
  </si>
  <si>
    <t>1995 - I</t>
  </si>
  <si>
    <t>1995 - II</t>
  </si>
  <si>
    <t>1995 - III</t>
  </si>
  <si>
    <t>1995 - IV</t>
  </si>
  <si>
    <t>1996 - I</t>
  </si>
  <si>
    <t>1996 - II</t>
  </si>
  <si>
    <t>1996 - III</t>
  </si>
  <si>
    <t>1996 - IV</t>
  </si>
  <si>
    <t>1997 - I</t>
  </si>
  <si>
    <t>1997 - II</t>
  </si>
  <si>
    <t>1997 - III</t>
  </si>
  <si>
    <t>1997 - IV</t>
  </si>
  <si>
    <t>1998 - I</t>
  </si>
  <si>
    <t>1998 - II</t>
  </si>
  <si>
    <t>1998 - III</t>
  </si>
  <si>
    <t>1998 - IV</t>
  </si>
  <si>
    <t>1999 - I</t>
  </si>
  <si>
    <t>1999 - II</t>
  </si>
  <si>
    <t>1999 - III</t>
  </si>
  <si>
    <t>1999 - IV</t>
  </si>
  <si>
    <t>2000 - I</t>
  </si>
  <si>
    <t>2000 - II</t>
  </si>
  <si>
    <t>2000 - III</t>
  </si>
  <si>
    <t>2000 - IV</t>
  </si>
  <si>
    <t>2001 - I</t>
  </si>
  <si>
    <t>2001 - II</t>
  </si>
  <si>
    <t>2001 - III</t>
  </si>
  <si>
    <t>2001 - IV</t>
  </si>
  <si>
    <t>2002 - I</t>
  </si>
  <si>
    <t>2002 - II</t>
  </si>
  <si>
    <t>2002 - III</t>
  </si>
  <si>
    <t>2002 - IV</t>
  </si>
  <si>
    <t xml:space="preserve"> 2003-I </t>
  </si>
  <si>
    <t xml:space="preserve"> 2003-II </t>
  </si>
  <si>
    <t xml:space="preserve"> 2003-III </t>
  </si>
  <si>
    <t xml:space="preserve"> 2003-IV </t>
  </si>
  <si>
    <t xml:space="preserve"> 2004-I </t>
  </si>
  <si>
    <t xml:space="preserve"> 2004-II </t>
  </si>
  <si>
    <t xml:space="preserve"> 2004-III </t>
  </si>
  <si>
    <t xml:space="preserve"> 2004-IV </t>
  </si>
  <si>
    <t xml:space="preserve"> 2005-I </t>
  </si>
  <si>
    <t xml:space="preserve"> 2005-II </t>
  </si>
  <si>
    <t xml:space="preserve"> 2005-III </t>
  </si>
  <si>
    <t xml:space="preserve"> 2005-IV </t>
  </si>
  <si>
    <t xml:space="preserve"> 2006-I </t>
  </si>
  <si>
    <t xml:space="preserve"> 2006-II </t>
  </si>
  <si>
    <t xml:space="preserve"> 2006-III </t>
  </si>
  <si>
    <t xml:space="preserve"> 2006-IV </t>
  </si>
  <si>
    <t xml:space="preserve"> 2007-I </t>
  </si>
  <si>
    <t xml:space="preserve"> 2007-II </t>
  </si>
  <si>
    <t xml:space="preserve"> 2007-III </t>
  </si>
  <si>
    <t xml:space="preserve"> 2007-IV </t>
  </si>
  <si>
    <t xml:space="preserve"> 2008-I </t>
  </si>
  <si>
    <t xml:space="preserve"> 2008-II </t>
  </si>
  <si>
    <t xml:space="preserve"> 2008-III </t>
  </si>
  <si>
    <t xml:space="preserve"> 2008-IV </t>
  </si>
  <si>
    <t xml:space="preserve">* Index SA </t>
  </si>
  <si>
    <t>Exchange Rate - MXN / USD  (end of period)</t>
  </si>
  <si>
    <t>Index eop</t>
  </si>
  <si>
    <t>2022- I</t>
  </si>
  <si>
    <t>2022- IV</t>
  </si>
  <si>
    <t>2024- IV</t>
  </si>
  <si>
    <t>* Index SA</t>
  </si>
  <si>
    <t>Exchange Rate - ARG  / USD  (end of period)</t>
  </si>
  <si>
    <t>Monetary Policy Rate **</t>
  </si>
  <si>
    <t xml:space="preserve">**  From December 2015 and December 2016 Lebac 35 days rate. From December 2016 center of the corridor 7 day repo rate </t>
  </si>
  <si>
    <t>2019</t>
  </si>
  <si>
    <t>Exchange Rate - COP  / USD  (end of period)</t>
  </si>
  <si>
    <t xml:space="preserve"> </t>
  </si>
  <si>
    <t>GDP SA</t>
  </si>
  <si>
    <t>Exchange Rate - CLP  / USD  (end of period)</t>
  </si>
  <si>
    <t>YoY**</t>
  </si>
  <si>
    <t>** Growth rate calculated from the CPI constructed with QoQ variations of 2018 CPI basket on historical 2013 CPI.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</si>
</sst>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0.0%"/>
    <numFmt numFmtId="165" formatCode="_(* #,##0_);_(* \(#,##0\);_(* &quot;-&quot;??_);_(@_)"/>
    <numFmt numFmtId="166" formatCode="_(* #,##0.00_);_(* \(#,##0.00\);_(* &quot;-&quot;??_);_(@_)"/>
    <numFmt numFmtId="167" formatCode="[$-409]mmm\-yy;@"/>
    <numFmt numFmtId="168" formatCode="0.0"/>
    <numFmt numFmtId="169" formatCode="[$-416]mmm\-yy;@"/>
    <numFmt numFmtId="170" formatCode="_ * #,##0.00_ ;_ * \-#,##0.00_ ;_ * &quot;-&quot;??_ ;_ @_ "/>
    <numFmt numFmtId="171" formatCode="_-* #,##0.00\ _€_-;\-* #,##0.00\ _€_-;_-* &quot;-&quot;??\ _€_-;_-@_-"/>
  </numFmts>
  <fonts count="49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</font>
    <font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i/>
      <sz val="9"/>
      <name val="Arial"/>
      <family val="2"/>
    </font>
    <font>
      <sz val="8"/>
      <name val="Verdana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b/>
      <sz val="10"/>
      <color theme="0"/>
      <name val="Arial"/>
      <family val="2"/>
    </font>
    <font>
      <b/>
      <i/>
      <sz val="10"/>
      <color theme="0"/>
      <name val="Arial"/>
      <family val="2"/>
    </font>
    <font>
      <b/>
      <sz val="10"/>
      <color rgb="FFFF78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i/>
      <sz val="10"/>
      <color theme="1"/>
      <name val="Arial"/>
      <family val="2"/>
    </font>
    <font>
      <i/>
      <sz val="10"/>
      <color theme="1"/>
      <name val="Arial"/>
      <family val="2"/>
    </font>
    <font>
      <vertAlign val="superscript"/>
      <sz val="10"/>
      <color theme="1"/>
      <name val="Arial"/>
      <family val="2"/>
    </font>
    <font>
      <sz val="9"/>
      <color rgb="FF6E6E6E"/>
      <name val="Arial"/>
      <family val="2"/>
    </font>
    <font>
      <b/>
      <sz val="11"/>
      <name val="Arial"/>
      <family val="2"/>
    </font>
    <font>
      <b/>
      <sz val="11"/>
      <color theme="0" tint="-4.9989318521683403E-2"/>
      <name val="Arial"/>
      <family val="2"/>
    </font>
    <font>
      <sz val="12"/>
      <name val="Optane"/>
    </font>
    <font>
      <sz val="11"/>
      <name val="Optane"/>
    </font>
    <font>
      <sz val="11"/>
      <name val="Arial"/>
      <family val="2"/>
    </font>
    <font>
      <sz val="11"/>
      <color theme="1"/>
      <name val="Arial"/>
      <family val="2"/>
    </font>
    <font>
      <sz val="10"/>
      <color rgb="FF606060"/>
      <name val="Optane"/>
    </font>
    <font>
      <b/>
      <sz val="12"/>
      <name val="Arial"/>
      <family val="2"/>
    </font>
    <font>
      <b/>
      <sz val="12"/>
      <color theme="1"/>
      <name val="Arial"/>
      <family val="2"/>
    </font>
    <font>
      <b/>
      <sz val="12"/>
      <color rgb="FF606060"/>
      <name val="Optane"/>
    </font>
    <font>
      <b/>
      <sz val="12"/>
      <color theme="1"/>
      <name val="Optane"/>
    </font>
    <font>
      <sz val="10"/>
      <name val="Optane"/>
    </font>
    <font>
      <sz val="11"/>
      <name val="Aptos Narrow"/>
      <family val="2"/>
      <scheme val="minor"/>
    </font>
    <font>
      <sz val="11"/>
      <color rgb="FF0070C0"/>
      <name val="Aptos Narrow"/>
      <family val="2"/>
      <scheme val="minor"/>
    </font>
    <font>
      <sz val="11"/>
      <color indexed="12"/>
      <name val="Aptos Narrow"/>
      <family val="2"/>
      <scheme val="minor"/>
    </font>
    <font>
      <sz val="10"/>
      <color rgb="FF626262"/>
      <name val="Arial"/>
      <family val="2"/>
    </font>
    <font>
      <sz val="10"/>
      <color indexed="56"/>
      <name val="Arial"/>
      <family val="2"/>
    </font>
    <font>
      <sz val="8"/>
      <color indexed="56"/>
      <name val="Verdana"/>
      <family val="2"/>
    </font>
    <font>
      <b/>
      <sz val="12"/>
      <color indexed="9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b/>
      <sz val="12"/>
      <color rgb="FFFF7800"/>
      <name val="Arial"/>
      <family val="2"/>
    </font>
    <font>
      <sz val="12"/>
      <color indexed="12"/>
      <name val="Arial"/>
      <family val="2"/>
    </font>
    <font>
      <sz val="12"/>
      <color indexed="30"/>
      <name val="Arial"/>
      <family val="2"/>
    </font>
    <font>
      <b/>
      <sz val="12"/>
      <color indexed="8"/>
      <name val="Arial"/>
      <family val="2"/>
    </font>
    <font>
      <b/>
      <i/>
      <sz val="10"/>
      <color indexed="62"/>
      <name val="Arial"/>
      <family val="2"/>
    </font>
    <font>
      <sz val="12"/>
      <color indexed="8"/>
      <name val="Arial"/>
      <family val="2"/>
    </font>
    <font>
      <i/>
      <sz val="10"/>
      <color indexed="9"/>
      <name val="Arial"/>
      <family val="2"/>
    </font>
    <font>
      <b/>
      <i/>
      <sz val="10"/>
      <color indexed="8"/>
      <name val="Arial"/>
      <family val="2"/>
    </font>
    <font>
      <sz val="8"/>
      <color theme="1"/>
      <name val="Verdana"/>
      <family val="2"/>
    </font>
  </fonts>
  <fills count="1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D9D9D9"/>
        <bgColor indexed="64"/>
      </patternFill>
    </fill>
  </fills>
  <borders count="2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ck">
        <color theme="0"/>
      </left>
      <right/>
      <top style="thick">
        <color theme="0"/>
      </top>
      <bottom/>
      <diagonal/>
    </border>
    <border>
      <left/>
      <right/>
      <top style="thick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ck">
        <color theme="0"/>
      </left>
      <right/>
      <top/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 style="medium">
        <color theme="0"/>
      </left>
      <right/>
      <top/>
      <bottom/>
      <diagonal/>
    </border>
    <border>
      <left/>
      <right style="thick">
        <color theme="0"/>
      </right>
      <top/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/>
      <top style="thin">
        <color auto="1"/>
      </top>
      <bottom style="thin">
        <color auto="1"/>
      </bottom>
      <diagonal/>
    </border>
    <border>
      <left/>
      <right style="medium">
        <color theme="0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3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indexed="9"/>
      </left>
      <right/>
      <top/>
      <bottom/>
      <diagonal/>
    </border>
    <border>
      <left/>
      <right style="medium">
        <color indexed="9"/>
      </right>
      <top/>
      <bottom/>
      <diagonal/>
    </border>
    <border>
      <left style="medium">
        <color indexed="9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9"/>
      </right>
      <top style="thin">
        <color indexed="64"/>
      </top>
      <bottom style="thin">
        <color indexed="64"/>
      </bottom>
      <diagonal/>
    </border>
    <border>
      <left style="medium">
        <color indexed="9"/>
      </left>
      <right/>
      <top style="thin">
        <color indexed="64"/>
      </top>
      <bottom/>
      <diagonal/>
    </border>
    <border>
      <left style="medium">
        <color indexed="9"/>
      </left>
      <right/>
      <top style="thin">
        <color indexed="64"/>
      </top>
      <bottom style="medium">
        <color indexed="9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9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9"/>
      </right>
      <top style="thin">
        <color indexed="64"/>
      </top>
      <bottom style="double">
        <color indexed="64"/>
      </bottom>
      <diagonal/>
    </border>
    <border>
      <left style="medium">
        <color indexed="9"/>
      </left>
      <right style="medium">
        <color indexed="9"/>
      </right>
      <top/>
      <bottom/>
      <diagonal/>
    </border>
  </borders>
  <cellStyleXfs count="18">
    <xf numFmtId="0" fontId="0" fillId="0" borderId="0"/>
    <xf numFmtId="0" fontId="2" fillId="0" borderId="0"/>
    <xf numFmtId="9" fontId="3" fillId="0" borderId="0" applyFont="0" applyFill="0" applyBorder="0" applyAlignment="0" applyProtection="0"/>
    <xf numFmtId="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3" fillId="0" borderId="0" applyFont="0" applyFill="0" applyBorder="0" applyAlignment="0" applyProtection="0"/>
    <xf numFmtId="9" fontId="45" fillId="0" borderId="0" applyFont="0" applyFill="0" applyBorder="0" applyAlignment="0" applyProtection="0"/>
    <xf numFmtId="167" fontId="3" fillId="0" borderId="0"/>
    <xf numFmtId="9" fontId="45" fillId="0" borderId="0" applyFont="0" applyFill="0" applyBorder="0" applyAlignment="0" applyProtection="0"/>
    <xf numFmtId="171" fontId="1" fillId="0" borderId="0" applyFont="0" applyFill="0" applyBorder="0" applyAlignment="0" applyProtection="0"/>
  </cellStyleXfs>
  <cellXfs count="619">
    <xf numFmtId="0" fontId="0" fillId="0" borderId="0" xfId="0"/>
    <xf numFmtId="0" fontId="3" fillId="0" borderId="0" xfId="1" applyFont="1" applyAlignment="1">
      <alignment vertical="center"/>
    </xf>
    <xf numFmtId="0" fontId="3" fillId="0" borderId="0" xfId="1" applyFont="1" applyAlignment="1">
      <alignment horizontal="right"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horizontal="center" vertical="top"/>
    </xf>
    <xf numFmtId="14" fontId="6" fillId="0" borderId="0" xfId="1" applyNumberFormat="1" applyFont="1" applyAlignment="1">
      <alignment horizontal="center" vertical="top"/>
    </xf>
    <xf numFmtId="14" fontId="6" fillId="0" borderId="0" xfId="1" applyNumberFormat="1" applyFont="1" applyAlignment="1">
      <alignment vertical="top"/>
    </xf>
    <xf numFmtId="0" fontId="6" fillId="0" borderId="0" xfId="1" applyFont="1" applyAlignment="1">
      <alignment vertical="top"/>
    </xf>
    <xf numFmtId="0" fontId="7" fillId="0" borderId="0" xfId="1" applyFont="1" applyAlignment="1">
      <alignment vertical="center"/>
    </xf>
    <xf numFmtId="0" fontId="8" fillId="2" borderId="0" xfId="1" applyFont="1" applyFill="1" applyAlignment="1">
      <alignment vertical="center" wrapText="1"/>
    </xf>
    <xf numFmtId="0" fontId="9" fillId="2" borderId="0" xfId="1" applyFont="1" applyFill="1" applyAlignment="1">
      <alignment horizontal="center" vertical="center" wrapText="1"/>
    </xf>
    <xf numFmtId="0" fontId="7" fillId="0" borderId="0" xfId="1" applyFont="1" applyAlignment="1">
      <alignment horizontal="center" vertical="center"/>
    </xf>
    <xf numFmtId="0" fontId="10" fillId="3" borderId="1" xfId="1" applyFont="1" applyFill="1" applyBorder="1" applyAlignment="1">
      <alignment vertical="center" wrapText="1"/>
    </xf>
    <xf numFmtId="17" fontId="11" fillId="3" borderId="1" xfId="1" applyNumberFormat="1" applyFont="1" applyFill="1" applyBorder="1" applyAlignment="1">
      <alignment horizontal="center" vertical="center" wrapText="1"/>
    </xf>
    <xf numFmtId="0" fontId="12" fillId="0" borderId="1" xfId="1" applyFont="1" applyBorder="1" applyAlignment="1">
      <alignment vertical="center" wrapText="1"/>
    </xf>
    <xf numFmtId="164" fontId="13" fillId="0" borderId="1" xfId="1" applyNumberFormat="1" applyFont="1" applyBorder="1" applyAlignment="1">
      <alignment horizontal="center" vertical="center" wrapText="1"/>
    </xf>
    <xf numFmtId="0" fontId="14" fillId="4" borderId="0" xfId="1" applyFont="1" applyFill="1" applyAlignment="1">
      <alignment horizontal="left" vertical="center" indent="1"/>
    </xf>
    <xf numFmtId="164" fontId="14" fillId="4" borderId="0" xfId="1" applyNumberFormat="1" applyFont="1" applyFill="1" applyAlignment="1">
      <alignment horizontal="center" vertical="center" wrapText="1"/>
    </xf>
    <xf numFmtId="164" fontId="14" fillId="3" borderId="0" xfId="1" applyNumberFormat="1" applyFont="1" applyFill="1" applyAlignment="1">
      <alignment horizontal="center" vertical="center" wrapText="1"/>
    </xf>
    <xf numFmtId="164" fontId="13" fillId="5" borderId="0" xfId="2" applyNumberFormat="1" applyFont="1" applyFill="1" applyBorder="1" applyAlignment="1">
      <alignment horizontal="center" vertical="center" wrapText="1"/>
    </xf>
    <xf numFmtId="164" fontId="13" fillId="5" borderId="0" xfId="1" applyNumberFormat="1" applyFont="1" applyFill="1" applyAlignment="1">
      <alignment horizontal="center" vertical="center" wrapText="1"/>
    </xf>
    <xf numFmtId="164" fontId="13" fillId="0" borderId="0" xfId="1" applyNumberFormat="1" applyFont="1" applyAlignment="1">
      <alignment horizontal="center" vertical="center" wrapText="1"/>
    </xf>
    <xf numFmtId="17" fontId="15" fillId="3" borderId="1" xfId="1" applyNumberFormat="1" applyFont="1" applyFill="1" applyBorder="1" applyAlignment="1">
      <alignment horizontal="center" vertical="center" wrapText="1"/>
    </xf>
    <xf numFmtId="17" fontId="16" fillId="3" borderId="1" xfId="1" applyNumberFormat="1" applyFont="1" applyFill="1" applyBorder="1" applyAlignment="1">
      <alignment horizontal="center" vertical="center" wrapText="1"/>
    </xf>
    <xf numFmtId="0" fontId="13" fillId="0" borderId="1" xfId="1" applyFont="1" applyBorder="1" applyAlignment="1">
      <alignment vertical="center" wrapText="1"/>
    </xf>
    <xf numFmtId="165" fontId="14" fillId="3" borderId="0" xfId="3" applyNumberFormat="1" applyFont="1" applyFill="1" applyBorder="1" applyAlignment="1">
      <alignment horizontal="center" vertical="center" wrapText="1"/>
    </xf>
    <xf numFmtId="165" fontId="13" fillId="5" borderId="0" xfId="3" applyNumberFormat="1" applyFont="1" applyFill="1" applyBorder="1" applyAlignment="1">
      <alignment horizontal="center" vertical="center" wrapText="1"/>
    </xf>
    <xf numFmtId="164" fontId="14" fillId="3" borderId="0" xfId="4" applyNumberFormat="1" applyFont="1" applyFill="1" applyAlignment="1">
      <alignment horizontal="center" vertical="center" wrapText="1"/>
    </xf>
    <xf numFmtId="164" fontId="13" fillId="5" borderId="0" xfId="4" applyNumberFormat="1" applyFont="1" applyFill="1" applyAlignment="1">
      <alignment horizontal="center" vertical="center" wrapText="1"/>
    </xf>
    <xf numFmtId="17" fontId="14" fillId="3" borderId="0" xfId="1" applyNumberFormat="1" applyFont="1" applyFill="1" applyAlignment="1">
      <alignment horizontal="center" vertical="center" wrapText="1"/>
    </xf>
    <xf numFmtId="10" fontId="14" fillId="3" borderId="0" xfId="1" applyNumberFormat="1" applyFont="1" applyFill="1" applyAlignment="1">
      <alignment horizontal="center" vertical="center" wrapText="1"/>
    </xf>
    <xf numFmtId="10" fontId="13" fillId="5" borderId="0" xfId="1" applyNumberFormat="1" applyFont="1" applyFill="1" applyAlignment="1">
      <alignment horizontal="center" vertical="center" wrapText="1"/>
    </xf>
    <xf numFmtId="17" fontId="14" fillId="3" borderId="0" xfId="5" applyNumberFormat="1" applyFont="1" applyFill="1" applyAlignment="1">
      <alignment horizontal="center" vertical="center" wrapText="1"/>
    </xf>
    <xf numFmtId="10" fontId="14" fillId="3" borderId="0" xfId="5" applyNumberFormat="1" applyFont="1" applyFill="1" applyAlignment="1">
      <alignment horizontal="center" vertical="center" wrapText="1"/>
    </xf>
    <xf numFmtId="10" fontId="13" fillId="5" borderId="0" xfId="5" applyNumberFormat="1" applyFont="1" applyFill="1" applyAlignment="1">
      <alignment horizontal="center" vertical="center" wrapText="1"/>
    </xf>
    <xf numFmtId="10" fontId="14" fillId="0" borderId="0" xfId="5" applyNumberFormat="1" applyFont="1" applyAlignment="1">
      <alignment horizontal="center" vertical="center" wrapText="1"/>
    </xf>
    <xf numFmtId="164" fontId="14" fillId="4" borderId="0" xfId="2" applyNumberFormat="1" applyFont="1" applyFill="1" applyBorder="1" applyAlignment="1">
      <alignment horizontal="left" vertical="center" indent="1"/>
    </xf>
    <xf numFmtId="164" fontId="14" fillId="3" borderId="0" xfId="2" applyNumberFormat="1" applyFont="1" applyFill="1" applyBorder="1" applyAlignment="1">
      <alignment horizontal="center" vertical="center" wrapText="1"/>
    </xf>
    <xf numFmtId="164" fontId="13" fillId="5" borderId="0" xfId="6" applyNumberFormat="1" applyFont="1" applyFill="1" applyBorder="1" applyAlignment="1">
      <alignment horizontal="center" vertical="center" wrapText="1"/>
    </xf>
    <xf numFmtId="166" fontId="14" fillId="4" borderId="0" xfId="7" applyFont="1" applyFill="1" applyBorder="1" applyAlignment="1">
      <alignment horizontal="left" vertical="center" indent="1"/>
    </xf>
    <xf numFmtId="2" fontId="14" fillId="3" borderId="0" xfId="8" applyNumberFormat="1" applyFont="1" applyFill="1" applyBorder="1" applyAlignment="1">
      <alignment horizontal="center" vertical="center" wrapText="1"/>
    </xf>
    <xf numFmtId="2" fontId="13" fillId="5" borderId="0" xfId="8" applyNumberFormat="1" applyFont="1" applyFill="1" applyBorder="1" applyAlignment="1">
      <alignment horizontal="center" vertical="center" wrapText="1"/>
    </xf>
    <xf numFmtId="1" fontId="14" fillId="3" borderId="0" xfId="3" applyNumberFormat="1" applyFont="1" applyFill="1" applyBorder="1" applyAlignment="1">
      <alignment horizontal="center" vertical="center" wrapText="1"/>
    </xf>
    <xf numFmtId="1" fontId="13" fillId="5" borderId="0" xfId="3" applyNumberFormat="1" applyFont="1" applyFill="1" applyBorder="1" applyAlignment="1">
      <alignment horizontal="center" vertical="center" wrapText="1"/>
    </xf>
    <xf numFmtId="0" fontId="14" fillId="0" borderId="0" xfId="1" applyFont="1" applyAlignment="1">
      <alignment horizontal="left" vertical="center" indent="1"/>
    </xf>
    <xf numFmtId="1" fontId="14" fillId="3" borderId="0" xfId="9" applyNumberFormat="1" applyFont="1" applyFill="1" applyAlignment="1">
      <alignment horizontal="center" vertical="center" wrapText="1"/>
    </xf>
    <xf numFmtId="1" fontId="13" fillId="5" borderId="0" xfId="9" applyNumberFormat="1" applyFont="1" applyFill="1" applyAlignment="1">
      <alignment horizontal="center" vertical="center" wrapText="1"/>
    </xf>
    <xf numFmtId="164" fontId="14" fillId="3" borderId="0" xfId="6" applyNumberFormat="1" applyFont="1" applyFill="1" applyBorder="1" applyAlignment="1">
      <alignment horizontal="center" vertical="center" wrapText="1"/>
    </xf>
    <xf numFmtId="0" fontId="14" fillId="4" borderId="2" xfId="1" applyFont="1" applyFill="1" applyBorder="1" applyAlignment="1">
      <alignment horizontal="left" vertical="center" indent="1"/>
    </xf>
    <xf numFmtId="164" fontId="14" fillId="3" borderId="2" xfId="6" applyNumberFormat="1" applyFont="1" applyFill="1" applyBorder="1" applyAlignment="1">
      <alignment horizontal="center" vertical="center" wrapText="1"/>
    </xf>
    <xf numFmtId="164" fontId="13" fillId="5" borderId="2" xfId="6" applyNumberFormat="1" applyFont="1" applyFill="1" applyBorder="1" applyAlignment="1">
      <alignment horizontal="center" vertical="center" wrapText="1"/>
    </xf>
    <xf numFmtId="0" fontId="18" fillId="3" borderId="3" xfId="1" applyFont="1" applyFill="1" applyBorder="1" applyAlignment="1">
      <alignment horizontal="left" vertical="top" wrapText="1"/>
    </xf>
    <xf numFmtId="167" fontId="19" fillId="2" borderId="4" xfId="1" applyNumberFormat="1" applyFont="1" applyFill="1" applyBorder="1" applyAlignment="1">
      <alignment horizontal="center" vertical="center"/>
    </xf>
    <xf numFmtId="0" fontId="20" fillId="2" borderId="5" xfId="1" applyFont="1" applyFill="1" applyBorder="1" applyAlignment="1">
      <alignment horizontal="center" vertical="center"/>
    </xf>
    <xf numFmtId="0" fontId="20" fillId="2" borderId="6" xfId="1" applyFont="1" applyFill="1" applyBorder="1" applyAlignment="1">
      <alignment horizontal="center" vertical="center"/>
    </xf>
    <xf numFmtId="0" fontId="20" fillId="2" borderId="6" xfId="1" applyFont="1" applyFill="1" applyBorder="1" applyAlignment="1">
      <alignment horizontal="center" vertical="center"/>
    </xf>
    <xf numFmtId="10" fontId="20" fillId="2" borderId="7" xfId="1" applyNumberFormat="1" applyFont="1" applyFill="1" applyBorder="1" applyAlignment="1">
      <alignment horizontal="center" vertical="center"/>
    </xf>
    <xf numFmtId="0" fontId="20" fillId="2" borderId="8" xfId="1" applyFont="1" applyFill="1" applyBorder="1" applyAlignment="1">
      <alignment horizontal="center" vertical="center"/>
    </xf>
    <xf numFmtId="0" fontId="20" fillId="2" borderId="6" xfId="1" applyFont="1" applyFill="1" applyBorder="1" applyAlignment="1">
      <alignment horizontal="center" vertical="center" wrapText="1"/>
    </xf>
    <xf numFmtId="0" fontId="20" fillId="2" borderId="6" xfId="1" applyFont="1" applyFill="1" applyBorder="1" applyAlignment="1">
      <alignment horizontal="center" vertical="center" wrapText="1"/>
    </xf>
    <xf numFmtId="0" fontId="20" fillId="2" borderId="7" xfId="1" applyFont="1" applyFill="1" applyBorder="1" applyAlignment="1">
      <alignment horizontal="center" vertical="center" wrapText="1"/>
    </xf>
    <xf numFmtId="0" fontId="21" fillId="0" borderId="0" xfId="1" applyFont="1" applyAlignment="1">
      <alignment horizontal="center" vertical="center"/>
    </xf>
    <xf numFmtId="167" fontId="19" fillId="2" borderId="9" xfId="1" applyNumberFormat="1" applyFont="1" applyFill="1" applyBorder="1" applyAlignment="1">
      <alignment horizontal="center" vertical="center"/>
    </xf>
    <xf numFmtId="0" fontId="20" fillId="2" borderId="10" xfId="1" applyFont="1" applyFill="1" applyBorder="1" applyAlignment="1">
      <alignment horizontal="center" vertical="center"/>
    </xf>
    <xf numFmtId="10" fontId="20" fillId="2" borderId="6" xfId="1" applyNumberFormat="1" applyFont="1" applyFill="1" applyBorder="1" applyAlignment="1">
      <alignment horizontal="center" vertical="center"/>
    </xf>
    <xf numFmtId="0" fontId="22" fillId="0" borderId="0" xfId="1" applyFont="1" applyAlignment="1">
      <alignment horizontal="center" vertical="center"/>
    </xf>
    <xf numFmtId="167" fontId="23" fillId="3" borderId="0" xfId="1" applyNumberFormat="1" applyFont="1" applyFill="1" applyAlignment="1">
      <alignment horizontal="center" vertical="center"/>
    </xf>
    <xf numFmtId="0" fontId="23" fillId="3" borderId="0" xfId="1" applyFont="1" applyFill="1" applyAlignment="1">
      <alignment horizontal="center" vertical="center"/>
    </xf>
    <xf numFmtId="1" fontId="24" fillId="3" borderId="11" xfId="3" applyNumberFormat="1" applyFont="1" applyFill="1" applyBorder="1" applyAlignment="1">
      <alignment horizontal="center" vertical="center"/>
    </xf>
    <xf numFmtId="164" fontId="24" fillId="3" borderId="0" xfId="3" applyNumberFormat="1" applyFont="1" applyFill="1" applyBorder="1" applyAlignment="1">
      <alignment horizontal="center" vertical="center"/>
    </xf>
    <xf numFmtId="164" fontId="24" fillId="3" borderId="12" xfId="3" applyNumberFormat="1" applyFont="1" applyFill="1" applyBorder="1" applyAlignment="1">
      <alignment horizontal="center" vertical="center"/>
    </xf>
    <xf numFmtId="10" fontId="24" fillId="3" borderId="0" xfId="6" applyNumberFormat="1" applyFont="1" applyFill="1" applyBorder="1" applyAlignment="1">
      <alignment horizontal="center" vertical="center"/>
    </xf>
    <xf numFmtId="10" fontId="24" fillId="3" borderId="13" xfId="1" applyNumberFormat="1" applyFont="1" applyFill="1" applyBorder="1" applyAlignment="1">
      <alignment horizontal="center" vertical="center"/>
    </xf>
    <xf numFmtId="2" fontId="24" fillId="3" borderId="11" xfId="1" applyNumberFormat="1" applyFont="1" applyFill="1" applyBorder="1" applyAlignment="1">
      <alignment horizontal="center" vertical="center"/>
    </xf>
    <xf numFmtId="2" fontId="24" fillId="3" borderId="13" xfId="3" applyNumberFormat="1" applyFont="1" applyFill="1" applyBorder="1" applyAlignment="1">
      <alignment horizontal="center" vertical="center"/>
    </xf>
    <xf numFmtId="2" fontId="24" fillId="3" borderId="0" xfId="3" applyNumberFormat="1" applyFont="1" applyFill="1" applyBorder="1" applyAlignment="1">
      <alignment horizontal="center" vertical="center"/>
    </xf>
    <xf numFmtId="1" fontId="24" fillId="3" borderId="11" xfId="1" applyNumberFormat="1" applyFont="1" applyFill="1" applyBorder="1" applyAlignment="1">
      <alignment horizontal="center" vertical="center"/>
    </xf>
    <xf numFmtId="164" fontId="24" fillId="3" borderId="0" xfId="1" applyNumberFormat="1" applyFont="1" applyFill="1" applyAlignment="1">
      <alignment horizontal="center" vertical="center"/>
    </xf>
    <xf numFmtId="164" fontId="24" fillId="3" borderId="13" xfId="6" applyNumberFormat="1" applyFont="1" applyFill="1" applyBorder="1" applyAlignment="1">
      <alignment horizontal="center" vertical="center"/>
    </xf>
    <xf numFmtId="164" fontId="24" fillId="3" borderId="0" xfId="6" applyNumberFormat="1" applyFont="1" applyFill="1" applyBorder="1" applyAlignment="1">
      <alignment horizontal="center" vertical="center"/>
    </xf>
    <xf numFmtId="165" fontId="24" fillId="3" borderId="0" xfId="3" applyNumberFormat="1" applyFont="1" applyFill="1" applyBorder="1" applyAlignment="1">
      <alignment horizontal="center" vertical="center"/>
    </xf>
    <xf numFmtId="0" fontId="25" fillId="0" borderId="0" xfId="1" applyFont="1" applyAlignment="1">
      <alignment horizontal="center" vertical="center"/>
    </xf>
    <xf numFmtId="10" fontId="24" fillId="3" borderId="11" xfId="6" applyNumberFormat="1" applyFont="1" applyFill="1" applyBorder="1" applyAlignment="1">
      <alignment horizontal="center" vertical="center"/>
    </xf>
    <xf numFmtId="167" fontId="26" fillId="3" borderId="1" xfId="1" applyNumberFormat="1" applyFont="1" applyFill="1" applyBorder="1" applyAlignment="1">
      <alignment horizontal="center" vertical="center"/>
    </xf>
    <xf numFmtId="0" fontId="26" fillId="3" borderId="1" xfId="1" applyFont="1" applyFill="1" applyBorder="1" applyAlignment="1">
      <alignment horizontal="center" vertical="center"/>
    </xf>
    <xf numFmtId="1" fontId="27" fillId="3" borderId="14" xfId="3" applyNumberFormat="1" applyFont="1" applyFill="1" applyBorder="1" applyAlignment="1">
      <alignment horizontal="center" vertical="center"/>
    </xf>
    <xf numFmtId="164" fontId="27" fillId="3" borderId="1" xfId="3" applyNumberFormat="1" applyFont="1" applyFill="1" applyBorder="1" applyAlignment="1">
      <alignment horizontal="center" vertical="center"/>
    </xf>
    <xf numFmtId="10" fontId="27" fillId="3" borderId="14" xfId="6" applyNumberFormat="1" applyFont="1" applyFill="1" applyBorder="1" applyAlignment="1">
      <alignment horizontal="center" vertical="center"/>
    </xf>
    <xf numFmtId="10" fontId="27" fillId="3" borderId="15" xfId="1" applyNumberFormat="1" applyFont="1" applyFill="1" applyBorder="1" applyAlignment="1">
      <alignment horizontal="center" vertical="center"/>
    </xf>
    <xf numFmtId="2" fontId="27" fillId="3" borderId="14" xfId="1" applyNumberFormat="1" applyFont="1" applyFill="1" applyBorder="1" applyAlignment="1">
      <alignment horizontal="center" vertical="center"/>
    </xf>
    <xf numFmtId="2" fontId="27" fillId="3" borderId="15" xfId="1" applyNumberFormat="1" applyFont="1" applyFill="1" applyBorder="1" applyAlignment="1">
      <alignment horizontal="center" vertical="center"/>
    </xf>
    <xf numFmtId="2" fontId="27" fillId="3" borderId="1" xfId="1" applyNumberFormat="1" applyFont="1" applyFill="1" applyBorder="1" applyAlignment="1">
      <alignment horizontal="center" vertical="center"/>
    </xf>
    <xf numFmtId="1" fontId="27" fillId="3" borderId="14" xfId="1" applyNumberFormat="1" applyFont="1" applyFill="1" applyBorder="1" applyAlignment="1">
      <alignment horizontal="center" vertical="center"/>
    </xf>
    <xf numFmtId="164" fontId="27" fillId="3" borderId="1" xfId="1" applyNumberFormat="1" applyFont="1" applyFill="1" applyBorder="1" applyAlignment="1">
      <alignment horizontal="center" vertical="center"/>
    </xf>
    <xf numFmtId="164" fontId="27" fillId="3" borderId="15" xfId="6" applyNumberFormat="1" applyFont="1" applyFill="1" applyBorder="1" applyAlignment="1">
      <alignment horizontal="center" vertical="center"/>
    </xf>
    <xf numFmtId="164" fontId="27" fillId="3" borderId="15" xfId="1" applyNumberFormat="1" applyFont="1" applyFill="1" applyBorder="1" applyAlignment="1">
      <alignment horizontal="center" vertical="center"/>
    </xf>
    <xf numFmtId="165" fontId="27" fillId="3" borderId="1" xfId="3" applyNumberFormat="1" applyFont="1" applyFill="1" applyBorder="1" applyAlignment="1">
      <alignment horizontal="center" vertical="center"/>
    </xf>
    <xf numFmtId="0" fontId="28" fillId="0" borderId="0" xfId="1" applyFont="1" applyAlignment="1">
      <alignment horizontal="center" vertical="center"/>
    </xf>
    <xf numFmtId="164" fontId="24" fillId="3" borderId="13" xfId="1" applyNumberFormat="1" applyFont="1" applyFill="1" applyBorder="1" applyAlignment="1">
      <alignment horizontal="center" vertical="center"/>
    </xf>
    <xf numFmtId="2" fontId="24" fillId="3" borderId="13" xfId="1" applyNumberFormat="1" applyFont="1" applyFill="1" applyBorder="1" applyAlignment="1">
      <alignment horizontal="center" vertical="center"/>
    </xf>
    <xf numFmtId="2" fontId="24" fillId="3" borderId="0" xfId="1" applyNumberFormat="1" applyFont="1" applyFill="1" applyAlignment="1">
      <alignment horizontal="center" vertical="center"/>
    </xf>
    <xf numFmtId="10" fontId="24" fillId="3" borderId="13" xfId="6" applyNumberFormat="1" applyFont="1" applyFill="1" applyBorder="1" applyAlignment="1">
      <alignment horizontal="center" vertical="center"/>
    </xf>
    <xf numFmtId="164" fontId="27" fillId="0" borderId="1" xfId="1" applyNumberFormat="1" applyFont="1" applyBorder="1" applyAlignment="1">
      <alignment horizontal="center" vertical="center"/>
    </xf>
    <xf numFmtId="164" fontId="27" fillId="0" borderId="15" xfId="1" applyNumberFormat="1" applyFont="1" applyBorder="1" applyAlignment="1">
      <alignment horizontal="center" vertical="center"/>
    </xf>
    <xf numFmtId="10" fontId="27" fillId="0" borderId="14" xfId="6" applyNumberFormat="1" applyFont="1" applyFill="1" applyBorder="1" applyAlignment="1">
      <alignment horizontal="center" vertical="center"/>
    </xf>
    <xf numFmtId="10" fontId="27" fillId="0" borderId="15" xfId="1" applyNumberFormat="1" applyFont="1" applyBorder="1" applyAlignment="1">
      <alignment horizontal="center" vertical="center"/>
    </xf>
    <xf numFmtId="2" fontId="27" fillId="0" borderId="14" xfId="1" applyNumberFormat="1" applyFont="1" applyBorder="1" applyAlignment="1">
      <alignment horizontal="center" vertical="center"/>
    </xf>
    <xf numFmtId="2" fontId="27" fillId="0" borderId="15" xfId="1" applyNumberFormat="1" applyFont="1" applyBorder="1" applyAlignment="1">
      <alignment horizontal="center" vertical="center"/>
    </xf>
    <xf numFmtId="2" fontId="27" fillId="0" borderId="1" xfId="1" applyNumberFormat="1" applyFont="1" applyBorder="1" applyAlignment="1">
      <alignment horizontal="center" vertical="center"/>
    </xf>
    <xf numFmtId="1" fontId="27" fillId="0" borderId="14" xfId="1" applyNumberFormat="1" applyFont="1" applyBorder="1" applyAlignment="1">
      <alignment horizontal="center" vertical="center"/>
    </xf>
    <xf numFmtId="164" fontId="27" fillId="0" borderId="15" xfId="6" applyNumberFormat="1" applyFont="1" applyFill="1" applyBorder="1" applyAlignment="1">
      <alignment horizontal="center" vertical="center"/>
    </xf>
    <xf numFmtId="0" fontId="29" fillId="0" borderId="0" xfId="1" applyFont="1" applyAlignment="1">
      <alignment horizontal="center" vertical="center"/>
    </xf>
    <xf numFmtId="0" fontId="30" fillId="0" borderId="0" xfId="1" applyFont="1" applyAlignment="1">
      <alignment horizontal="center" vertical="center"/>
    </xf>
    <xf numFmtId="10" fontId="24" fillId="0" borderId="11" xfId="6" applyNumberFormat="1" applyFont="1" applyFill="1" applyBorder="1" applyAlignment="1">
      <alignment horizontal="center" vertical="center"/>
    </xf>
    <xf numFmtId="10" fontId="24" fillId="0" borderId="13" xfId="6" applyNumberFormat="1" applyFont="1" applyFill="1" applyBorder="1" applyAlignment="1">
      <alignment horizontal="center" vertical="center"/>
    </xf>
    <xf numFmtId="2" fontId="24" fillId="0" borderId="11" xfId="1" applyNumberFormat="1" applyFont="1" applyBorder="1" applyAlignment="1">
      <alignment horizontal="center" vertical="center"/>
    </xf>
    <xf numFmtId="2" fontId="24" fillId="0" borderId="13" xfId="1" applyNumberFormat="1" applyFont="1" applyBorder="1" applyAlignment="1">
      <alignment horizontal="center" vertical="center"/>
    </xf>
    <xf numFmtId="2" fontId="24" fillId="0" borderId="0" xfId="1" applyNumberFormat="1" applyFont="1" applyAlignment="1">
      <alignment horizontal="center" vertical="center"/>
    </xf>
    <xf numFmtId="1" fontId="24" fillId="0" borderId="11" xfId="1" applyNumberFormat="1" applyFont="1" applyBorder="1" applyAlignment="1">
      <alignment horizontal="center" vertical="center"/>
    </xf>
    <xf numFmtId="164" fontId="24" fillId="0" borderId="0" xfId="1" applyNumberFormat="1" applyFont="1" applyAlignment="1">
      <alignment horizontal="center" vertical="center"/>
    </xf>
    <xf numFmtId="164" fontId="24" fillId="0" borderId="13" xfId="6" applyNumberFormat="1" applyFont="1" applyFill="1" applyBorder="1" applyAlignment="1">
      <alignment horizontal="center" vertical="center"/>
    </xf>
    <xf numFmtId="164" fontId="24" fillId="0" borderId="13" xfId="1" applyNumberFormat="1" applyFont="1" applyBorder="1" applyAlignment="1">
      <alignment horizontal="center" vertical="center"/>
    </xf>
    <xf numFmtId="167" fontId="26" fillId="5" borderId="1" xfId="1" applyNumberFormat="1" applyFont="1" applyFill="1" applyBorder="1" applyAlignment="1">
      <alignment horizontal="center" vertical="center"/>
    </xf>
    <xf numFmtId="0" fontId="26" fillId="5" borderId="1" xfId="1" applyFont="1" applyFill="1" applyBorder="1" applyAlignment="1">
      <alignment horizontal="center" vertical="center"/>
    </xf>
    <xf numFmtId="1" fontId="27" fillId="5" borderId="14" xfId="3" applyNumberFormat="1" applyFont="1" applyFill="1" applyBorder="1" applyAlignment="1">
      <alignment horizontal="center" vertical="center"/>
    </xf>
    <xf numFmtId="164" fontId="27" fillId="5" borderId="1" xfId="3" applyNumberFormat="1" applyFont="1" applyFill="1" applyBorder="1" applyAlignment="1">
      <alignment horizontal="center" vertical="center"/>
    </xf>
    <xf numFmtId="165" fontId="27" fillId="5" borderId="1" xfId="3" applyNumberFormat="1" applyFont="1" applyFill="1" applyBorder="1" applyAlignment="1">
      <alignment horizontal="center" vertical="center"/>
    </xf>
    <xf numFmtId="167" fontId="23" fillId="5" borderId="0" xfId="1" applyNumberFormat="1" applyFont="1" applyFill="1" applyAlignment="1">
      <alignment horizontal="center" vertical="center"/>
    </xf>
    <xf numFmtId="1" fontId="24" fillId="5" borderId="11" xfId="3" applyNumberFormat="1" applyFont="1" applyFill="1" applyBorder="1" applyAlignment="1">
      <alignment horizontal="center" vertical="center"/>
    </xf>
    <xf numFmtId="164" fontId="24" fillId="5" borderId="0" xfId="3" applyNumberFormat="1" applyFont="1" applyFill="1" applyBorder="1" applyAlignment="1">
      <alignment horizontal="center" vertical="center"/>
    </xf>
    <xf numFmtId="10" fontId="24" fillId="5" borderId="11" xfId="6" applyNumberFormat="1" applyFont="1" applyFill="1" applyBorder="1" applyAlignment="1">
      <alignment horizontal="center" vertical="center"/>
    </xf>
    <xf numFmtId="10" fontId="24" fillId="5" borderId="13" xfId="6" applyNumberFormat="1" applyFont="1" applyFill="1" applyBorder="1" applyAlignment="1">
      <alignment horizontal="center" vertical="center"/>
    </xf>
    <xf numFmtId="2" fontId="24" fillId="5" borderId="11" xfId="1" applyNumberFormat="1" applyFont="1" applyFill="1" applyBorder="1" applyAlignment="1">
      <alignment horizontal="center" vertical="center"/>
    </xf>
    <xf numFmtId="2" fontId="24" fillId="5" borderId="13" xfId="1" applyNumberFormat="1" applyFont="1" applyFill="1" applyBorder="1" applyAlignment="1">
      <alignment horizontal="center" vertical="center"/>
    </xf>
    <xf numFmtId="2" fontId="24" fillId="5" borderId="0" xfId="1" applyNumberFormat="1" applyFont="1" applyFill="1" applyAlignment="1">
      <alignment horizontal="center" vertical="center"/>
    </xf>
    <xf numFmtId="1" fontId="24" fillId="5" borderId="11" xfId="1" applyNumberFormat="1" applyFont="1" applyFill="1" applyBorder="1" applyAlignment="1">
      <alignment horizontal="center" vertical="center"/>
    </xf>
    <xf numFmtId="164" fontId="24" fillId="5" borderId="0" xfId="1" applyNumberFormat="1" applyFont="1" applyFill="1" applyAlignment="1">
      <alignment horizontal="center" vertical="center"/>
    </xf>
    <xf numFmtId="164" fontId="24" fillId="5" borderId="13" xfId="6" applyNumberFormat="1" applyFont="1" applyFill="1" applyBorder="1" applyAlignment="1">
      <alignment horizontal="center" vertical="center"/>
    </xf>
    <xf numFmtId="164" fontId="24" fillId="5" borderId="13" xfId="1" applyNumberFormat="1" applyFont="1" applyFill="1" applyBorder="1" applyAlignment="1">
      <alignment horizontal="center" vertical="center"/>
    </xf>
    <xf numFmtId="165" fontId="24" fillId="5" borderId="0" xfId="3" applyNumberFormat="1" applyFont="1" applyFill="1" applyBorder="1" applyAlignment="1">
      <alignment horizontal="center" vertical="center"/>
    </xf>
    <xf numFmtId="10" fontId="27" fillId="5" borderId="14" xfId="6" applyNumberFormat="1" applyFont="1" applyFill="1" applyBorder="1" applyAlignment="1">
      <alignment horizontal="center" vertical="center"/>
    </xf>
    <xf numFmtId="10" fontId="27" fillId="5" borderId="15" xfId="1" applyNumberFormat="1" applyFont="1" applyFill="1" applyBorder="1" applyAlignment="1">
      <alignment horizontal="center" vertical="center"/>
    </xf>
    <xf numFmtId="2" fontId="27" fillId="5" borderId="14" xfId="1" applyNumberFormat="1" applyFont="1" applyFill="1" applyBorder="1" applyAlignment="1">
      <alignment horizontal="center" vertical="center"/>
    </xf>
    <xf numFmtId="2" fontId="27" fillId="5" borderId="15" xfId="1" applyNumberFormat="1" applyFont="1" applyFill="1" applyBorder="1" applyAlignment="1">
      <alignment horizontal="center" vertical="center"/>
    </xf>
    <xf numFmtId="2" fontId="27" fillId="5" borderId="1" xfId="1" applyNumberFormat="1" applyFont="1" applyFill="1" applyBorder="1" applyAlignment="1">
      <alignment horizontal="center" vertical="center"/>
    </xf>
    <xf numFmtId="1" fontId="27" fillId="5" borderId="14" xfId="1" applyNumberFormat="1" applyFont="1" applyFill="1" applyBorder="1" applyAlignment="1">
      <alignment horizontal="center" vertical="center"/>
    </xf>
    <xf numFmtId="164" fontId="27" fillId="5" borderId="1" xfId="1" applyNumberFormat="1" applyFont="1" applyFill="1" applyBorder="1" applyAlignment="1">
      <alignment horizontal="center" vertical="center"/>
    </xf>
    <xf numFmtId="164" fontId="27" fillId="5" borderId="15" xfId="6" applyNumberFormat="1" applyFont="1" applyFill="1" applyBorder="1" applyAlignment="1">
      <alignment horizontal="center" vertical="center"/>
    </xf>
    <xf numFmtId="164" fontId="27" fillId="5" borderId="15" xfId="1" applyNumberFormat="1" applyFont="1" applyFill="1" applyBorder="1" applyAlignment="1">
      <alignment horizontal="center" vertical="center"/>
    </xf>
    <xf numFmtId="1" fontId="27" fillId="5" borderId="1" xfId="1" applyNumberFormat="1" applyFont="1" applyFill="1" applyBorder="1" applyAlignment="1">
      <alignment horizontal="center" vertical="center"/>
    </xf>
    <xf numFmtId="1" fontId="27" fillId="5" borderId="15" xfId="1" applyNumberFormat="1" applyFont="1" applyFill="1" applyBorder="1" applyAlignment="1">
      <alignment horizontal="center" vertical="center"/>
    </xf>
    <xf numFmtId="167" fontId="31" fillId="0" borderId="0" xfId="1" applyNumberFormat="1" applyFont="1" applyAlignment="1">
      <alignment horizontal="center" vertical="center"/>
    </xf>
    <xf numFmtId="0" fontId="31" fillId="0" borderId="0" xfId="1" applyFont="1" applyAlignment="1">
      <alignment horizontal="center" vertical="center"/>
    </xf>
    <xf numFmtId="0" fontId="32" fillId="0" borderId="0" xfId="1" applyFont="1" applyAlignment="1">
      <alignment horizontal="center" vertical="center"/>
    </xf>
    <xf numFmtId="0" fontId="33" fillId="0" borderId="0" xfId="1" applyFont="1" applyAlignment="1">
      <alignment horizontal="center" vertical="center"/>
    </xf>
    <xf numFmtId="0" fontId="3" fillId="0" borderId="0" xfId="9" applyAlignment="1">
      <alignment vertical="center"/>
    </xf>
    <xf numFmtId="0" fontId="5" fillId="0" borderId="0" xfId="9" applyFont="1" applyAlignment="1">
      <alignment vertical="center"/>
    </xf>
    <xf numFmtId="0" fontId="7" fillId="0" borderId="0" xfId="9" applyFont="1" applyAlignment="1">
      <alignment vertical="center"/>
    </xf>
    <xf numFmtId="0" fontId="8" fillId="2" borderId="0" xfId="9" applyFont="1" applyFill="1" applyAlignment="1">
      <alignment vertical="center" wrapText="1"/>
    </xf>
    <xf numFmtId="0" fontId="9" fillId="2" borderId="0" xfId="9" applyFont="1" applyFill="1" applyAlignment="1">
      <alignment horizontal="right" vertical="center" wrapText="1"/>
    </xf>
    <xf numFmtId="0" fontId="8" fillId="0" borderId="16" xfId="9" applyFont="1" applyBorder="1" applyAlignment="1">
      <alignment vertical="center" wrapText="1"/>
    </xf>
    <xf numFmtId="0" fontId="5" fillId="0" borderId="16" xfId="9" applyFont="1" applyBorder="1" applyAlignment="1">
      <alignment vertical="center" wrapText="1"/>
    </xf>
    <xf numFmtId="0" fontId="3" fillId="0" borderId="17" xfId="9" applyBorder="1" applyAlignment="1">
      <alignment vertical="center"/>
    </xf>
    <xf numFmtId="0" fontId="3" fillId="4" borderId="0" xfId="9" applyFill="1" applyAlignment="1">
      <alignment vertical="center"/>
    </xf>
    <xf numFmtId="164" fontId="3" fillId="4" borderId="0" xfId="2" applyNumberFormat="1" applyFont="1" applyFill="1" applyBorder="1" applyAlignment="1">
      <alignment horizontal="right" vertical="center" wrapText="1"/>
    </xf>
    <xf numFmtId="164" fontId="3" fillId="3" borderId="0" xfId="9" applyNumberFormat="1" applyFill="1" applyAlignment="1">
      <alignment horizontal="right" vertical="center" wrapText="1"/>
    </xf>
    <xf numFmtId="164" fontId="3" fillId="0" borderId="0" xfId="2" applyNumberFormat="1" applyFont="1" applyFill="1" applyBorder="1" applyAlignment="1">
      <alignment horizontal="right" vertical="center" wrapText="1"/>
    </xf>
    <xf numFmtId="164" fontId="14" fillId="0" borderId="18" xfId="2" applyNumberFormat="1" applyFont="1" applyFill="1" applyBorder="1" applyAlignment="1">
      <alignment horizontal="right" vertical="center" wrapText="1"/>
    </xf>
    <xf numFmtId="164" fontId="8" fillId="6" borderId="0" xfId="2" applyNumberFormat="1" applyFont="1" applyFill="1" applyBorder="1" applyAlignment="1">
      <alignment horizontal="right" vertical="center" wrapText="1"/>
    </xf>
    <xf numFmtId="164" fontId="3" fillId="0" borderId="0" xfId="2" applyNumberFormat="1" applyFont="1" applyFill="1" applyAlignment="1">
      <alignment vertical="center"/>
    </xf>
    <xf numFmtId="164" fontId="14" fillId="3" borderId="0" xfId="9" applyNumberFormat="1" applyFont="1" applyFill="1" applyAlignment="1">
      <alignment horizontal="right" vertical="center" wrapText="1"/>
    </xf>
    <xf numFmtId="164" fontId="3" fillId="0" borderId="0" xfId="9" applyNumberFormat="1" applyAlignment="1">
      <alignment horizontal="right" vertical="center" wrapText="1"/>
    </xf>
    <xf numFmtId="164" fontId="8" fillId="6" borderId="0" xfId="9" applyNumberFormat="1" applyFont="1" applyFill="1" applyAlignment="1">
      <alignment horizontal="right" vertical="center" wrapText="1"/>
    </xf>
    <xf numFmtId="165" fontId="3" fillId="4" borderId="0" xfId="10" applyNumberFormat="1" applyFont="1" applyFill="1" applyBorder="1" applyAlignment="1">
      <alignment horizontal="right" vertical="center" wrapText="1"/>
    </xf>
    <xf numFmtId="166" fontId="3" fillId="4" borderId="0" xfId="10" applyFont="1" applyFill="1" applyBorder="1" applyAlignment="1">
      <alignment horizontal="right" vertical="center" wrapText="1"/>
    </xf>
    <xf numFmtId="166" fontId="3" fillId="3" borderId="0" xfId="10" applyFont="1" applyFill="1" applyBorder="1" applyAlignment="1">
      <alignment horizontal="right" vertical="center" wrapText="1"/>
    </xf>
    <xf numFmtId="165" fontId="14" fillId="3" borderId="0" xfId="10" applyNumberFormat="1" applyFont="1" applyFill="1" applyBorder="1" applyAlignment="1">
      <alignment horizontal="right" vertical="center" wrapText="1"/>
    </xf>
    <xf numFmtId="166" fontId="3" fillId="0" borderId="0" xfId="10" applyFont="1" applyFill="1" applyBorder="1" applyAlignment="1">
      <alignment horizontal="right" vertical="center" wrapText="1"/>
    </xf>
    <xf numFmtId="166" fontId="8" fillId="6" borderId="0" xfId="10" applyFont="1" applyFill="1" applyBorder="1" applyAlignment="1">
      <alignment horizontal="right" vertical="center" wrapText="1"/>
    </xf>
    <xf numFmtId="0" fontId="3" fillId="4" borderId="17" xfId="9" applyFill="1" applyBorder="1" applyAlignment="1">
      <alignment vertical="center"/>
    </xf>
    <xf numFmtId="164" fontId="3" fillId="4" borderId="17" xfId="2" applyNumberFormat="1" applyFont="1" applyFill="1" applyBorder="1" applyAlignment="1">
      <alignment horizontal="right" vertical="center" wrapText="1"/>
    </xf>
    <xf numFmtId="164" fontId="3" fillId="4" borderId="17" xfId="9" applyNumberFormat="1" applyFill="1" applyBorder="1" applyAlignment="1">
      <alignment horizontal="right" vertical="center" wrapText="1"/>
    </xf>
    <xf numFmtId="10" fontId="3" fillId="4" borderId="17" xfId="9" applyNumberFormat="1" applyFill="1" applyBorder="1" applyAlignment="1">
      <alignment horizontal="right" vertical="center" wrapText="1"/>
    </xf>
    <xf numFmtId="10" fontId="3" fillId="3" borderId="17" xfId="9" applyNumberFormat="1" applyFill="1" applyBorder="1" applyAlignment="1">
      <alignment horizontal="right" vertical="center" wrapText="1"/>
    </xf>
    <xf numFmtId="10" fontId="14" fillId="3" borderId="17" xfId="9" applyNumberFormat="1" applyFont="1" applyFill="1" applyBorder="1" applyAlignment="1">
      <alignment horizontal="right" vertical="center" wrapText="1"/>
    </xf>
    <xf numFmtId="10" fontId="3" fillId="0" borderId="17" xfId="6" applyNumberFormat="1" applyFont="1" applyFill="1" applyBorder="1" applyAlignment="1">
      <alignment horizontal="right" vertical="center" wrapText="1"/>
    </xf>
    <xf numFmtId="10" fontId="8" fillId="6" borderId="17" xfId="6" applyNumberFormat="1" applyFont="1" applyFill="1" applyBorder="1" applyAlignment="1">
      <alignment horizontal="right" vertical="center" wrapText="1"/>
    </xf>
    <xf numFmtId="164" fontId="34" fillId="0" borderId="0" xfId="2" applyNumberFormat="1" applyFont="1" applyFill="1" applyBorder="1" applyAlignment="1">
      <alignment horizontal="right" vertical="center" wrapText="1"/>
    </xf>
    <xf numFmtId="14" fontId="3" fillId="0" borderId="0" xfId="9" applyNumberFormat="1" applyAlignment="1">
      <alignment horizontal="right" vertical="center"/>
    </xf>
    <xf numFmtId="14" fontId="35" fillId="0" borderId="0" xfId="9" applyNumberFormat="1" applyFont="1" applyAlignment="1">
      <alignment horizontal="right" vertical="center"/>
    </xf>
    <xf numFmtId="0" fontId="35" fillId="0" borderId="0" xfId="9" applyFont="1" applyAlignment="1">
      <alignment vertical="center"/>
    </xf>
    <xf numFmtId="0" fontId="36" fillId="0" borderId="0" xfId="9" applyFont="1" applyAlignment="1">
      <alignment vertical="center"/>
    </xf>
    <xf numFmtId="167" fontId="37" fillId="2" borderId="0" xfId="9" applyNumberFormat="1" applyFont="1" applyFill="1" applyAlignment="1">
      <alignment horizontal="center" vertical="center"/>
    </xf>
    <xf numFmtId="167" fontId="37" fillId="2" borderId="19" xfId="9" applyNumberFormat="1" applyFont="1" applyFill="1" applyBorder="1" applyAlignment="1">
      <alignment horizontal="center" vertical="center"/>
    </xf>
    <xf numFmtId="167" fontId="37" fillId="2" borderId="0" xfId="9" applyNumberFormat="1" applyFont="1" applyFill="1" applyAlignment="1">
      <alignment horizontal="center" vertical="center"/>
    </xf>
    <xf numFmtId="167" fontId="37" fillId="2" borderId="20" xfId="9" applyNumberFormat="1" applyFont="1" applyFill="1" applyBorder="1" applyAlignment="1">
      <alignment horizontal="center" vertical="center"/>
    </xf>
    <xf numFmtId="10" fontId="37" fillId="2" borderId="19" xfId="9" applyNumberFormat="1" applyFont="1" applyFill="1" applyBorder="1" applyAlignment="1">
      <alignment horizontal="center" vertical="center"/>
    </xf>
    <xf numFmtId="10" fontId="37" fillId="2" borderId="20" xfId="9" applyNumberFormat="1" applyFont="1" applyFill="1" applyBorder="1" applyAlignment="1">
      <alignment horizontal="center" vertical="center"/>
    </xf>
    <xf numFmtId="0" fontId="38" fillId="4" borderId="0" xfId="9" applyFont="1" applyFill="1"/>
    <xf numFmtId="167" fontId="37" fillId="2" borderId="19" xfId="9" applyNumberFormat="1" applyFont="1" applyFill="1" applyBorder="1" applyAlignment="1">
      <alignment horizontal="center" vertical="center"/>
    </xf>
    <xf numFmtId="10" fontId="37" fillId="2" borderId="0" xfId="9" applyNumberFormat="1" applyFont="1" applyFill="1" applyAlignment="1">
      <alignment horizontal="center" vertical="center"/>
    </xf>
    <xf numFmtId="167" fontId="37" fillId="2" borderId="20" xfId="9" applyNumberFormat="1" applyFont="1" applyFill="1" applyBorder="1" applyAlignment="1">
      <alignment horizontal="center" vertical="center"/>
    </xf>
    <xf numFmtId="167" fontId="38" fillId="7" borderId="0" xfId="9" applyNumberFormat="1" applyFont="1" applyFill="1" applyAlignment="1">
      <alignment horizontal="center" vertical="center"/>
    </xf>
    <xf numFmtId="2" fontId="38" fillId="0" borderId="19" xfId="10" applyNumberFormat="1" applyFont="1" applyFill="1" applyBorder="1" applyAlignment="1">
      <alignment horizontal="center" vertical="center"/>
    </xf>
    <xf numFmtId="164" fontId="38" fillId="0" borderId="0" xfId="10" applyNumberFormat="1" applyFont="1" applyFill="1" applyBorder="1" applyAlignment="1">
      <alignment horizontal="center" vertical="center"/>
    </xf>
    <xf numFmtId="10" fontId="38" fillId="0" borderId="19" xfId="11" applyNumberFormat="1" applyFont="1" applyFill="1" applyBorder="1" applyAlignment="1">
      <alignment horizontal="center" vertical="center"/>
    </xf>
    <xf numFmtId="10" fontId="38" fillId="0" borderId="20" xfId="9" applyNumberFormat="1" applyFont="1" applyBorder="1" applyAlignment="1">
      <alignment horizontal="center" vertical="center"/>
    </xf>
    <xf numFmtId="168" fontId="38" fillId="7" borderId="19" xfId="11" applyNumberFormat="1" applyFont="1" applyFill="1" applyBorder="1" applyAlignment="1">
      <alignment horizontal="center" vertical="center"/>
    </xf>
    <xf numFmtId="168" fontId="38" fillId="0" borderId="19" xfId="9" applyNumberFormat="1" applyFont="1" applyBorder="1" applyAlignment="1">
      <alignment horizontal="center" vertical="center"/>
    </xf>
    <xf numFmtId="2" fontId="38" fillId="0" borderId="19" xfId="9" applyNumberFormat="1" applyFont="1" applyBorder="1" applyAlignment="1">
      <alignment horizontal="center" vertical="center"/>
    </xf>
    <xf numFmtId="164" fontId="38" fillId="0" borderId="0" xfId="9" applyNumberFormat="1" applyFont="1" applyAlignment="1">
      <alignment horizontal="center" vertical="center"/>
    </xf>
    <xf numFmtId="2" fontId="38" fillId="7" borderId="19" xfId="10" applyNumberFormat="1" applyFont="1" applyFill="1" applyBorder="1" applyAlignment="1">
      <alignment horizontal="center" vertical="center"/>
    </xf>
    <xf numFmtId="164" fontId="38" fillId="7" borderId="0" xfId="10" applyNumberFormat="1" applyFont="1" applyFill="1" applyBorder="1" applyAlignment="1">
      <alignment horizontal="center" vertical="center"/>
    </xf>
    <xf numFmtId="10" fontId="38" fillId="7" borderId="19" xfId="11" applyNumberFormat="1" applyFont="1" applyFill="1" applyBorder="1" applyAlignment="1">
      <alignment horizontal="center" vertical="center"/>
    </xf>
    <xf numFmtId="10" fontId="38" fillId="7" borderId="20" xfId="9" applyNumberFormat="1" applyFont="1" applyFill="1" applyBorder="1" applyAlignment="1">
      <alignment horizontal="center" vertical="center"/>
    </xf>
    <xf numFmtId="168" fontId="38" fillId="7" borderId="19" xfId="9" applyNumberFormat="1" applyFont="1" applyFill="1" applyBorder="1" applyAlignment="1">
      <alignment horizontal="center" vertical="center"/>
    </xf>
    <xf numFmtId="2" fontId="38" fillId="7" borderId="19" xfId="9" applyNumberFormat="1" applyFont="1" applyFill="1" applyBorder="1" applyAlignment="1">
      <alignment horizontal="center" vertical="center"/>
    </xf>
    <xf numFmtId="164" fontId="38" fillId="7" borderId="0" xfId="9" applyNumberFormat="1" applyFont="1" applyFill="1" applyAlignment="1">
      <alignment horizontal="center" vertical="center"/>
    </xf>
    <xf numFmtId="164" fontId="38" fillId="7" borderId="20" xfId="11" applyNumberFormat="1" applyFont="1" applyFill="1" applyBorder="1" applyAlignment="1">
      <alignment horizontal="center" vertical="center"/>
    </xf>
    <xf numFmtId="167" fontId="26" fillId="7" borderId="1" xfId="9" applyNumberFormat="1" applyFont="1" applyFill="1" applyBorder="1" applyAlignment="1">
      <alignment horizontal="center" vertical="center"/>
    </xf>
    <xf numFmtId="2" fontId="26" fillId="7" borderId="21" xfId="10" applyNumberFormat="1" applyFont="1" applyFill="1" applyBorder="1" applyAlignment="1">
      <alignment horizontal="center" vertical="center"/>
    </xf>
    <xf numFmtId="164" fontId="26" fillId="7" borderId="1" xfId="10" applyNumberFormat="1" applyFont="1" applyFill="1" applyBorder="1" applyAlignment="1">
      <alignment horizontal="center" vertical="center"/>
    </xf>
    <xf numFmtId="10" fontId="26" fillId="7" borderId="21" xfId="11" applyNumberFormat="1" applyFont="1" applyFill="1" applyBorder="1" applyAlignment="1">
      <alignment horizontal="center" vertical="center"/>
    </xf>
    <xf numFmtId="10" fontId="26" fillId="7" borderId="22" xfId="9" applyNumberFormat="1" applyFont="1" applyFill="1" applyBorder="1" applyAlignment="1">
      <alignment horizontal="center" vertical="center"/>
    </xf>
    <xf numFmtId="168" fontId="26" fillId="7" borderId="21" xfId="9" applyNumberFormat="1" applyFont="1" applyFill="1" applyBorder="1" applyAlignment="1">
      <alignment horizontal="center" vertical="center"/>
    </xf>
    <xf numFmtId="2" fontId="26" fillId="7" borderId="21" xfId="9" applyNumberFormat="1" applyFont="1" applyFill="1" applyBorder="1" applyAlignment="1">
      <alignment horizontal="center" vertical="center"/>
    </xf>
    <xf numFmtId="164" fontId="26" fillId="7" borderId="1" xfId="9" applyNumberFormat="1" applyFont="1" applyFill="1" applyBorder="1" applyAlignment="1">
      <alignment horizontal="center" vertical="center"/>
    </xf>
    <xf numFmtId="164" fontId="26" fillId="7" borderId="22" xfId="11" applyNumberFormat="1" applyFont="1" applyFill="1" applyBorder="1" applyAlignment="1">
      <alignment horizontal="center" vertical="center"/>
    </xf>
    <xf numFmtId="0" fontId="26" fillId="4" borderId="0" xfId="9" applyFont="1" applyFill="1"/>
    <xf numFmtId="164" fontId="38" fillId="7" borderId="0" xfId="12" applyNumberFormat="1" applyFont="1" applyFill="1" applyBorder="1" applyAlignment="1">
      <alignment horizontal="center" vertical="center"/>
    </xf>
    <xf numFmtId="164" fontId="38" fillId="7" borderId="0" xfId="11" applyNumberFormat="1" applyFont="1" applyFill="1" applyBorder="1" applyAlignment="1">
      <alignment horizontal="center" vertical="center"/>
    </xf>
    <xf numFmtId="164" fontId="26" fillId="7" borderId="1" xfId="11" applyNumberFormat="1" applyFont="1" applyFill="1" applyBorder="1" applyAlignment="1">
      <alignment horizontal="center" vertical="center"/>
    </xf>
    <xf numFmtId="165" fontId="26" fillId="4" borderId="0" xfId="10" applyNumberFormat="1" applyFont="1" applyFill="1" applyBorder="1" applyAlignment="1">
      <alignment horizontal="center" vertical="center"/>
    </xf>
    <xf numFmtId="169" fontId="26" fillId="4" borderId="0" xfId="9" applyNumberFormat="1" applyFont="1" applyFill="1"/>
    <xf numFmtId="2" fontId="26" fillId="4" borderId="0" xfId="10" applyNumberFormat="1" applyFont="1" applyFill="1" applyBorder="1" applyAlignment="1">
      <alignment horizontal="center" vertical="center"/>
    </xf>
    <xf numFmtId="164" fontId="26" fillId="4" borderId="0" xfId="10" applyNumberFormat="1" applyFont="1" applyFill="1" applyBorder="1" applyAlignment="1">
      <alignment horizontal="center" vertical="center"/>
    </xf>
    <xf numFmtId="164" fontId="26" fillId="4" borderId="0" xfId="9" applyNumberFormat="1" applyFont="1" applyFill="1" applyAlignment="1">
      <alignment horizontal="center" vertical="center"/>
    </xf>
    <xf numFmtId="10" fontId="26" fillId="4" borderId="0" xfId="11" applyNumberFormat="1" applyFont="1" applyFill="1" applyBorder="1" applyAlignment="1">
      <alignment horizontal="center" vertical="center"/>
    </xf>
    <xf numFmtId="10" fontId="26" fillId="4" borderId="0" xfId="9" applyNumberFormat="1" applyFont="1" applyFill="1" applyAlignment="1">
      <alignment horizontal="center" vertical="center"/>
    </xf>
    <xf numFmtId="2" fontId="26" fillId="4" borderId="0" xfId="9" applyNumberFormat="1" applyFont="1" applyFill="1" applyAlignment="1">
      <alignment horizontal="center" vertical="center"/>
    </xf>
    <xf numFmtId="2" fontId="26" fillId="4" borderId="1" xfId="9" applyNumberFormat="1" applyFont="1" applyFill="1" applyBorder="1" applyAlignment="1">
      <alignment horizontal="center" vertical="center"/>
    </xf>
    <xf numFmtId="164" fontId="26" fillId="4" borderId="1" xfId="9" applyNumberFormat="1" applyFont="1" applyFill="1" applyBorder="1" applyAlignment="1">
      <alignment horizontal="center" vertical="center"/>
    </xf>
    <xf numFmtId="164" fontId="26" fillId="4" borderId="1" xfId="11" applyNumberFormat="1" applyFont="1" applyFill="1" applyBorder="1" applyAlignment="1">
      <alignment horizontal="center" vertical="center"/>
    </xf>
    <xf numFmtId="2" fontId="26" fillId="4" borderId="1" xfId="10" applyNumberFormat="1" applyFont="1" applyFill="1" applyBorder="1" applyAlignment="1">
      <alignment horizontal="center" vertical="center"/>
    </xf>
    <xf numFmtId="165" fontId="26" fillId="4" borderId="1" xfId="10" applyNumberFormat="1" applyFont="1" applyFill="1" applyBorder="1" applyAlignment="1">
      <alignment horizontal="center" vertical="center"/>
    </xf>
    <xf numFmtId="169" fontId="26" fillId="4" borderId="1" xfId="9" applyNumberFormat="1" applyFont="1" applyFill="1" applyBorder="1"/>
    <xf numFmtId="0" fontId="26" fillId="4" borderId="1" xfId="9" applyFont="1" applyFill="1" applyBorder="1"/>
    <xf numFmtId="164" fontId="26" fillId="4" borderId="1" xfId="10" applyNumberFormat="1" applyFont="1" applyFill="1" applyBorder="1" applyAlignment="1">
      <alignment horizontal="center" vertical="center"/>
    </xf>
    <xf numFmtId="164" fontId="26" fillId="8" borderId="1" xfId="10" applyNumberFormat="1" applyFont="1" applyFill="1" applyBorder="1" applyAlignment="1">
      <alignment horizontal="center" vertical="center"/>
    </xf>
    <xf numFmtId="164" fontId="26" fillId="8" borderId="1" xfId="9" applyNumberFormat="1" applyFont="1" applyFill="1" applyBorder="1" applyAlignment="1">
      <alignment horizontal="center" vertical="center"/>
    </xf>
    <xf numFmtId="10" fontId="26" fillId="8" borderId="1" xfId="11" applyNumberFormat="1" applyFont="1" applyFill="1" applyBorder="1" applyAlignment="1">
      <alignment horizontal="center" vertical="center"/>
    </xf>
    <xf numFmtId="10" fontId="26" fillId="8" borderId="1" xfId="9" applyNumberFormat="1" applyFont="1" applyFill="1" applyBorder="1" applyAlignment="1">
      <alignment horizontal="center" vertical="center"/>
    </xf>
    <xf numFmtId="2" fontId="26" fillId="8" borderId="1" xfId="9" applyNumberFormat="1" applyFont="1" applyFill="1" applyBorder="1" applyAlignment="1">
      <alignment horizontal="center" vertical="center"/>
    </xf>
    <xf numFmtId="164" fontId="26" fillId="8" borderId="1" xfId="11" applyNumberFormat="1" applyFont="1" applyFill="1" applyBorder="1" applyAlignment="1">
      <alignment horizontal="center" vertical="center"/>
    </xf>
    <xf numFmtId="2" fontId="26" fillId="8" borderId="1" xfId="10" applyNumberFormat="1" applyFont="1" applyFill="1" applyBorder="1" applyAlignment="1">
      <alignment horizontal="center" vertical="center"/>
    </xf>
    <xf numFmtId="165" fontId="26" fillId="8" borderId="1" xfId="10" applyNumberFormat="1" applyFont="1" applyFill="1" applyBorder="1" applyAlignment="1">
      <alignment horizontal="center" vertical="center"/>
    </xf>
    <xf numFmtId="169" fontId="26" fillId="8" borderId="1" xfId="9" applyNumberFormat="1" applyFont="1" applyFill="1" applyBorder="1"/>
    <xf numFmtId="0" fontId="26" fillId="8" borderId="1" xfId="9" applyFont="1" applyFill="1" applyBorder="1"/>
    <xf numFmtId="10" fontId="38" fillId="7" borderId="19" xfId="6" applyNumberFormat="1" applyFont="1" applyFill="1" applyBorder="1" applyAlignment="1">
      <alignment horizontal="center" vertical="center"/>
    </xf>
    <xf numFmtId="10" fontId="38" fillId="7" borderId="20" xfId="6" applyNumberFormat="1" applyFont="1" applyFill="1" applyBorder="1" applyAlignment="1">
      <alignment horizontal="center" vertical="center"/>
    </xf>
    <xf numFmtId="10" fontId="26" fillId="7" borderId="21" xfId="6" applyNumberFormat="1" applyFont="1" applyFill="1" applyBorder="1" applyAlignment="1">
      <alignment horizontal="center" vertical="center"/>
    </xf>
    <xf numFmtId="10" fontId="26" fillId="7" borderId="22" xfId="6" applyNumberFormat="1" applyFont="1" applyFill="1" applyBorder="1" applyAlignment="1">
      <alignment horizontal="center" vertical="center"/>
    </xf>
    <xf numFmtId="2" fontId="38" fillId="7" borderId="19" xfId="9" applyNumberFormat="1" applyFont="1" applyFill="1" applyBorder="1" applyAlignment="1">
      <alignment horizontal="center"/>
    </xf>
    <xf numFmtId="10" fontId="38" fillId="7" borderId="0" xfId="6" applyNumberFormat="1" applyFont="1" applyFill="1" applyBorder="1" applyAlignment="1">
      <alignment horizontal="center" vertical="center"/>
    </xf>
    <xf numFmtId="10" fontId="38" fillId="7" borderId="23" xfId="6" applyNumberFormat="1" applyFont="1" applyFill="1" applyBorder="1" applyAlignment="1">
      <alignment horizontal="center" vertical="center"/>
    </xf>
    <xf numFmtId="10" fontId="38" fillId="7" borderId="24" xfId="6" applyNumberFormat="1" applyFont="1" applyFill="1" applyBorder="1" applyAlignment="1">
      <alignment horizontal="center" vertical="center"/>
    </xf>
    <xf numFmtId="167" fontId="38" fillId="5" borderId="0" xfId="9" applyNumberFormat="1" applyFont="1" applyFill="1" applyAlignment="1">
      <alignment horizontal="center" vertical="center"/>
    </xf>
    <xf numFmtId="2" fontId="38" fillId="5" borderId="19" xfId="9" applyNumberFormat="1" applyFont="1" applyFill="1" applyBorder="1" applyAlignment="1">
      <alignment horizontal="center" vertical="center"/>
    </xf>
    <xf numFmtId="164" fontId="38" fillId="5" borderId="0" xfId="10" applyNumberFormat="1" applyFont="1" applyFill="1" applyBorder="1" applyAlignment="1">
      <alignment horizontal="center" vertical="center"/>
    </xf>
    <xf numFmtId="167" fontId="40" fillId="5" borderId="25" xfId="9" applyNumberFormat="1" applyFont="1" applyFill="1" applyBorder="1" applyAlignment="1">
      <alignment horizontal="center" vertical="center"/>
    </xf>
    <xf numFmtId="2" fontId="26" fillId="5" borderId="26" xfId="10" applyNumberFormat="1" applyFont="1" applyFill="1" applyBorder="1" applyAlignment="1">
      <alignment horizontal="center" vertical="center"/>
    </xf>
    <xf numFmtId="164" fontId="26" fillId="5" borderId="25" xfId="10" applyNumberFormat="1" applyFont="1" applyFill="1" applyBorder="1" applyAlignment="1">
      <alignment horizontal="center" vertical="center"/>
    </xf>
    <xf numFmtId="10" fontId="26" fillId="5" borderId="26" xfId="6" applyNumberFormat="1" applyFont="1" applyFill="1" applyBorder="1" applyAlignment="1">
      <alignment horizontal="center" vertical="center"/>
    </xf>
    <xf numFmtId="10" fontId="26" fillId="5" borderId="25" xfId="6" applyNumberFormat="1" applyFont="1" applyFill="1" applyBorder="1" applyAlignment="1">
      <alignment horizontal="center" vertical="center"/>
    </xf>
    <xf numFmtId="2" fontId="26" fillId="5" borderId="26" xfId="9" applyNumberFormat="1" applyFont="1" applyFill="1" applyBorder="1" applyAlignment="1">
      <alignment horizontal="center"/>
    </xf>
    <xf numFmtId="164" fontId="26" fillId="5" borderId="25" xfId="11" applyNumberFormat="1" applyFont="1" applyFill="1" applyBorder="1" applyAlignment="1">
      <alignment horizontal="center" vertical="center"/>
    </xf>
    <xf numFmtId="10" fontId="38" fillId="5" borderId="19" xfId="6" applyNumberFormat="1" applyFont="1" applyFill="1" applyBorder="1" applyAlignment="1">
      <alignment horizontal="center" vertical="center"/>
    </xf>
    <xf numFmtId="10" fontId="38" fillId="5" borderId="0" xfId="6" applyNumberFormat="1" applyFont="1" applyFill="1" applyBorder="1" applyAlignment="1">
      <alignment horizontal="center" vertical="center"/>
    </xf>
    <xf numFmtId="2" fontId="38" fillId="5" borderId="19" xfId="9" applyNumberFormat="1" applyFont="1" applyFill="1" applyBorder="1" applyAlignment="1">
      <alignment horizontal="center"/>
    </xf>
    <xf numFmtId="164" fontId="38" fillId="5" borderId="0" xfId="9" applyNumberFormat="1" applyFont="1" applyFill="1" applyAlignment="1">
      <alignment horizontal="center" vertical="center"/>
    </xf>
    <xf numFmtId="167" fontId="38" fillId="3" borderId="0" xfId="9" applyNumberFormat="1" applyFont="1" applyFill="1" applyAlignment="1">
      <alignment horizontal="center" vertical="center"/>
    </xf>
    <xf numFmtId="2" fontId="38" fillId="3" borderId="19" xfId="9" applyNumberFormat="1" applyFont="1" applyFill="1" applyBorder="1" applyAlignment="1">
      <alignment horizontal="center" vertical="center"/>
    </xf>
    <xf numFmtId="164" fontId="38" fillId="3" borderId="0" xfId="10" applyNumberFormat="1" applyFont="1" applyFill="1" applyBorder="1" applyAlignment="1">
      <alignment horizontal="center" vertical="center"/>
    </xf>
    <xf numFmtId="10" fontId="38" fillId="3" borderId="19" xfId="11" applyNumberFormat="1" applyFont="1" applyFill="1" applyBorder="1" applyAlignment="1">
      <alignment horizontal="center" vertical="center"/>
    </xf>
    <xf numFmtId="10" fontId="38" fillId="3" borderId="0" xfId="10" applyNumberFormat="1" applyFont="1" applyFill="1" applyBorder="1" applyAlignment="1">
      <alignment horizontal="center" vertical="center"/>
    </xf>
    <xf numFmtId="2" fontId="38" fillId="3" borderId="19" xfId="9" applyNumberFormat="1" applyFont="1" applyFill="1" applyBorder="1" applyAlignment="1">
      <alignment horizontal="center"/>
    </xf>
    <xf numFmtId="164" fontId="38" fillId="3" borderId="0" xfId="9" applyNumberFormat="1" applyFont="1" applyFill="1" applyAlignment="1">
      <alignment horizontal="center" vertical="center"/>
    </xf>
    <xf numFmtId="0" fontId="38" fillId="3" borderId="0" xfId="9" applyFont="1" applyFill="1"/>
    <xf numFmtId="169" fontId="26" fillId="3" borderId="0" xfId="9" applyNumberFormat="1" applyFont="1" applyFill="1" applyAlignment="1">
      <alignment horizontal="center" vertical="center"/>
    </xf>
    <xf numFmtId="0" fontId="38" fillId="3" borderId="0" xfId="9" applyFont="1" applyFill="1" applyAlignment="1">
      <alignment horizontal="center" vertical="center"/>
    </xf>
    <xf numFmtId="164" fontId="38" fillId="3" borderId="0" xfId="11" applyNumberFormat="1" applyFont="1" applyFill="1" applyBorder="1"/>
    <xf numFmtId="0" fontId="41" fillId="3" borderId="0" xfId="9" applyFont="1" applyFill="1"/>
    <xf numFmtId="0" fontId="38" fillId="3" borderId="0" xfId="9" applyFont="1" applyFill="1" applyAlignment="1">
      <alignment horizontal="center"/>
    </xf>
    <xf numFmtId="0" fontId="42" fillId="3" borderId="0" xfId="9" applyFont="1" applyFill="1"/>
    <xf numFmtId="169" fontId="38" fillId="3" borderId="0" xfId="9" applyNumberFormat="1" applyFont="1" applyFill="1" applyAlignment="1">
      <alignment horizontal="center" vertical="center"/>
    </xf>
    <xf numFmtId="169" fontId="38" fillId="4" borderId="0" xfId="9" applyNumberFormat="1" applyFont="1" applyFill="1" applyAlignment="1">
      <alignment horizontal="center" vertical="center"/>
    </xf>
    <xf numFmtId="0" fontId="38" fillId="4" borderId="0" xfId="9" applyFont="1" applyFill="1" applyAlignment="1">
      <alignment horizontal="center" vertical="center"/>
    </xf>
    <xf numFmtId="0" fontId="42" fillId="4" borderId="0" xfId="9" applyFont="1" applyFill="1"/>
    <xf numFmtId="0" fontId="41" fillId="4" borderId="0" xfId="9" applyFont="1" applyFill="1"/>
    <xf numFmtId="0" fontId="38" fillId="4" borderId="0" xfId="9" applyFont="1" applyFill="1" applyAlignment="1">
      <alignment horizontal="center"/>
    </xf>
    <xf numFmtId="0" fontId="9" fillId="2" borderId="0" xfId="1" applyFont="1" applyFill="1" applyAlignment="1">
      <alignment horizontal="right" vertical="center" wrapText="1"/>
    </xf>
    <xf numFmtId="0" fontId="8" fillId="0" borderId="16" xfId="1" applyFont="1" applyBorder="1" applyAlignment="1">
      <alignment vertical="center" wrapText="1"/>
    </xf>
    <xf numFmtId="0" fontId="5" fillId="0" borderId="16" xfId="1" applyFont="1" applyBorder="1" applyAlignment="1">
      <alignment vertical="center" wrapText="1"/>
    </xf>
    <xf numFmtId="0" fontId="3" fillId="0" borderId="17" xfId="1" applyFont="1" applyBorder="1" applyAlignment="1">
      <alignment vertical="center"/>
    </xf>
    <xf numFmtId="0" fontId="3" fillId="4" borderId="0" xfId="1" applyFont="1" applyFill="1" applyAlignment="1">
      <alignment vertical="center"/>
    </xf>
    <xf numFmtId="164" fontId="3" fillId="3" borderId="0" xfId="1" applyNumberFormat="1" applyFont="1" applyFill="1" applyAlignment="1">
      <alignment horizontal="right" vertical="center" wrapText="1"/>
    </xf>
    <xf numFmtId="164" fontId="3" fillId="0" borderId="0" xfId="1" applyNumberFormat="1" applyFont="1" applyAlignment="1">
      <alignment horizontal="right" vertical="center" wrapText="1"/>
    </xf>
    <xf numFmtId="164" fontId="8" fillId="6" borderId="0" xfId="1" applyNumberFormat="1" applyFont="1" applyFill="1" applyAlignment="1">
      <alignment horizontal="right" vertical="center" wrapText="1"/>
    </xf>
    <xf numFmtId="0" fontId="3" fillId="4" borderId="17" xfId="1" applyFont="1" applyFill="1" applyBorder="1" applyAlignment="1">
      <alignment vertical="center"/>
    </xf>
    <xf numFmtId="164" fontId="3" fillId="4" borderId="17" xfId="1" applyNumberFormat="1" applyFont="1" applyFill="1" applyBorder="1" applyAlignment="1">
      <alignment horizontal="right" vertical="center" wrapText="1"/>
    </xf>
    <xf numFmtId="10" fontId="3" fillId="4" borderId="17" xfId="1" applyNumberFormat="1" applyFont="1" applyFill="1" applyBorder="1" applyAlignment="1">
      <alignment horizontal="right" vertical="center" wrapText="1"/>
    </xf>
    <xf numFmtId="10" fontId="3" fillId="3" borderId="17" xfId="1" applyNumberFormat="1" applyFont="1" applyFill="1" applyBorder="1" applyAlignment="1">
      <alignment horizontal="right" vertical="center" wrapText="1"/>
    </xf>
    <xf numFmtId="0" fontId="34" fillId="4" borderId="0" xfId="1" applyFont="1" applyFill="1" applyAlignment="1">
      <alignment vertical="center"/>
    </xf>
    <xf numFmtId="14" fontId="3" fillId="0" borderId="0" xfId="1" applyNumberFormat="1" applyFont="1" applyAlignment="1">
      <alignment horizontal="right" vertical="center"/>
    </xf>
    <xf numFmtId="14" fontId="35" fillId="0" borderId="0" xfId="1" applyNumberFormat="1" applyFont="1" applyAlignment="1">
      <alignment horizontal="right" vertical="center"/>
    </xf>
    <xf numFmtId="0" fontId="35" fillId="0" borderId="0" xfId="1" applyFont="1" applyAlignment="1">
      <alignment vertical="center"/>
    </xf>
    <xf numFmtId="0" fontId="36" fillId="0" borderId="0" xfId="1" applyFont="1" applyAlignment="1">
      <alignment vertical="center"/>
    </xf>
    <xf numFmtId="169" fontId="37" fillId="2" borderId="0" xfId="1" applyNumberFormat="1" applyFont="1" applyFill="1"/>
    <xf numFmtId="0" fontId="37" fillId="2" borderId="0" xfId="1" applyFont="1" applyFill="1"/>
    <xf numFmtId="0" fontId="37" fillId="2" borderId="19" xfId="1" applyFont="1" applyFill="1" applyBorder="1" applyAlignment="1">
      <alignment horizontal="center" vertical="center"/>
    </xf>
    <xf numFmtId="0" fontId="37" fillId="2" borderId="0" xfId="1" applyFont="1" applyFill="1" applyAlignment="1">
      <alignment horizontal="center" vertical="center"/>
    </xf>
    <xf numFmtId="10" fontId="37" fillId="2" borderId="19" xfId="1" applyNumberFormat="1" applyFont="1" applyFill="1" applyBorder="1" applyAlignment="1">
      <alignment horizontal="center" vertical="center"/>
    </xf>
    <xf numFmtId="10" fontId="37" fillId="2" borderId="20" xfId="1" applyNumberFormat="1" applyFont="1" applyFill="1" applyBorder="1" applyAlignment="1">
      <alignment horizontal="center" vertical="center"/>
    </xf>
    <xf numFmtId="0" fontId="37" fillId="2" borderId="20" xfId="1" applyFont="1" applyFill="1" applyBorder="1" applyAlignment="1">
      <alignment horizontal="center" vertical="center"/>
    </xf>
    <xf numFmtId="0" fontId="38" fillId="4" borderId="0" xfId="1" applyFont="1" applyFill="1"/>
    <xf numFmtId="0" fontId="37" fillId="2" borderId="19" xfId="1" applyFont="1" applyFill="1" applyBorder="1" applyAlignment="1">
      <alignment horizontal="center" vertical="center"/>
    </xf>
    <xf numFmtId="10" fontId="37" fillId="2" borderId="0" xfId="1" applyNumberFormat="1" applyFont="1" applyFill="1" applyAlignment="1">
      <alignment horizontal="center" vertical="center"/>
    </xf>
    <xf numFmtId="0" fontId="37" fillId="2" borderId="20" xfId="1" applyFont="1" applyFill="1" applyBorder="1" applyAlignment="1">
      <alignment horizontal="center" vertical="center"/>
    </xf>
    <xf numFmtId="0" fontId="37" fillId="2" borderId="0" xfId="1" applyFont="1" applyFill="1" applyAlignment="1">
      <alignment horizontal="center" vertical="center"/>
    </xf>
    <xf numFmtId="167" fontId="38" fillId="7" borderId="0" xfId="1" applyNumberFormat="1" applyFont="1" applyFill="1" applyAlignment="1">
      <alignment horizontal="center" vertical="center"/>
    </xf>
    <xf numFmtId="0" fontId="38" fillId="7" borderId="0" xfId="1" applyFont="1" applyFill="1" applyAlignment="1">
      <alignment horizontal="center" vertical="center"/>
    </xf>
    <xf numFmtId="10" fontId="38" fillId="0" borderId="19" xfId="6" applyNumberFormat="1" applyFont="1" applyFill="1" applyBorder="1" applyAlignment="1">
      <alignment horizontal="center" vertical="center"/>
    </xf>
    <xf numFmtId="2" fontId="38" fillId="0" borderId="19" xfId="1" applyNumberFormat="1" applyFont="1" applyBorder="1" applyAlignment="1">
      <alignment horizontal="center" vertical="center"/>
    </xf>
    <xf numFmtId="1" fontId="38" fillId="0" borderId="19" xfId="1" applyNumberFormat="1" applyFont="1" applyBorder="1" applyAlignment="1">
      <alignment horizontal="center" vertical="center"/>
    </xf>
    <xf numFmtId="164" fontId="38" fillId="0" borderId="0" xfId="1" applyNumberFormat="1" applyFont="1" applyAlignment="1">
      <alignment horizontal="center" vertical="center"/>
    </xf>
    <xf numFmtId="164" fontId="38" fillId="0" borderId="20" xfId="6" applyNumberFormat="1" applyFont="1" applyFill="1" applyBorder="1" applyAlignment="1">
      <alignment horizontal="center" vertical="center"/>
    </xf>
    <xf numFmtId="2" fontId="38" fillId="4" borderId="0" xfId="1" applyNumberFormat="1" applyFont="1" applyFill="1"/>
    <xf numFmtId="10" fontId="38" fillId="7" borderId="20" xfId="1" applyNumberFormat="1" applyFont="1" applyFill="1" applyBorder="1" applyAlignment="1">
      <alignment horizontal="center" vertical="center"/>
    </xf>
    <xf numFmtId="2" fontId="38" fillId="7" borderId="19" xfId="1" applyNumberFormat="1" applyFont="1" applyFill="1" applyBorder="1" applyAlignment="1">
      <alignment horizontal="center" vertical="center"/>
    </xf>
    <xf numFmtId="2" fontId="38" fillId="7" borderId="20" xfId="10" applyNumberFormat="1" applyFont="1" applyFill="1" applyBorder="1" applyAlignment="1">
      <alignment horizontal="center" vertical="center"/>
    </xf>
    <xf numFmtId="164" fontId="38" fillId="7" borderId="0" xfId="1" applyNumberFormat="1" applyFont="1" applyFill="1" applyAlignment="1">
      <alignment horizontal="center" vertical="center"/>
    </xf>
    <xf numFmtId="164" fontId="38" fillId="7" borderId="20" xfId="6" applyNumberFormat="1" applyFont="1" applyFill="1" applyBorder="1" applyAlignment="1">
      <alignment horizontal="center" vertical="center"/>
    </xf>
    <xf numFmtId="167" fontId="26" fillId="7" borderId="1" xfId="1" applyNumberFormat="1" applyFont="1" applyFill="1" applyBorder="1" applyAlignment="1">
      <alignment horizontal="center" vertical="center"/>
    </xf>
    <xf numFmtId="0" fontId="26" fillId="7" borderId="1" xfId="1" applyFont="1" applyFill="1" applyBorder="1" applyAlignment="1">
      <alignment horizontal="center" vertical="center"/>
    </xf>
    <xf numFmtId="10" fontId="26" fillId="7" borderId="22" xfId="1" applyNumberFormat="1" applyFont="1" applyFill="1" applyBorder="1" applyAlignment="1">
      <alignment horizontal="center" vertical="center"/>
    </xf>
    <xf numFmtId="2" fontId="26" fillId="7" borderId="21" xfId="1" applyNumberFormat="1" applyFont="1" applyFill="1" applyBorder="1" applyAlignment="1">
      <alignment horizontal="center" vertical="center"/>
    </xf>
    <xf numFmtId="2" fontId="26" fillId="7" borderId="22" xfId="1" applyNumberFormat="1" applyFont="1" applyFill="1" applyBorder="1" applyAlignment="1">
      <alignment horizontal="center" vertical="center"/>
    </xf>
    <xf numFmtId="164" fontId="26" fillId="7" borderId="1" xfId="1" applyNumberFormat="1" applyFont="1" applyFill="1" applyBorder="1" applyAlignment="1">
      <alignment horizontal="center" vertical="center"/>
    </xf>
    <xf numFmtId="164" fontId="26" fillId="7" borderId="22" xfId="6" applyNumberFormat="1" applyFont="1" applyFill="1" applyBorder="1" applyAlignment="1">
      <alignment horizontal="center" vertical="center"/>
    </xf>
    <xf numFmtId="0" fontId="2" fillId="0" borderId="0" xfId="1"/>
    <xf numFmtId="0" fontId="43" fillId="4" borderId="0" xfId="1" applyFont="1" applyFill="1"/>
    <xf numFmtId="2" fontId="38" fillId="3" borderId="0" xfId="1" applyNumberFormat="1" applyFont="1" applyFill="1"/>
    <xf numFmtId="0" fontId="38" fillId="3" borderId="0" xfId="1" applyFont="1" applyFill="1"/>
    <xf numFmtId="164" fontId="43" fillId="3" borderId="0" xfId="10" applyNumberFormat="1" applyFont="1" applyFill="1" applyBorder="1" applyAlignment="1">
      <alignment horizontal="center" vertical="center"/>
    </xf>
    <xf numFmtId="164" fontId="43" fillId="3" borderId="0" xfId="1" applyNumberFormat="1" applyFont="1" applyFill="1" applyAlignment="1">
      <alignment horizontal="center" vertical="center"/>
    </xf>
    <xf numFmtId="10" fontId="43" fillId="3" borderId="0" xfId="6" applyNumberFormat="1" applyFont="1" applyFill="1" applyBorder="1" applyAlignment="1">
      <alignment horizontal="center" vertical="center"/>
    </xf>
    <xf numFmtId="10" fontId="43" fillId="3" borderId="0" xfId="1" applyNumberFormat="1" applyFont="1" applyFill="1" applyAlignment="1">
      <alignment horizontal="center" vertical="center"/>
    </xf>
    <xf numFmtId="2" fontId="43" fillId="3" borderId="0" xfId="1" applyNumberFormat="1" applyFont="1" applyFill="1" applyAlignment="1">
      <alignment horizontal="center" vertical="center"/>
    </xf>
    <xf numFmtId="164" fontId="43" fillId="3" borderId="0" xfId="6" applyNumberFormat="1" applyFont="1" applyFill="1" applyBorder="1" applyAlignment="1">
      <alignment horizontal="center" vertical="center"/>
    </xf>
    <xf numFmtId="2" fontId="43" fillId="3" borderId="0" xfId="10" applyNumberFormat="1" applyFont="1" applyFill="1" applyBorder="1" applyAlignment="1">
      <alignment horizontal="center" vertical="center"/>
    </xf>
    <xf numFmtId="165" fontId="43" fillId="3" borderId="0" xfId="10" applyNumberFormat="1" applyFont="1" applyFill="1" applyBorder="1" applyAlignment="1">
      <alignment horizontal="center" vertical="center"/>
    </xf>
    <xf numFmtId="169" fontId="43" fillId="3" borderId="0" xfId="1" applyNumberFormat="1" applyFont="1" applyFill="1"/>
    <xf numFmtId="0" fontId="43" fillId="3" borderId="0" xfId="1" applyFont="1" applyFill="1"/>
    <xf numFmtId="164" fontId="43" fillId="8" borderId="1" xfId="1" applyNumberFormat="1" applyFont="1" applyFill="1" applyBorder="1" applyAlignment="1">
      <alignment horizontal="center" vertical="center"/>
    </xf>
    <xf numFmtId="164" fontId="43" fillId="8" borderId="1" xfId="6" applyNumberFormat="1" applyFont="1" applyFill="1" applyBorder="1" applyAlignment="1">
      <alignment horizontal="center" vertical="center"/>
    </xf>
    <xf numFmtId="2" fontId="43" fillId="8" borderId="1" xfId="1" applyNumberFormat="1" applyFont="1" applyFill="1" applyBorder="1" applyAlignment="1">
      <alignment horizontal="center" vertical="center"/>
    </xf>
    <xf numFmtId="2" fontId="43" fillId="8" borderId="1" xfId="10" applyNumberFormat="1" applyFont="1" applyFill="1" applyBorder="1" applyAlignment="1">
      <alignment horizontal="center" vertical="center"/>
    </xf>
    <xf numFmtId="165" fontId="43" fillId="8" borderId="1" xfId="10" applyNumberFormat="1" applyFont="1" applyFill="1" applyBorder="1" applyAlignment="1">
      <alignment horizontal="center" vertical="center"/>
    </xf>
    <xf numFmtId="2" fontId="38" fillId="7" borderId="20" xfId="1" applyNumberFormat="1" applyFont="1" applyFill="1" applyBorder="1" applyAlignment="1">
      <alignment horizontal="center" vertical="center"/>
    </xf>
    <xf numFmtId="10" fontId="38" fillId="7" borderId="0" xfId="10" applyNumberFormat="1" applyFont="1" applyFill="1" applyBorder="1" applyAlignment="1">
      <alignment horizontal="center" vertical="center"/>
    </xf>
    <xf numFmtId="2" fontId="38" fillId="7" borderId="19" xfId="1" applyNumberFormat="1" applyFont="1" applyFill="1" applyBorder="1" applyAlignment="1">
      <alignment horizontal="center"/>
    </xf>
    <xf numFmtId="2" fontId="38" fillId="7" borderId="20" xfId="10" applyNumberFormat="1" applyFont="1" applyFill="1" applyBorder="1" applyAlignment="1">
      <alignment horizontal="center"/>
    </xf>
    <xf numFmtId="164" fontId="38" fillId="7" borderId="20" xfId="1" applyNumberFormat="1" applyFont="1" applyFill="1" applyBorder="1" applyAlignment="1">
      <alignment horizontal="center" vertical="center"/>
    </xf>
    <xf numFmtId="169" fontId="38" fillId="7" borderId="0" xfId="1" applyNumberFormat="1" applyFont="1" applyFill="1" applyAlignment="1">
      <alignment horizontal="center" vertical="center"/>
    </xf>
    <xf numFmtId="167" fontId="38" fillId="3" borderId="0" xfId="1" applyNumberFormat="1" applyFont="1" applyFill="1" applyAlignment="1">
      <alignment horizontal="center" vertical="center"/>
    </xf>
    <xf numFmtId="0" fontId="38" fillId="3" borderId="0" xfId="1" applyFont="1" applyFill="1" applyAlignment="1">
      <alignment horizontal="center" vertical="center"/>
    </xf>
    <xf numFmtId="2" fontId="38" fillId="3" borderId="19" xfId="1" applyNumberFormat="1" applyFont="1" applyFill="1" applyBorder="1" applyAlignment="1">
      <alignment horizontal="center" vertical="center"/>
    </xf>
    <xf numFmtId="10" fontId="38" fillId="3" borderId="20" xfId="6" applyNumberFormat="1" applyFont="1" applyFill="1" applyBorder="1" applyAlignment="1">
      <alignment horizontal="center" vertical="center"/>
    </xf>
    <xf numFmtId="2" fontId="38" fillId="3" borderId="20" xfId="1" applyNumberFormat="1" applyFont="1" applyFill="1" applyBorder="1" applyAlignment="1">
      <alignment horizontal="center" vertical="center"/>
    </xf>
    <xf numFmtId="164" fontId="38" fillId="3" borderId="0" xfId="1" applyNumberFormat="1" applyFont="1" applyFill="1" applyAlignment="1">
      <alignment horizontal="center" vertical="center"/>
    </xf>
    <xf numFmtId="164" fontId="38" fillId="3" borderId="20" xfId="6" applyNumberFormat="1" applyFont="1" applyFill="1" applyBorder="1" applyAlignment="1">
      <alignment horizontal="center" vertical="center"/>
    </xf>
    <xf numFmtId="167" fontId="40" fillId="6" borderId="1" xfId="1" applyNumberFormat="1" applyFont="1" applyFill="1" applyBorder="1" applyAlignment="1">
      <alignment horizontal="center" vertical="center"/>
    </xf>
    <xf numFmtId="0" fontId="40" fillId="6" borderId="1" xfId="1" applyFont="1" applyFill="1" applyBorder="1" applyAlignment="1">
      <alignment horizontal="center" vertical="center"/>
    </xf>
    <xf numFmtId="2" fontId="26" fillId="6" borderId="21" xfId="10" applyNumberFormat="1" applyFont="1" applyFill="1" applyBorder="1" applyAlignment="1">
      <alignment horizontal="center" vertical="center"/>
    </xf>
    <xf numFmtId="164" fontId="26" fillId="6" borderId="1" xfId="10" applyNumberFormat="1" applyFont="1" applyFill="1" applyBorder="1" applyAlignment="1">
      <alignment horizontal="center" vertical="center"/>
    </xf>
    <xf numFmtId="167" fontId="38" fillId="6" borderId="0" xfId="1" applyNumberFormat="1" applyFont="1" applyFill="1" applyAlignment="1">
      <alignment horizontal="center" vertical="center"/>
    </xf>
    <xf numFmtId="0" fontId="38" fillId="6" borderId="0" xfId="1" applyFont="1" applyFill="1" applyAlignment="1">
      <alignment horizontal="center" vertical="center"/>
    </xf>
    <xf numFmtId="2" fontId="38" fillId="6" borderId="19" xfId="1" applyNumberFormat="1" applyFont="1" applyFill="1" applyBorder="1" applyAlignment="1">
      <alignment horizontal="center" vertical="center"/>
    </xf>
    <xf numFmtId="164" fontId="38" fillId="6" borderId="0" xfId="10" applyNumberFormat="1" applyFont="1" applyFill="1" applyBorder="1" applyAlignment="1">
      <alignment horizontal="center" vertical="center"/>
    </xf>
    <xf numFmtId="10" fontId="38" fillId="6" borderId="0" xfId="10" applyNumberFormat="1" applyFont="1" applyFill="1" applyBorder="1" applyAlignment="1">
      <alignment horizontal="center" vertical="center"/>
    </xf>
    <xf numFmtId="2" fontId="38" fillId="6" borderId="19" xfId="1" applyNumberFormat="1" applyFont="1" applyFill="1" applyBorder="1" applyAlignment="1">
      <alignment horizontal="center"/>
    </xf>
    <xf numFmtId="2" fontId="38" fillId="6" borderId="20" xfId="10" applyNumberFormat="1" applyFont="1" applyFill="1" applyBorder="1" applyAlignment="1">
      <alignment horizontal="center"/>
    </xf>
    <xf numFmtId="164" fontId="38" fillId="6" borderId="20" xfId="1" applyNumberFormat="1" applyFont="1" applyFill="1" applyBorder="1" applyAlignment="1">
      <alignment horizontal="center" vertical="center"/>
    </xf>
    <xf numFmtId="2" fontId="26" fillId="6" borderId="26" xfId="10" applyNumberFormat="1" applyFont="1" applyFill="1" applyBorder="1" applyAlignment="1">
      <alignment horizontal="center" vertical="center"/>
    </xf>
    <xf numFmtId="164" fontId="26" fillId="6" borderId="25" xfId="10" applyNumberFormat="1" applyFont="1" applyFill="1" applyBorder="1" applyAlignment="1">
      <alignment horizontal="center" vertical="center"/>
    </xf>
    <xf numFmtId="10" fontId="26" fillId="6" borderId="25" xfId="1" applyNumberFormat="1" applyFont="1" applyFill="1" applyBorder="1" applyAlignment="1">
      <alignment horizontal="center" vertical="center"/>
    </xf>
    <xf numFmtId="2" fontId="26" fillId="6" borderId="26" xfId="1" applyNumberFormat="1" applyFont="1" applyFill="1" applyBorder="1" applyAlignment="1">
      <alignment horizontal="center"/>
    </xf>
    <xf numFmtId="2" fontId="26" fillId="6" borderId="27" xfId="1" applyNumberFormat="1" applyFont="1" applyFill="1" applyBorder="1" applyAlignment="1">
      <alignment horizontal="center"/>
    </xf>
    <xf numFmtId="164" fontId="26" fillId="6" borderId="25" xfId="6" applyNumberFormat="1" applyFont="1" applyFill="1" applyBorder="1" applyAlignment="1">
      <alignment horizontal="center" vertical="center"/>
    </xf>
    <xf numFmtId="169" fontId="38" fillId="4" borderId="0" xfId="1" applyNumberFormat="1" applyFont="1" applyFill="1"/>
    <xf numFmtId="0" fontId="42" fillId="4" borderId="0" xfId="1" applyFont="1" applyFill="1"/>
    <xf numFmtId="0" fontId="41" fillId="4" borderId="0" xfId="1" applyFont="1" applyFill="1"/>
    <xf numFmtId="0" fontId="38" fillId="4" borderId="0" xfId="1" applyFont="1" applyFill="1" applyAlignment="1">
      <alignment horizontal="center"/>
    </xf>
    <xf numFmtId="164" fontId="38" fillId="4" borderId="0" xfId="6" applyNumberFormat="1" applyFont="1" applyFill="1"/>
    <xf numFmtId="164" fontId="8" fillId="0" borderId="0" xfId="9" applyNumberFormat="1" applyFont="1" applyAlignment="1">
      <alignment horizontal="right" vertical="center" wrapText="1"/>
    </xf>
    <xf numFmtId="166" fontId="8" fillId="0" borderId="0" xfId="10" applyFont="1" applyFill="1" applyBorder="1" applyAlignment="1">
      <alignment horizontal="right" vertical="center" wrapText="1"/>
    </xf>
    <xf numFmtId="10" fontId="8" fillId="0" borderId="17" xfId="6" applyNumberFormat="1" applyFont="1" applyFill="1" applyBorder="1" applyAlignment="1">
      <alignment horizontal="right" vertical="center" wrapText="1"/>
    </xf>
    <xf numFmtId="10" fontId="38" fillId="7" borderId="20" xfId="11" applyNumberFormat="1" applyFont="1" applyFill="1" applyBorder="1" applyAlignment="1">
      <alignment horizontal="center" vertical="center"/>
    </xf>
    <xf numFmtId="10" fontId="38" fillId="7" borderId="23" xfId="11" applyNumberFormat="1" applyFont="1" applyFill="1" applyBorder="1" applyAlignment="1">
      <alignment horizontal="center" vertical="center"/>
    </xf>
    <xf numFmtId="10" fontId="38" fillId="7" borderId="0" xfId="11" applyNumberFormat="1" applyFont="1" applyFill="1" applyBorder="1" applyAlignment="1">
      <alignment horizontal="center" vertical="center"/>
    </xf>
    <xf numFmtId="10" fontId="38" fillId="7" borderId="24" xfId="11" applyNumberFormat="1" applyFont="1" applyFill="1" applyBorder="1" applyAlignment="1">
      <alignment horizontal="center" vertical="center"/>
    </xf>
    <xf numFmtId="10" fontId="38" fillId="5" borderId="19" xfId="11" applyNumberFormat="1" applyFont="1" applyFill="1" applyBorder="1" applyAlignment="1">
      <alignment horizontal="center" vertical="center"/>
    </xf>
    <xf numFmtId="10" fontId="38" fillId="5" borderId="0" xfId="10" applyNumberFormat="1" applyFont="1" applyFill="1" applyBorder="1" applyAlignment="1">
      <alignment horizontal="center" vertical="center"/>
    </xf>
    <xf numFmtId="10" fontId="26" fillId="5" borderId="26" xfId="11" applyNumberFormat="1" applyFont="1" applyFill="1" applyBorder="1" applyAlignment="1">
      <alignment horizontal="center" vertical="center"/>
    </xf>
    <xf numFmtId="10" fontId="26" fillId="5" borderId="25" xfId="9" applyNumberFormat="1" applyFont="1" applyFill="1" applyBorder="1" applyAlignment="1">
      <alignment horizontal="center" vertical="center"/>
    </xf>
    <xf numFmtId="164" fontId="42" fillId="4" borderId="0" xfId="11" applyNumberFormat="1" applyFont="1" applyFill="1" applyBorder="1" applyAlignment="1">
      <alignment horizontal="center"/>
    </xf>
    <xf numFmtId="164" fontId="38" fillId="4" borderId="0" xfId="11" applyNumberFormat="1" applyFont="1" applyFill="1" applyBorder="1"/>
    <xf numFmtId="0" fontId="10" fillId="2" borderId="0" xfId="9" applyFont="1" applyFill="1" applyAlignment="1">
      <alignment vertical="center" wrapText="1"/>
    </xf>
    <xf numFmtId="0" fontId="44" fillId="0" borderId="0" xfId="9" applyFont="1" applyAlignment="1">
      <alignment vertical="center" wrapText="1"/>
    </xf>
    <xf numFmtId="0" fontId="14" fillId="4" borderId="0" xfId="9" applyFont="1" applyFill="1" applyAlignment="1">
      <alignment vertical="center"/>
    </xf>
    <xf numFmtId="164" fontId="14" fillId="3" borderId="18" xfId="2" applyNumberFormat="1" applyFont="1" applyFill="1" applyBorder="1" applyAlignment="1">
      <alignment horizontal="right" vertical="center" wrapText="1"/>
    </xf>
    <xf numFmtId="164" fontId="14" fillId="3" borderId="18" xfId="2" applyNumberFormat="1" applyFont="1" applyFill="1" applyBorder="1" applyAlignment="1">
      <alignment horizontal="center" vertical="center" wrapText="1"/>
    </xf>
    <xf numFmtId="164" fontId="13" fillId="9" borderId="18" xfId="2" applyNumberFormat="1" applyFont="1" applyFill="1" applyBorder="1" applyAlignment="1">
      <alignment horizontal="center" vertical="center" wrapText="1"/>
    </xf>
    <xf numFmtId="164" fontId="14" fillId="3" borderId="0" xfId="2" applyNumberFormat="1" applyFont="1" applyFill="1" applyBorder="1" applyAlignment="1">
      <alignment horizontal="right" vertical="center" wrapText="1"/>
    </xf>
    <xf numFmtId="164" fontId="14" fillId="3" borderId="0" xfId="9" applyNumberFormat="1" applyFont="1" applyFill="1" applyAlignment="1">
      <alignment horizontal="center" vertical="center" wrapText="1"/>
    </xf>
    <xf numFmtId="164" fontId="13" fillId="9" borderId="0" xfId="9" applyNumberFormat="1" applyFont="1" applyFill="1" applyAlignment="1">
      <alignment horizontal="center" vertical="center" wrapText="1"/>
    </xf>
    <xf numFmtId="2" fontId="14" fillId="3" borderId="0" xfId="2" applyNumberFormat="1" applyFont="1" applyFill="1" applyBorder="1" applyAlignment="1">
      <alignment horizontal="right" vertical="center" wrapText="1"/>
    </xf>
    <xf numFmtId="166" fontId="14" fillId="3" borderId="0" xfId="13" applyFont="1" applyFill="1" applyBorder="1" applyAlignment="1">
      <alignment horizontal="center" vertical="center" wrapText="1"/>
    </xf>
    <xf numFmtId="2" fontId="14" fillId="3" borderId="0" xfId="13" applyNumberFormat="1" applyFont="1" applyFill="1" applyBorder="1" applyAlignment="1">
      <alignment horizontal="center" vertical="center" wrapText="1"/>
    </xf>
    <xf numFmtId="1" fontId="14" fillId="3" borderId="0" xfId="13" applyNumberFormat="1" applyFont="1" applyFill="1" applyBorder="1" applyAlignment="1">
      <alignment horizontal="center" vertical="center" wrapText="1"/>
    </xf>
    <xf numFmtId="1" fontId="14" fillId="0" borderId="0" xfId="13" applyNumberFormat="1" applyFont="1" applyFill="1" applyBorder="1" applyAlignment="1">
      <alignment horizontal="center" vertical="center" wrapText="1"/>
    </xf>
    <xf numFmtId="1" fontId="13" fillId="9" borderId="0" xfId="13" applyNumberFormat="1" applyFont="1" applyFill="1" applyBorder="1" applyAlignment="1">
      <alignment horizontal="center" vertical="center" wrapText="1"/>
    </xf>
    <xf numFmtId="0" fontId="14" fillId="4" borderId="17" xfId="9" applyFont="1" applyFill="1" applyBorder="1" applyAlignment="1">
      <alignment vertical="center"/>
    </xf>
    <xf numFmtId="164" fontId="14" fillId="3" borderId="17" xfId="14" applyNumberFormat="1" applyFont="1" applyFill="1" applyBorder="1" applyAlignment="1">
      <alignment horizontal="right" vertical="center" wrapText="1"/>
    </xf>
    <xf numFmtId="164" fontId="14" fillId="3" borderId="17" xfId="9" applyNumberFormat="1" applyFont="1" applyFill="1" applyBorder="1" applyAlignment="1">
      <alignment horizontal="right" vertical="center" wrapText="1"/>
    </xf>
    <xf numFmtId="164" fontId="14" fillId="3" borderId="17" xfId="9" applyNumberFormat="1" applyFont="1" applyFill="1" applyBorder="1" applyAlignment="1">
      <alignment horizontal="center" vertical="center" wrapText="1"/>
    </xf>
    <xf numFmtId="164" fontId="14" fillId="0" borderId="17" xfId="9" applyNumberFormat="1" applyFont="1" applyBorder="1" applyAlignment="1">
      <alignment horizontal="center" vertical="center" wrapText="1"/>
    </xf>
    <xf numFmtId="10" fontId="14" fillId="0" borderId="17" xfId="9" applyNumberFormat="1" applyFont="1" applyBorder="1" applyAlignment="1">
      <alignment horizontal="center" vertical="center" wrapText="1"/>
    </xf>
    <xf numFmtId="10" fontId="13" fillId="9" borderId="17" xfId="9" applyNumberFormat="1" applyFont="1" applyFill="1" applyBorder="1" applyAlignment="1">
      <alignment horizontal="center" vertical="center" wrapText="1"/>
    </xf>
    <xf numFmtId="0" fontId="46" fillId="0" borderId="0" xfId="9" applyFont="1" applyAlignment="1">
      <alignment vertical="center"/>
    </xf>
    <xf numFmtId="0" fontId="9" fillId="0" borderId="0" xfId="9" applyFont="1" applyAlignment="1">
      <alignment vertical="center"/>
    </xf>
    <xf numFmtId="170" fontId="3" fillId="0" borderId="0" xfId="9" applyNumberFormat="1" applyAlignment="1">
      <alignment vertical="center"/>
    </xf>
    <xf numFmtId="0" fontId="3" fillId="0" borderId="0" xfId="9"/>
    <xf numFmtId="0" fontId="47" fillId="0" borderId="0" xfId="9" applyFont="1" applyAlignment="1">
      <alignment vertical="center"/>
    </xf>
    <xf numFmtId="169" fontId="37" fillId="2" borderId="0" xfId="9" applyNumberFormat="1" applyFont="1" applyFill="1" applyAlignment="1">
      <alignment horizontal="center" vertical="center"/>
    </xf>
    <xf numFmtId="0" fontId="37" fillId="2" borderId="0" xfId="9" applyFont="1" applyFill="1" applyAlignment="1">
      <alignment horizontal="center" vertical="center"/>
    </xf>
    <xf numFmtId="0" fontId="37" fillId="2" borderId="19" xfId="9" applyFont="1" applyFill="1" applyBorder="1" applyAlignment="1">
      <alignment horizontal="center" vertical="center"/>
    </xf>
    <xf numFmtId="0" fontId="37" fillId="2" borderId="0" xfId="9" applyFont="1" applyFill="1" applyAlignment="1">
      <alignment horizontal="center" vertical="center"/>
    </xf>
    <xf numFmtId="0" fontId="37" fillId="2" borderId="20" xfId="9" applyFont="1" applyFill="1" applyBorder="1" applyAlignment="1">
      <alignment horizontal="center" vertical="center"/>
    </xf>
    <xf numFmtId="0" fontId="37" fillId="2" borderId="19" xfId="9" applyFont="1" applyFill="1" applyBorder="1" applyAlignment="1">
      <alignment horizontal="center" vertical="center"/>
    </xf>
    <xf numFmtId="0" fontId="37" fillId="2" borderId="20" xfId="9" applyFont="1" applyFill="1" applyBorder="1" applyAlignment="1">
      <alignment horizontal="center" vertical="center"/>
    </xf>
    <xf numFmtId="0" fontId="38" fillId="7" borderId="0" xfId="9" applyFont="1" applyFill="1" applyAlignment="1">
      <alignment horizontal="center" vertical="center"/>
    </xf>
    <xf numFmtId="2" fontId="38" fillId="0" borderId="19" xfId="13" applyNumberFormat="1" applyFont="1" applyFill="1" applyBorder="1" applyAlignment="1">
      <alignment horizontal="center" vertical="center"/>
    </xf>
    <xf numFmtId="164" fontId="38" fillId="0" borderId="0" xfId="13" applyNumberFormat="1" applyFont="1" applyFill="1" applyBorder="1" applyAlignment="1">
      <alignment horizontal="center" vertical="center"/>
    </xf>
    <xf numFmtId="10" fontId="38" fillId="0" borderId="0" xfId="14" applyNumberFormat="1" applyFont="1" applyFill="1" applyBorder="1" applyAlignment="1">
      <alignment horizontal="center" vertical="center"/>
    </xf>
    <xf numFmtId="1" fontId="38" fillId="0" borderId="19" xfId="9" applyNumberFormat="1" applyFont="1" applyBorder="1" applyAlignment="1">
      <alignment horizontal="center" vertical="center"/>
    </xf>
    <xf numFmtId="164" fontId="38" fillId="0" borderId="0" xfId="11" applyNumberFormat="1" applyFont="1" applyFill="1" applyBorder="1" applyAlignment="1">
      <alignment horizontal="center" vertical="center"/>
    </xf>
    <xf numFmtId="2" fontId="38" fillId="7" borderId="19" xfId="13" applyNumberFormat="1" applyFont="1" applyFill="1" applyBorder="1" applyAlignment="1">
      <alignment horizontal="center" vertical="center"/>
    </xf>
    <xf numFmtId="164" fontId="38" fillId="7" borderId="0" xfId="13" applyNumberFormat="1" applyFont="1" applyFill="1" applyBorder="1" applyAlignment="1">
      <alignment horizontal="center" vertical="center"/>
    </xf>
    <xf numFmtId="10" fontId="38" fillId="7" borderId="19" xfId="14" applyNumberFormat="1" applyFont="1" applyFill="1" applyBorder="1" applyAlignment="1">
      <alignment horizontal="center" vertical="center"/>
    </xf>
    <xf numFmtId="1" fontId="38" fillId="7" borderId="19" xfId="9" applyNumberFormat="1" applyFont="1" applyFill="1" applyBorder="1" applyAlignment="1">
      <alignment horizontal="center" vertical="center"/>
    </xf>
    <xf numFmtId="0" fontId="26" fillId="7" borderId="1" xfId="9" applyFont="1" applyFill="1" applyBorder="1" applyAlignment="1">
      <alignment horizontal="center" vertical="center"/>
    </xf>
    <xf numFmtId="2" fontId="26" fillId="7" borderId="21" xfId="13" applyNumberFormat="1" applyFont="1" applyFill="1" applyBorder="1" applyAlignment="1">
      <alignment horizontal="center" vertical="center"/>
    </xf>
    <xf numFmtId="164" fontId="26" fillId="7" borderId="1" xfId="13" applyNumberFormat="1" applyFont="1" applyFill="1" applyBorder="1" applyAlignment="1">
      <alignment horizontal="center" vertical="center"/>
    </xf>
    <xf numFmtId="10" fontId="26" fillId="7" borderId="21" xfId="14" applyNumberFormat="1" applyFont="1" applyFill="1" applyBorder="1" applyAlignment="1">
      <alignment horizontal="center" vertical="center"/>
    </xf>
    <xf numFmtId="1" fontId="26" fillId="7" borderId="21" xfId="9" applyNumberFormat="1" applyFont="1" applyFill="1" applyBorder="1" applyAlignment="1">
      <alignment horizontal="center" vertical="center"/>
    </xf>
    <xf numFmtId="1" fontId="38" fillId="7" borderId="0" xfId="9" applyNumberFormat="1" applyFont="1" applyFill="1" applyAlignment="1">
      <alignment horizontal="center" vertical="center"/>
    </xf>
    <xf numFmtId="10" fontId="38" fillId="7" borderId="0" xfId="13" applyNumberFormat="1" applyFont="1" applyFill="1" applyBorder="1" applyAlignment="1">
      <alignment horizontal="center" vertical="center"/>
    </xf>
    <xf numFmtId="14" fontId="38" fillId="3" borderId="0" xfId="9" applyNumberFormat="1" applyFont="1" applyFill="1"/>
    <xf numFmtId="1" fontId="26" fillId="7" borderId="1" xfId="9" applyNumberFormat="1" applyFont="1" applyFill="1" applyBorder="1" applyAlignment="1">
      <alignment horizontal="center" vertical="center"/>
    </xf>
    <xf numFmtId="0" fontId="43" fillId="3" borderId="0" xfId="9" applyFont="1" applyFill="1"/>
    <xf numFmtId="10" fontId="38" fillId="7" borderId="0" xfId="14" applyNumberFormat="1" applyFont="1" applyFill="1" applyBorder="1" applyAlignment="1">
      <alignment horizontal="center" vertical="center"/>
    </xf>
    <xf numFmtId="1" fontId="38" fillId="7" borderId="0" xfId="13" applyNumberFormat="1" applyFont="1" applyFill="1" applyBorder="1" applyAlignment="1">
      <alignment horizontal="center" vertical="center"/>
    </xf>
    <xf numFmtId="1" fontId="38" fillId="7" borderId="19" xfId="13" applyNumberFormat="1" applyFont="1" applyFill="1" applyBorder="1" applyAlignment="1">
      <alignment horizontal="center" vertical="center"/>
    </xf>
    <xf numFmtId="1" fontId="26" fillId="7" borderId="21" xfId="13" applyNumberFormat="1" applyFont="1" applyFill="1" applyBorder="1" applyAlignment="1">
      <alignment horizontal="center" vertical="center"/>
    </xf>
    <xf numFmtId="14" fontId="43" fillId="3" borderId="0" xfId="9" applyNumberFormat="1" applyFont="1" applyFill="1"/>
    <xf numFmtId="2" fontId="38" fillId="7" borderId="23" xfId="13" applyNumberFormat="1" applyFont="1" applyFill="1" applyBorder="1" applyAlignment="1">
      <alignment horizontal="center" vertical="center"/>
    </xf>
    <xf numFmtId="2" fontId="26" fillId="7" borderId="1" xfId="13" applyNumberFormat="1" applyFont="1" applyFill="1" applyBorder="1" applyAlignment="1">
      <alignment horizontal="center" vertical="center"/>
    </xf>
    <xf numFmtId="167" fontId="26" fillId="10" borderId="1" xfId="9" applyNumberFormat="1" applyFont="1" applyFill="1" applyBorder="1" applyAlignment="1">
      <alignment horizontal="center" vertical="center"/>
    </xf>
    <xf numFmtId="0" fontId="26" fillId="10" borderId="1" xfId="9" applyFont="1" applyFill="1" applyBorder="1" applyAlignment="1">
      <alignment horizontal="center" vertical="center"/>
    </xf>
    <xf numFmtId="167" fontId="38" fillId="10" borderId="0" xfId="9" applyNumberFormat="1" applyFont="1" applyFill="1" applyAlignment="1">
      <alignment horizontal="center" vertical="center"/>
    </xf>
    <xf numFmtId="0" fontId="38" fillId="10" borderId="0" xfId="9" applyFont="1" applyFill="1" applyAlignment="1">
      <alignment horizontal="center" vertical="center"/>
    </xf>
    <xf numFmtId="2" fontId="43" fillId="3" borderId="0" xfId="9" applyNumberFormat="1" applyFont="1" applyFill="1"/>
    <xf numFmtId="167" fontId="40" fillId="11" borderId="25" xfId="9" applyNumberFormat="1" applyFont="1" applyFill="1" applyBorder="1" applyAlignment="1">
      <alignment horizontal="center" vertical="center"/>
    </xf>
    <xf numFmtId="0" fontId="40" fillId="11" borderId="25" xfId="9" applyFont="1" applyFill="1" applyBorder="1" applyAlignment="1">
      <alignment horizontal="center" vertical="center"/>
    </xf>
    <xf numFmtId="2" fontId="26" fillId="12" borderId="26" xfId="13" applyNumberFormat="1" applyFont="1" applyFill="1" applyBorder="1" applyAlignment="1">
      <alignment horizontal="center" vertical="center"/>
    </xf>
    <xf numFmtId="164" fontId="26" fillId="12" borderId="25" xfId="13" applyNumberFormat="1" applyFont="1" applyFill="1" applyBorder="1" applyAlignment="1">
      <alignment horizontal="center" vertical="center"/>
    </xf>
    <xf numFmtId="164" fontId="26" fillId="12" borderId="25" xfId="14" applyNumberFormat="1" applyFont="1" applyFill="1" applyBorder="1" applyAlignment="1">
      <alignment horizontal="center" vertical="center"/>
    </xf>
    <xf numFmtId="167" fontId="38" fillId="11" borderId="0" xfId="9" applyNumberFormat="1" applyFont="1" applyFill="1" applyAlignment="1">
      <alignment horizontal="center" vertical="center"/>
    </xf>
    <xf numFmtId="169" fontId="38" fillId="11" borderId="0" xfId="9" applyNumberFormat="1" applyFont="1" applyFill="1" applyAlignment="1">
      <alignment horizontal="center" vertical="center"/>
    </xf>
    <xf numFmtId="2" fontId="38" fillId="12" borderId="19" xfId="9" applyNumberFormat="1" applyFont="1" applyFill="1" applyBorder="1" applyAlignment="1">
      <alignment horizontal="center" vertical="center"/>
    </xf>
    <xf numFmtId="164" fontId="38" fillId="12" borderId="0" xfId="13" applyNumberFormat="1" applyFont="1" applyFill="1" applyBorder="1" applyAlignment="1">
      <alignment horizontal="center" vertical="center"/>
    </xf>
    <xf numFmtId="10" fontId="38" fillId="12" borderId="19" xfId="14" applyNumberFormat="1" applyFont="1" applyFill="1" applyBorder="1" applyAlignment="1">
      <alignment horizontal="center" vertical="center"/>
    </xf>
    <xf numFmtId="1" fontId="38" fillId="12" borderId="19" xfId="9" applyNumberFormat="1" applyFont="1" applyFill="1" applyBorder="1" applyAlignment="1">
      <alignment horizontal="center" vertical="center"/>
    </xf>
    <xf numFmtId="164" fontId="38" fillId="12" borderId="0" xfId="9" applyNumberFormat="1" applyFont="1" applyFill="1" applyAlignment="1">
      <alignment horizontal="center" vertical="center"/>
    </xf>
    <xf numFmtId="10" fontId="26" fillId="12" borderId="26" xfId="14" applyNumberFormat="1" applyFont="1" applyFill="1" applyBorder="1" applyAlignment="1">
      <alignment horizontal="center" vertical="center"/>
    </xf>
    <xf numFmtId="1" fontId="26" fillId="12" borderId="26" xfId="13" applyNumberFormat="1" applyFont="1" applyFill="1" applyBorder="1" applyAlignment="1">
      <alignment horizontal="center" vertical="center"/>
    </xf>
    <xf numFmtId="164" fontId="26" fillId="12" borderId="25" xfId="11" applyNumberFormat="1" applyFont="1" applyFill="1" applyBorder="1" applyAlignment="1">
      <alignment horizontal="center" vertical="center"/>
    </xf>
    <xf numFmtId="169" fontId="26" fillId="4" borderId="0" xfId="9" applyNumberFormat="1" applyFont="1" applyFill="1" applyAlignment="1">
      <alignment horizontal="left" vertical="center"/>
    </xf>
    <xf numFmtId="0" fontId="38" fillId="4" borderId="0" xfId="9" applyFont="1" applyFill="1" applyAlignment="1">
      <alignment horizontal="left" vertical="center"/>
    </xf>
    <xf numFmtId="0" fontId="42" fillId="4" borderId="0" xfId="9" applyFont="1" applyFill="1" applyAlignment="1">
      <alignment horizontal="left"/>
    </xf>
    <xf numFmtId="0" fontId="38" fillId="4" borderId="0" xfId="9" applyFont="1" applyFill="1" applyAlignment="1">
      <alignment horizontal="left"/>
    </xf>
    <xf numFmtId="0" fontId="41" fillId="4" borderId="0" xfId="9" applyFont="1" applyFill="1" applyAlignment="1">
      <alignment horizontal="left"/>
    </xf>
    <xf numFmtId="0" fontId="26" fillId="4" borderId="0" xfId="9" applyFont="1" applyFill="1" applyAlignment="1">
      <alignment horizontal="left" vertical="center" wrapText="1"/>
    </xf>
    <xf numFmtId="167" fontId="14" fillId="0" borderId="0" xfId="15" applyFont="1" applyAlignment="1">
      <alignment vertical="center"/>
    </xf>
    <xf numFmtId="167" fontId="15" fillId="0" borderId="0" xfId="15" applyFont="1" applyAlignment="1">
      <alignment vertical="center"/>
    </xf>
    <xf numFmtId="167" fontId="48" fillId="0" borderId="0" xfId="15" applyFont="1" applyAlignment="1">
      <alignment vertical="center"/>
    </xf>
    <xf numFmtId="0" fontId="11" fillId="2" borderId="0" xfId="15" applyNumberFormat="1" applyFont="1" applyFill="1" applyAlignment="1">
      <alignment horizontal="right" vertical="center" wrapText="1"/>
    </xf>
    <xf numFmtId="167" fontId="11" fillId="2" borderId="0" xfId="15" applyFont="1" applyFill="1" applyAlignment="1">
      <alignment horizontal="right" vertical="center" wrapText="1"/>
    </xf>
    <xf numFmtId="167" fontId="13" fillId="0" borderId="0" xfId="15" applyFont="1" applyAlignment="1">
      <alignment vertical="center" wrapText="1"/>
    </xf>
    <xf numFmtId="167" fontId="15" fillId="0" borderId="0" xfId="15" applyFont="1" applyAlignment="1">
      <alignment vertical="center" wrapText="1"/>
    </xf>
    <xf numFmtId="167" fontId="14" fillId="4" borderId="18" xfId="15" applyFont="1" applyFill="1" applyBorder="1" applyAlignment="1">
      <alignment vertical="center"/>
    </xf>
    <xf numFmtId="164" fontId="14" fillId="4" borderId="18" xfId="2" applyNumberFormat="1" applyFont="1" applyFill="1" applyBorder="1" applyAlignment="1">
      <alignment horizontal="right" vertical="center" wrapText="1"/>
    </xf>
    <xf numFmtId="164" fontId="14" fillId="3" borderId="18" xfId="15" applyNumberFormat="1" applyFont="1" applyFill="1" applyBorder="1" applyAlignment="1">
      <alignment horizontal="right" vertical="center" wrapText="1"/>
    </xf>
    <xf numFmtId="164" fontId="13" fillId="6" borderId="18" xfId="2" applyNumberFormat="1" applyFont="1" applyFill="1" applyBorder="1" applyAlignment="1">
      <alignment horizontal="right" vertical="center" wrapText="1"/>
    </xf>
    <xf numFmtId="167" fontId="14" fillId="4" borderId="0" xfId="15" applyFont="1" applyFill="1" applyAlignment="1">
      <alignment vertical="center"/>
    </xf>
    <xf numFmtId="164" fontId="14" fillId="0" borderId="0" xfId="2" applyNumberFormat="1" applyFont="1" applyFill="1" applyBorder="1" applyAlignment="1">
      <alignment vertical="center"/>
    </xf>
    <xf numFmtId="164" fontId="14" fillId="3" borderId="0" xfId="15" applyNumberFormat="1" applyFont="1" applyFill="1" applyAlignment="1">
      <alignment horizontal="right" vertical="center" wrapText="1"/>
    </xf>
    <xf numFmtId="164" fontId="14" fillId="0" borderId="0" xfId="15" applyNumberFormat="1" applyFont="1" applyAlignment="1">
      <alignment horizontal="right" vertical="center" wrapText="1"/>
    </xf>
    <xf numFmtId="164" fontId="13" fillId="6" borderId="0" xfId="15" applyNumberFormat="1" applyFont="1" applyFill="1" applyAlignment="1">
      <alignment horizontal="right" vertical="center" wrapText="1"/>
    </xf>
    <xf numFmtId="165" fontId="14" fillId="4" borderId="0" xfId="10" applyNumberFormat="1" applyFont="1" applyFill="1" applyBorder="1" applyAlignment="1">
      <alignment horizontal="right" vertical="center" wrapText="1"/>
    </xf>
    <xf numFmtId="165" fontId="14" fillId="0" borderId="0" xfId="10" applyNumberFormat="1" applyFont="1" applyFill="1" applyBorder="1" applyAlignment="1">
      <alignment horizontal="right" vertical="center" wrapText="1"/>
    </xf>
    <xf numFmtId="165" fontId="13" fillId="6" borderId="0" xfId="10" applyNumberFormat="1" applyFont="1" applyFill="1" applyBorder="1" applyAlignment="1">
      <alignment horizontal="right" vertical="center" wrapText="1"/>
    </xf>
    <xf numFmtId="167" fontId="14" fillId="4" borderId="17" xfId="15" applyFont="1" applyFill="1" applyBorder="1" applyAlignment="1">
      <alignment vertical="center"/>
    </xf>
    <xf numFmtId="164" fontId="14" fillId="4" borderId="17" xfId="2" applyNumberFormat="1" applyFont="1" applyFill="1" applyBorder="1" applyAlignment="1">
      <alignment horizontal="right" vertical="center" wrapText="1"/>
    </xf>
    <xf numFmtId="164" fontId="14" fillId="4" borderId="17" xfId="15" applyNumberFormat="1" applyFont="1" applyFill="1" applyBorder="1" applyAlignment="1">
      <alignment horizontal="right" vertical="center" wrapText="1"/>
    </xf>
    <xf numFmtId="10" fontId="14" fillId="3" borderId="17" xfId="15" applyNumberFormat="1" applyFont="1" applyFill="1" applyBorder="1" applyAlignment="1">
      <alignment horizontal="right" vertical="center" wrapText="1"/>
    </xf>
    <xf numFmtId="10" fontId="14" fillId="0" borderId="17" xfId="16" applyNumberFormat="1" applyFont="1" applyFill="1" applyBorder="1" applyAlignment="1">
      <alignment horizontal="right" vertical="center" wrapText="1"/>
    </xf>
    <xf numFmtId="10" fontId="13" fillId="6" borderId="17" xfId="16" applyNumberFormat="1" applyFont="1" applyFill="1" applyBorder="1" applyAlignment="1">
      <alignment horizontal="right" vertical="center" wrapText="1"/>
    </xf>
    <xf numFmtId="14" fontId="14" fillId="0" borderId="0" xfId="15" applyNumberFormat="1" applyFont="1" applyAlignment="1">
      <alignment horizontal="right" vertical="center"/>
    </xf>
    <xf numFmtId="167" fontId="37" fillId="2" borderId="0" xfId="15" applyFont="1" applyFill="1"/>
    <xf numFmtId="167" fontId="37" fillId="2" borderId="19" xfId="15" applyFont="1" applyFill="1" applyBorder="1" applyAlignment="1">
      <alignment horizontal="center" vertical="center"/>
    </xf>
    <xf numFmtId="167" fontId="37" fillId="2" borderId="0" xfId="15" applyFont="1" applyFill="1" applyAlignment="1">
      <alignment horizontal="center" vertical="center"/>
    </xf>
    <xf numFmtId="167" fontId="37" fillId="2" borderId="20" xfId="15" applyFont="1" applyFill="1" applyBorder="1" applyAlignment="1">
      <alignment horizontal="center" vertical="center"/>
    </xf>
    <xf numFmtId="10" fontId="37" fillId="2" borderId="19" xfId="15" applyNumberFormat="1" applyFont="1" applyFill="1" applyBorder="1" applyAlignment="1">
      <alignment horizontal="center" vertical="center"/>
    </xf>
    <xf numFmtId="10" fontId="37" fillId="2" borderId="20" xfId="15" applyNumberFormat="1" applyFont="1" applyFill="1" applyBorder="1" applyAlignment="1">
      <alignment horizontal="center" vertical="center"/>
    </xf>
    <xf numFmtId="167" fontId="38" fillId="4" borderId="0" xfId="15" applyFont="1" applyFill="1"/>
    <xf numFmtId="167" fontId="37" fillId="2" borderId="19" xfId="15" applyFont="1" applyFill="1" applyBorder="1" applyAlignment="1">
      <alignment horizontal="center" vertical="center"/>
    </xf>
    <xf numFmtId="10" fontId="37" fillId="2" borderId="0" xfId="15" applyNumberFormat="1" applyFont="1" applyFill="1" applyAlignment="1">
      <alignment horizontal="center" vertical="center"/>
    </xf>
    <xf numFmtId="167" fontId="37" fillId="2" borderId="20" xfId="15" applyFont="1" applyFill="1" applyBorder="1" applyAlignment="1">
      <alignment horizontal="center" vertical="center"/>
    </xf>
    <xf numFmtId="167" fontId="37" fillId="2" borderId="0" xfId="15" applyFont="1" applyFill="1" applyAlignment="1">
      <alignment horizontal="center" vertical="center"/>
    </xf>
    <xf numFmtId="167" fontId="38" fillId="7" borderId="0" xfId="15" applyFont="1" applyFill="1"/>
    <xf numFmtId="10" fontId="38" fillId="0" borderId="20" xfId="15" applyNumberFormat="1" applyFont="1" applyBorder="1" applyAlignment="1">
      <alignment horizontal="center" vertical="center"/>
    </xf>
    <xf numFmtId="168" fontId="38" fillId="0" borderId="19" xfId="15" applyNumberFormat="1" applyFont="1" applyBorder="1" applyAlignment="1">
      <alignment horizontal="center" vertical="center"/>
    </xf>
    <xf numFmtId="2" fontId="38" fillId="0" borderId="19" xfId="15" applyNumberFormat="1" applyFont="1" applyBorder="1" applyAlignment="1">
      <alignment horizontal="center" vertical="center"/>
    </xf>
    <xf numFmtId="164" fontId="38" fillId="0" borderId="0" xfId="15" applyNumberFormat="1" applyFont="1" applyAlignment="1">
      <alignment horizontal="center" vertical="center"/>
    </xf>
    <xf numFmtId="4" fontId="38" fillId="3" borderId="0" xfId="15" applyNumberFormat="1" applyFont="1" applyFill="1"/>
    <xf numFmtId="167" fontId="38" fillId="3" borderId="0" xfId="15" applyFont="1" applyFill="1"/>
    <xf numFmtId="168" fontId="38" fillId="7" borderId="19" xfId="15" applyNumberFormat="1" applyFont="1" applyFill="1" applyBorder="1" applyAlignment="1">
      <alignment horizontal="center" vertical="center"/>
    </xf>
    <xf numFmtId="2" fontId="38" fillId="7" borderId="19" xfId="15" applyNumberFormat="1" applyFont="1" applyFill="1" applyBorder="1" applyAlignment="1">
      <alignment horizontal="center" vertical="center"/>
    </xf>
    <xf numFmtId="164" fontId="38" fillId="7" borderId="0" xfId="15" applyNumberFormat="1" applyFont="1" applyFill="1" applyAlignment="1">
      <alignment horizontal="center" vertical="center"/>
    </xf>
    <xf numFmtId="10" fontId="38" fillId="7" borderId="20" xfId="15" applyNumberFormat="1" applyFont="1" applyFill="1" applyBorder="1" applyAlignment="1">
      <alignment horizontal="center" vertical="center"/>
    </xf>
    <xf numFmtId="167" fontId="26" fillId="7" borderId="1" xfId="15" applyFont="1" applyFill="1" applyBorder="1"/>
    <xf numFmtId="10" fontId="26" fillId="7" borderId="22" xfId="15" applyNumberFormat="1" applyFont="1" applyFill="1" applyBorder="1" applyAlignment="1">
      <alignment horizontal="center" vertical="center"/>
    </xf>
    <xf numFmtId="168" fontId="26" fillId="7" borderId="21" xfId="15" applyNumberFormat="1" applyFont="1" applyFill="1" applyBorder="1" applyAlignment="1">
      <alignment horizontal="center" vertical="center"/>
    </xf>
    <xf numFmtId="2" fontId="26" fillId="7" borderId="21" xfId="15" applyNumberFormat="1" applyFont="1" applyFill="1" applyBorder="1" applyAlignment="1">
      <alignment horizontal="center" vertical="center"/>
    </xf>
    <xf numFmtId="164" fontId="26" fillId="7" borderId="1" xfId="15" applyNumberFormat="1" applyFont="1" applyFill="1" applyBorder="1" applyAlignment="1">
      <alignment horizontal="center" vertical="center"/>
    </xf>
    <xf numFmtId="0" fontId="26" fillId="7" borderId="22" xfId="11" applyNumberFormat="1" applyFont="1" applyFill="1" applyBorder="1" applyAlignment="1">
      <alignment horizontal="center" vertical="center"/>
    </xf>
    <xf numFmtId="167" fontId="3" fillId="0" borderId="0" xfId="15"/>
    <xf numFmtId="167" fontId="43" fillId="4" borderId="0" xfId="15" applyFont="1" applyFill="1"/>
    <xf numFmtId="164" fontId="26" fillId="7" borderId="1" xfId="12" applyNumberFormat="1" applyFont="1" applyFill="1" applyBorder="1" applyAlignment="1">
      <alignment horizontal="center" vertical="center"/>
    </xf>
    <xf numFmtId="168" fontId="38" fillId="7" borderId="19" xfId="15" applyNumberFormat="1" applyFont="1" applyFill="1" applyBorder="1" applyAlignment="1">
      <alignment horizontal="center"/>
    </xf>
    <xf numFmtId="2" fontId="26" fillId="7" borderId="1" xfId="10" applyNumberFormat="1" applyFont="1" applyFill="1" applyBorder="1" applyAlignment="1">
      <alignment horizontal="left" vertical="center"/>
    </xf>
    <xf numFmtId="2" fontId="38" fillId="7" borderId="0" xfId="16" applyNumberFormat="1" applyFont="1" applyFill="1" applyBorder="1" applyAlignment="1">
      <alignment horizontal="center" vertical="center"/>
    </xf>
    <xf numFmtId="167" fontId="40" fillId="5" borderId="1" xfId="15" applyFont="1" applyFill="1" applyBorder="1"/>
    <xf numFmtId="167" fontId="38" fillId="5" borderId="0" xfId="15" applyFont="1" applyFill="1"/>
    <xf numFmtId="2" fontId="38" fillId="5" borderId="19" xfId="15" applyNumberFormat="1" applyFont="1" applyFill="1" applyBorder="1" applyAlignment="1">
      <alignment horizontal="center" vertical="center"/>
    </xf>
    <xf numFmtId="168" fontId="38" fillId="5" borderId="19" xfId="15" applyNumberFormat="1" applyFont="1" applyFill="1" applyBorder="1" applyAlignment="1">
      <alignment horizontal="center"/>
    </xf>
    <xf numFmtId="164" fontId="38" fillId="5" borderId="0" xfId="15" applyNumberFormat="1" applyFont="1" applyFill="1" applyAlignment="1">
      <alignment horizontal="center" vertical="center"/>
    </xf>
    <xf numFmtId="10" fontId="26" fillId="5" borderId="25" xfId="15" applyNumberFormat="1" applyFont="1" applyFill="1" applyBorder="1" applyAlignment="1">
      <alignment horizontal="center" vertical="center"/>
    </xf>
    <xf numFmtId="168" fontId="26" fillId="5" borderId="26" xfId="15" applyNumberFormat="1" applyFont="1" applyFill="1" applyBorder="1" applyAlignment="1">
      <alignment horizontal="center"/>
    </xf>
    <xf numFmtId="167" fontId="42" fillId="4" borderId="0" xfId="15" applyFont="1" applyFill="1"/>
    <xf numFmtId="167" fontId="41" fillId="4" borderId="0" xfId="15" applyFont="1" applyFill="1"/>
    <xf numFmtId="167" fontId="38" fillId="4" borderId="0" xfId="15" applyFont="1" applyFill="1" applyAlignment="1">
      <alignment horizontal="center"/>
    </xf>
    <xf numFmtId="169" fontId="26" fillId="3" borderId="0" xfId="15" applyNumberFormat="1" applyFont="1" applyFill="1"/>
    <xf numFmtId="167" fontId="3" fillId="0" borderId="0" xfId="15" applyAlignment="1">
      <alignment vertical="center"/>
    </xf>
    <xf numFmtId="167" fontId="5" fillId="0" borderId="0" xfId="15" applyFont="1" applyAlignment="1">
      <alignment vertical="center"/>
    </xf>
    <xf numFmtId="167" fontId="7" fillId="0" borderId="0" xfId="15" applyFont="1" applyAlignment="1">
      <alignment vertical="center"/>
    </xf>
    <xf numFmtId="167" fontId="8" fillId="2" borderId="0" xfId="15" applyFont="1" applyFill="1" applyAlignment="1">
      <alignment vertical="center" wrapText="1"/>
    </xf>
    <xf numFmtId="0" fontId="9" fillId="2" borderId="0" xfId="15" applyNumberFormat="1" applyFont="1" applyFill="1" applyAlignment="1">
      <alignment horizontal="right" vertical="center" wrapText="1"/>
    </xf>
    <xf numFmtId="1" fontId="9" fillId="2" borderId="0" xfId="15" applyNumberFormat="1" applyFont="1" applyFill="1" applyAlignment="1">
      <alignment horizontal="right" vertical="center" wrapText="1"/>
    </xf>
    <xf numFmtId="167" fontId="9" fillId="2" borderId="0" xfId="15" applyFont="1" applyFill="1" applyAlignment="1">
      <alignment horizontal="right" vertical="center" wrapText="1"/>
    </xf>
    <xf numFmtId="167" fontId="8" fillId="0" borderId="0" xfId="15" applyFont="1" applyAlignment="1">
      <alignment vertical="center" wrapText="1"/>
    </xf>
    <xf numFmtId="167" fontId="44" fillId="0" borderId="0" xfId="15" applyFont="1" applyAlignment="1">
      <alignment vertical="center" wrapText="1"/>
    </xf>
    <xf numFmtId="167" fontId="3" fillId="4" borderId="18" xfId="15" applyFill="1" applyBorder="1" applyAlignment="1">
      <alignment vertical="center"/>
    </xf>
    <xf numFmtId="164" fontId="0" fillId="4" borderId="18" xfId="2" applyNumberFormat="1" applyFont="1" applyFill="1" applyBorder="1" applyAlignment="1">
      <alignment horizontal="right" vertical="center" wrapText="1"/>
    </xf>
    <xf numFmtId="164" fontId="3" fillId="3" borderId="18" xfId="15" applyNumberFormat="1" applyFill="1" applyBorder="1" applyAlignment="1">
      <alignment horizontal="right" vertical="center" wrapText="1"/>
    </xf>
    <xf numFmtId="164" fontId="0" fillId="0" borderId="18" xfId="2" applyNumberFormat="1" applyFont="1" applyFill="1" applyBorder="1" applyAlignment="1">
      <alignment horizontal="right" vertical="center" wrapText="1"/>
    </xf>
    <xf numFmtId="164" fontId="8" fillId="6" borderId="18" xfId="2" applyNumberFormat="1" applyFont="1" applyFill="1" applyBorder="1" applyAlignment="1">
      <alignment horizontal="right" vertical="center" wrapText="1"/>
    </xf>
    <xf numFmtId="167" fontId="3" fillId="4" borderId="0" xfId="15" applyFill="1" applyAlignment="1">
      <alignment vertical="center"/>
    </xf>
    <xf numFmtId="164" fontId="0" fillId="0" borderId="0" xfId="2" applyNumberFormat="1" applyFont="1" applyFill="1" applyBorder="1" applyAlignment="1">
      <alignment vertical="center"/>
    </xf>
    <xf numFmtId="164" fontId="3" fillId="3" borderId="0" xfId="15" applyNumberFormat="1" applyFill="1" applyAlignment="1">
      <alignment horizontal="right" vertical="center" wrapText="1"/>
    </xf>
    <xf numFmtId="164" fontId="3" fillId="0" borderId="0" xfId="15" applyNumberFormat="1" applyAlignment="1">
      <alignment horizontal="right" vertical="center" wrapText="1"/>
    </xf>
    <xf numFmtId="164" fontId="8" fillId="6" borderId="0" xfId="15" applyNumberFormat="1" applyFont="1" applyFill="1" applyAlignment="1">
      <alignment horizontal="right" vertical="center" wrapText="1"/>
    </xf>
    <xf numFmtId="165" fontId="0" fillId="4" borderId="0" xfId="10" applyNumberFormat="1" applyFont="1" applyFill="1" applyBorder="1" applyAlignment="1">
      <alignment horizontal="right" vertical="center" wrapText="1"/>
    </xf>
    <xf numFmtId="165" fontId="0" fillId="3" borderId="0" xfId="10" applyNumberFormat="1" applyFont="1" applyFill="1" applyBorder="1" applyAlignment="1">
      <alignment horizontal="right" vertical="center" wrapText="1"/>
    </xf>
    <xf numFmtId="165" fontId="0" fillId="3" borderId="0" xfId="10" applyNumberFormat="1" applyFont="1" applyFill="1" applyBorder="1" applyAlignment="1">
      <alignment horizontal="center" vertical="center" wrapText="1"/>
    </xf>
    <xf numFmtId="165" fontId="0" fillId="0" borderId="0" xfId="10" applyNumberFormat="1" applyFont="1" applyFill="1" applyBorder="1" applyAlignment="1">
      <alignment horizontal="center" vertical="center" wrapText="1"/>
    </xf>
    <xf numFmtId="165" fontId="8" fillId="6" borderId="0" xfId="10" applyNumberFormat="1" applyFont="1" applyFill="1" applyBorder="1" applyAlignment="1">
      <alignment horizontal="center" vertical="center" wrapText="1"/>
    </xf>
    <xf numFmtId="167" fontId="3" fillId="4" borderId="17" xfId="15" applyFill="1" applyBorder="1" applyAlignment="1">
      <alignment vertical="center"/>
    </xf>
    <xf numFmtId="164" fontId="0" fillId="4" borderId="17" xfId="2" applyNumberFormat="1" applyFont="1" applyFill="1" applyBorder="1" applyAlignment="1">
      <alignment horizontal="right" vertical="center" wrapText="1"/>
    </xf>
    <xf numFmtId="164" fontId="3" fillId="4" borderId="17" xfId="15" applyNumberFormat="1" applyFill="1" applyBorder="1" applyAlignment="1">
      <alignment horizontal="right" vertical="center" wrapText="1"/>
    </xf>
    <xf numFmtId="10" fontId="3" fillId="4" borderId="17" xfId="15" applyNumberFormat="1" applyFill="1" applyBorder="1" applyAlignment="1">
      <alignment horizontal="right" vertical="center" wrapText="1"/>
    </xf>
    <xf numFmtId="10" fontId="3" fillId="3" borderId="17" xfId="15" applyNumberFormat="1" applyFill="1" applyBorder="1" applyAlignment="1">
      <alignment horizontal="right" vertical="center" wrapText="1"/>
    </xf>
    <xf numFmtId="10" fontId="3" fillId="0" borderId="17" xfId="15" applyNumberFormat="1" applyBorder="1" applyAlignment="1">
      <alignment horizontal="right" vertical="center" wrapText="1"/>
    </xf>
    <xf numFmtId="10" fontId="8" fillId="6" borderId="17" xfId="16" applyNumberFormat="1" applyFont="1" applyFill="1" applyBorder="1" applyAlignment="1">
      <alignment horizontal="right" vertical="center" wrapText="1"/>
    </xf>
    <xf numFmtId="2" fontId="5" fillId="0" borderId="0" xfId="15" applyNumberFormat="1" applyFont="1" applyAlignment="1">
      <alignment vertical="center"/>
    </xf>
    <xf numFmtId="2" fontId="3" fillId="0" borderId="0" xfId="15" applyNumberFormat="1" applyAlignment="1">
      <alignment vertical="center"/>
    </xf>
    <xf numFmtId="14" fontId="3" fillId="0" borderId="0" xfId="15" applyNumberFormat="1" applyAlignment="1">
      <alignment horizontal="right" vertical="center"/>
    </xf>
    <xf numFmtId="14" fontId="35" fillId="0" borderId="0" xfId="15" applyNumberFormat="1" applyFont="1" applyAlignment="1">
      <alignment horizontal="right" vertical="center"/>
    </xf>
    <xf numFmtId="167" fontId="35" fillId="0" borderId="0" xfId="15" applyFont="1" applyAlignment="1">
      <alignment vertical="center"/>
    </xf>
    <xf numFmtId="167" fontId="36" fillId="0" borderId="0" xfId="15" applyFont="1" applyAlignment="1">
      <alignment vertical="center"/>
    </xf>
    <xf numFmtId="4" fontId="38" fillId="4" borderId="0" xfId="15" applyNumberFormat="1" applyFont="1" applyFill="1"/>
    <xf numFmtId="164" fontId="38" fillId="7" borderId="0" xfId="17" applyNumberFormat="1" applyFont="1" applyFill="1" applyBorder="1" applyAlignment="1">
      <alignment horizontal="center" vertical="center"/>
    </xf>
    <xf numFmtId="168" fontId="38" fillId="7" borderId="28" xfId="15" applyNumberFormat="1" applyFont="1" applyFill="1" applyBorder="1" applyAlignment="1">
      <alignment horizontal="center"/>
    </xf>
    <xf numFmtId="167" fontId="26" fillId="3" borderId="1" xfId="15" applyFont="1" applyFill="1" applyBorder="1"/>
    <xf numFmtId="2" fontId="26" fillId="3" borderId="21" xfId="10" applyNumberFormat="1" applyFont="1" applyFill="1" applyBorder="1" applyAlignment="1">
      <alignment horizontal="center" vertical="center"/>
    </xf>
    <xf numFmtId="164" fontId="26" fillId="3" borderId="1" xfId="10" applyNumberFormat="1" applyFont="1" applyFill="1" applyBorder="1" applyAlignment="1">
      <alignment horizontal="center" vertical="center"/>
    </xf>
  </cellXfs>
  <cellStyles count="18">
    <cellStyle name="Comma 5" xfId="7" xr:uid="{FAF7D7BF-560F-4650-BD63-482DA8F12663}"/>
    <cellStyle name="Comma 5 10" xfId="8" xr:uid="{4E5464C8-41DB-4764-AEDF-BA06E46F29F1}"/>
    <cellStyle name="Millares 2" xfId="13" xr:uid="{83FB2DC7-8675-4457-9A28-C48F30605BF9}"/>
    <cellStyle name="Millares 2 2" xfId="17" xr:uid="{B72774B8-B2B0-4DC7-B894-4B00CA6A3A2E}"/>
    <cellStyle name="Millares 2 3 2 2 2 10" xfId="12" xr:uid="{7F837594-96AE-419C-946A-188097C00BD3}"/>
    <cellStyle name="Normal" xfId="0" builtinId="0"/>
    <cellStyle name="Normal 13" xfId="9" xr:uid="{E03A7AFC-7D46-48DA-B513-10933702BDA0}"/>
    <cellStyle name="Normal 14" xfId="4" xr:uid="{67D86523-4B27-4775-8A88-AA7AF0F7E24D}"/>
    <cellStyle name="Normal 2" xfId="1" xr:uid="{CF5E776F-B2D5-4616-95BD-820CA5BD6D41}"/>
    <cellStyle name="Normal 3" xfId="15" xr:uid="{43BE5CA9-5AB8-4306-8CDD-65742D3DD804}"/>
    <cellStyle name="Normal 31" xfId="5" xr:uid="{72725E75-5DF5-4F3C-8256-FBF5182E3E19}"/>
    <cellStyle name="Percent 2 10" xfId="11" xr:uid="{93263CDA-94B9-41CE-A5BB-8B3DA4C45C7C}"/>
    <cellStyle name="Percent 5 10" xfId="2" xr:uid="{CCBA3144-FA28-43B7-A854-46E5B3333513}"/>
    <cellStyle name="Porcentagem 2" xfId="6" xr:uid="{6C106756-EFFE-4CE1-BBD9-281C9DDFFAB4}"/>
    <cellStyle name="Porcentagem 3" xfId="16" xr:uid="{FE16B7A5-8324-4321-92B6-E052107687C4}"/>
    <cellStyle name="Porcentaje 2" xfId="14" xr:uid="{8759B9DE-15E7-4CE7-A0AE-CEC4A6F90F7A}"/>
    <cellStyle name="Vírgula 2" xfId="3" xr:uid="{92C266BF-C3D6-4D92-A8B9-443333B4149D}"/>
    <cellStyle name="Vírgula 3" xfId="10" xr:uid="{7A22ECFA-BF97-4243-ABCB-0AE1D991BEB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89647</xdr:colOff>
      <xdr:row>0</xdr:row>
      <xdr:rowOff>97118</xdr:rowOff>
    </xdr:from>
    <xdr:to>
      <xdr:col>2</xdr:col>
      <xdr:colOff>754403</xdr:colOff>
      <xdr:row>0</xdr:row>
      <xdr:rowOff>724647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37378E1-41E8-4F0B-915B-550BDB4A96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1297" y="97118"/>
          <a:ext cx="664756" cy="62752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276412</xdr:colOff>
      <xdr:row>0</xdr:row>
      <xdr:rowOff>104588</xdr:rowOff>
    </xdr:from>
    <xdr:to>
      <xdr:col>1</xdr:col>
      <xdr:colOff>696608</xdr:colOff>
      <xdr:row>1</xdr:row>
      <xdr:rowOff>116133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5FAEF98-1703-40A0-B34C-6A57E25043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6662" y="107763"/>
          <a:ext cx="420196" cy="38937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</xdr:colOff>
      <xdr:row>0</xdr:row>
      <xdr:rowOff>57150</xdr:rowOff>
    </xdr:from>
    <xdr:to>
      <xdr:col>2</xdr:col>
      <xdr:colOff>702160</xdr:colOff>
      <xdr:row>0</xdr:row>
      <xdr:rowOff>741150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55B4AA1-E7D9-49A3-8542-01C39421C1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9750" y="57150"/>
          <a:ext cx="676760" cy="684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16565</xdr:colOff>
      <xdr:row>0</xdr:row>
      <xdr:rowOff>41413</xdr:rowOff>
    </xdr:from>
    <xdr:to>
      <xdr:col>2</xdr:col>
      <xdr:colOff>696500</xdr:colOff>
      <xdr:row>0</xdr:row>
      <xdr:rowOff>725413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BA7927C-FFBD-4233-9C78-9D2E5D5716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440" y="44588"/>
          <a:ext cx="679935" cy="6808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</xdr:colOff>
      <xdr:row>0</xdr:row>
      <xdr:rowOff>57150</xdr:rowOff>
    </xdr:from>
    <xdr:to>
      <xdr:col>2</xdr:col>
      <xdr:colOff>702160</xdr:colOff>
      <xdr:row>0</xdr:row>
      <xdr:rowOff>741150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5EA61AC-E69E-46ED-A808-46166D41BC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9275" y="57150"/>
          <a:ext cx="676760" cy="684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</xdr:colOff>
      <xdr:row>0</xdr:row>
      <xdr:rowOff>57150</xdr:rowOff>
    </xdr:from>
    <xdr:to>
      <xdr:col>2</xdr:col>
      <xdr:colOff>702160</xdr:colOff>
      <xdr:row>0</xdr:row>
      <xdr:rowOff>741150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36C2077-F1DC-4DB6-8CD7-C58E047D56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9275" y="57150"/>
          <a:ext cx="676760" cy="684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</xdr:colOff>
      <xdr:row>0</xdr:row>
      <xdr:rowOff>57149</xdr:rowOff>
    </xdr:from>
    <xdr:to>
      <xdr:col>2</xdr:col>
      <xdr:colOff>753896</xdr:colOff>
      <xdr:row>0</xdr:row>
      <xdr:rowOff>744749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1FF3CAA-289A-43DA-9579-2E8523E9D7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225" y="57149"/>
          <a:ext cx="728496" cy="6876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39810</xdr:colOff>
      <xdr:row>0</xdr:row>
      <xdr:rowOff>88900</xdr:rowOff>
    </xdr:from>
    <xdr:to>
      <xdr:col>2</xdr:col>
      <xdr:colOff>721955</xdr:colOff>
      <xdr:row>0</xdr:row>
      <xdr:rowOff>782850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EA65BA01-8848-495A-BEB0-4CD0DE11C4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3685" y="85725"/>
          <a:ext cx="682145" cy="69712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476250</xdr:colOff>
      <xdr:row>0</xdr:row>
      <xdr:rowOff>65484</xdr:rowOff>
    </xdr:from>
    <xdr:to>
      <xdr:col>2</xdr:col>
      <xdr:colOff>660122</xdr:colOff>
      <xdr:row>0</xdr:row>
      <xdr:rowOff>749909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E915F46A-56FA-4427-8B39-F85A7ACAEB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0" y="65484"/>
          <a:ext cx="704572" cy="6844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Macro%20Forecasts\Proje&#231;&#245;es%20clientes%20externos\Proje&#231;&#245;es%20externas%20-%20Longo%20Prazo\Itau_Long_Term_Forecasts_BRAZIL_Jan25.xlsx" TargetMode="External"/><Relationship Id="rId1" Type="http://schemas.openxmlformats.org/officeDocument/2006/relationships/externalLinkPath" Target="Itau_Long_Term_Forecasts_BRAZIL_Jan2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Macro%20Forecasts\Proje&#231;&#245;es%20clientes%20externos\Proje&#231;&#245;es%20externas%20-%20Longo%20Prazo\Itau_Long_Term_Forecasts_ARGENTINA_Jan25.xlsx" TargetMode="External"/><Relationship Id="rId1" Type="http://schemas.openxmlformats.org/officeDocument/2006/relationships/externalLinkPath" Target="Itau_Long_Term_Forecasts_ARGENTINA_Jan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razil"/>
      <sheetName val="Brazil_Quarterly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rgentina"/>
      <sheetName val="Argentina_Quarterly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F276E1-8E63-4A1B-A208-F0E880BC9600}">
  <sheetPr>
    <pageSetUpPr fitToPage="1"/>
  </sheetPr>
  <dimension ref="A1:AE47"/>
  <sheetViews>
    <sheetView showGridLines="0" topLeftCell="B1" zoomScaleNormal="100" workbookViewId="0">
      <pane xSplit="2" ySplit="2" topLeftCell="D20" activePane="bottomRight" state="frozen"/>
      <selection activeCell="AB1" sqref="AB1:AC1"/>
      <selection pane="topRight" activeCell="AB1" sqref="AB1:AC1"/>
      <selection pane="bottomLeft" activeCell="AB1" sqref="AB1:AC1"/>
      <selection pane="bottomRight" activeCell="C14" sqref="C14"/>
    </sheetView>
  </sheetViews>
  <sheetFormatPr defaultColWidth="9.1796875" defaultRowHeight="13" customHeight="1" outlineLevelCol="1"/>
  <cols>
    <col min="1" max="1" width="9.1796875" style="9" hidden="1" customWidth="1"/>
    <col min="2" max="2" width="7.26953125" style="9" bestFit="1" customWidth="1"/>
    <col min="3" max="3" width="41.1796875" style="1" customWidth="1"/>
    <col min="4" max="8" width="7.453125" style="1" hidden="1" customWidth="1" outlineLevel="1"/>
    <col min="9" max="10" width="7.453125" style="2" hidden="1" customWidth="1" outlineLevel="1"/>
    <col min="11" max="11" width="7.453125" style="3" hidden="1" customWidth="1" outlineLevel="1"/>
    <col min="12" max="16" width="7.453125" style="4" hidden="1" customWidth="1" outlineLevel="1"/>
    <col min="17" max="17" width="7.453125" style="1" hidden="1" customWidth="1" outlineLevel="1"/>
    <col min="18" max="18" width="7.453125" style="1" customWidth="1" collapsed="1"/>
    <col min="19" max="25" width="7.453125" style="1" customWidth="1"/>
    <col min="26" max="26" width="9.54296875" style="1" bestFit="1" customWidth="1"/>
    <col min="27" max="30" width="7.453125" style="1" customWidth="1"/>
    <col min="31" max="16384" width="9.1796875" style="9"/>
  </cols>
  <sheetData>
    <row r="1" spans="3:31" ht="66" customHeight="1">
      <c r="V1" s="5"/>
      <c r="W1" s="5"/>
      <c r="X1" s="6" t="s">
        <v>0</v>
      </c>
      <c r="Y1" s="6"/>
      <c r="Z1" s="7">
        <f ca="1">TODAY()</f>
        <v>45678</v>
      </c>
      <c r="AB1" s="8"/>
      <c r="AC1" s="8"/>
      <c r="AD1" s="8"/>
    </row>
    <row r="2" spans="3:31" s="12" customFormat="1" ht="13" customHeight="1">
      <c r="C2" s="10"/>
      <c r="D2" s="11">
        <v>2001</v>
      </c>
      <c r="E2" s="11">
        <v>2002</v>
      </c>
      <c r="F2" s="11">
        <v>2003</v>
      </c>
      <c r="G2" s="11">
        <v>2004</v>
      </c>
      <c r="H2" s="11">
        <v>2005</v>
      </c>
      <c r="I2" s="11">
        <v>2006</v>
      </c>
      <c r="J2" s="11">
        <v>2007</v>
      </c>
      <c r="K2" s="11">
        <v>2008</v>
      </c>
      <c r="L2" s="11">
        <v>2009</v>
      </c>
      <c r="M2" s="11">
        <v>2010</v>
      </c>
      <c r="N2" s="11">
        <v>2011</v>
      </c>
      <c r="O2" s="11">
        <v>2012</v>
      </c>
      <c r="P2" s="11">
        <v>2013</v>
      </c>
      <c r="Q2" s="11">
        <v>2014</v>
      </c>
      <c r="R2" s="11">
        <v>2015</v>
      </c>
      <c r="S2" s="11">
        <v>2016</v>
      </c>
      <c r="T2" s="11">
        <v>2017</v>
      </c>
      <c r="U2" s="11">
        <v>2018</v>
      </c>
      <c r="V2" s="11">
        <v>2019</v>
      </c>
      <c r="W2" s="11">
        <v>2020</v>
      </c>
      <c r="X2" s="11">
        <v>2021</v>
      </c>
      <c r="Y2" s="11">
        <v>2022</v>
      </c>
      <c r="Z2" s="11">
        <v>2023</v>
      </c>
      <c r="AA2" s="11" t="s">
        <v>1</v>
      </c>
      <c r="AB2" s="11" t="s">
        <v>2</v>
      </c>
      <c r="AC2" s="11" t="s">
        <v>3</v>
      </c>
      <c r="AD2" s="11" t="s">
        <v>4</v>
      </c>
      <c r="AE2" s="11" t="s">
        <v>5</v>
      </c>
    </row>
    <row r="3" spans="3:31" ht="6.75" customHeight="1">
      <c r="C3" s="13" t="s">
        <v>6</v>
      </c>
      <c r="D3" s="14">
        <v>37226</v>
      </c>
      <c r="E3" s="14">
        <f>EDATE(D3,12)</f>
        <v>37591</v>
      </c>
      <c r="F3" s="14">
        <f t="shared" ref="F3:AE3" si="0">EDATE(E3,12)</f>
        <v>37956</v>
      </c>
      <c r="G3" s="14">
        <f t="shared" si="0"/>
        <v>38322</v>
      </c>
      <c r="H3" s="14">
        <f t="shared" si="0"/>
        <v>38687</v>
      </c>
      <c r="I3" s="14">
        <f t="shared" si="0"/>
        <v>39052</v>
      </c>
      <c r="J3" s="14">
        <f t="shared" si="0"/>
        <v>39417</v>
      </c>
      <c r="K3" s="14">
        <f t="shared" si="0"/>
        <v>39783</v>
      </c>
      <c r="L3" s="14">
        <f t="shared" si="0"/>
        <v>40148</v>
      </c>
      <c r="M3" s="14">
        <f t="shared" si="0"/>
        <v>40513</v>
      </c>
      <c r="N3" s="14">
        <f t="shared" si="0"/>
        <v>40878</v>
      </c>
      <c r="O3" s="14">
        <f t="shared" si="0"/>
        <v>41244</v>
      </c>
      <c r="P3" s="14">
        <f t="shared" si="0"/>
        <v>41609</v>
      </c>
      <c r="Q3" s="14">
        <f t="shared" si="0"/>
        <v>41974</v>
      </c>
      <c r="R3" s="14">
        <f t="shared" si="0"/>
        <v>42339</v>
      </c>
      <c r="S3" s="14">
        <f t="shared" si="0"/>
        <v>42705</v>
      </c>
      <c r="T3" s="14">
        <f t="shared" si="0"/>
        <v>43070</v>
      </c>
      <c r="U3" s="14">
        <f t="shared" si="0"/>
        <v>43435</v>
      </c>
      <c r="V3" s="14">
        <f t="shared" si="0"/>
        <v>43800</v>
      </c>
      <c r="W3" s="14">
        <f t="shared" si="0"/>
        <v>44166</v>
      </c>
      <c r="X3" s="14">
        <f t="shared" si="0"/>
        <v>44531</v>
      </c>
      <c r="Y3" s="14">
        <f t="shared" si="0"/>
        <v>44896</v>
      </c>
      <c r="Z3" s="14">
        <f t="shared" si="0"/>
        <v>45261</v>
      </c>
      <c r="AA3" s="14">
        <f t="shared" si="0"/>
        <v>45627</v>
      </c>
      <c r="AB3" s="14">
        <f t="shared" si="0"/>
        <v>45992</v>
      </c>
      <c r="AC3" s="14">
        <f t="shared" si="0"/>
        <v>46357</v>
      </c>
      <c r="AD3" s="14">
        <f t="shared" si="0"/>
        <v>46722</v>
      </c>
      <c r="AE3" s="14">
        <f t="shared" si="0"/>
        <v>47088</v>
      </c>
    </row>
    <row r="4" spans="3:31" ht="16" customHeight="1">
      <c r="C4" s="15" t="s">
        <v>7</v>
      </c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</row>
    <row r="5" spans="3:31" ht="14.15" customHeight="1">
      <c r="C5" s="17" t="s">
        <v>8</v>
      </c>
      <c r="D5" s="18">
        <v>2.4820000000000002E-2</v>
      </c>
      <c r="E5" s="18">
        <v>2.9910000000000003E-2</v>
      </c>
      <c r="F5" s="18">
        <v>4.2830000000000007E-2</v>
      </c>
      <c r="G5" s="18">
        <v>5.3859999999999998E-2</v>
      </c>
      <c r="H5" s="18">
        <v>4.8940000000000004E-2</v>
      </c>
      <c r="I5" s="18">
        <v>5.4669999999999996E-2</v>
      </c>
      <c r="J5" s="18">
        <v>5.5739999999999998E-2</v>
      </c>
      <c r="K5" s="18">
        <v>3.0369999999999998E-2</v>
      </c>
      <c r="L5" s="18">
        <v>-1.1000000000000001E-3</v>
      </c>
      <c r="M5" s="18">
        <v>5.3849999999999995E-2</v>
      </c>
      <c r="N5" s="18">
        <v>4.2819999999999997E-2</v>
      </c>
      <c r="O5" s="18">
        <v>3.5130000000000002E-2</v>
      </c>
      <c r="P5" s="18">
        <v>3.4910000000000004E-2</v>
      </c>
      <c r="Q5" s="18">
        <v>3.5799999999999998E-2</v>
      </c>
      <c r="R5" s="19">
        <v>3.4509999999999999E-2</v>
      </c>
      <c r="S5" s="18">
        <v>3.2680000000000001E-2</v>
      </c>
      <c r="T5" s="18">
        <v>3.7999999999999999E-2</v>
      </c>
      <c r="U5" s="19">
        <v>3.6000000000000004E-2</v>
      </c>
      <c r="V5" s="19">
        <v>2.7999999999999997E-2</v>
      </c>
      <c r="W5" s="19">
        <v>-2.7999999999999997E-2</v>
      </c>
      <c r="X5" s="19">
        <v>6.3E-2</v>
      </c>
      <c r="Y5" s="19">
        <v>3.5000000000000003E-2</v>
      </c>
      <c r="Z5" s="19">
        <v>3.2000000000000001E-2</v>
      </c>
      <c r="AA5" s="20">
        <v>3.2000000000000001E-2</v>
      </c>
      <c r="AB5" s="20">
        <v>3.2000000000000001E-2</v>
      </c>
      <c r="AC5" s="20">
        <v>3.2000000000000001E-2</v>
      </c>
      <c r="AD5" s="20">
        <v>0.03</v>
      </c>
      <c r="AE5" s="20">
        <v>2.7999999999999997E-2</v>
      </c>
    </row>
    <row r="6" spans="3:31" ht="14.15" customHeight="1">
      <c r="C6" s="17" t="s">
        <v>9</v>
      </c>
      <c r="D6" s="19">
        <v>9.5559023836548906E-3</v>
      </c>
      <c r="E6" s="19">
        <v>1.7005488134807178E-2</v>
      </c>
      <c r="F6" s="19">
        <v>2.7956082831814388E-2</v>
      </c>
      <c r="G6" s="19">
        <v>3.8481444885832827E-2</v>
      </c>
      <c r="H6" s="19">
        <v>3.4835402400031024E-2</v>
      </c>
      <c r="I6" s="19">
        <v>2.7839629722291592E-2</v>
      </c>
      <c r="J6" s="19">
        <v>2.0038824080666595E-2</v>
      </c>
      <c r="K6" s="19">
        <v>1.1394549706484902E-3</v>
      </c>
      <c r="L6" s="19">
        <v>-2.5766469028394301E-2</v>
      </c>
      <c r="M6" s="19">
        <v>2.6955612235535886E-2</v>
      </c>
      <c r="N6" s="19">
        <v>1.5640448367461257E-2</v>
      </c>
      <c r="O6" s="19">
        <v>2.2894138068541459E-2</v>
      </c>
      <c r="P6" s="19">
        <v>2.1177792556241082E-2</v>
      </c>
      <c r="Q6" s="19">
        <v>2.5235512738460253E-2</v>
      </c>
      <c r="R6" s="19">
        <v>2.9455089066187545E-2</v>
      </c>
      <c r="S6" s="19">
        <v>1.8197195685014655E-2</v>
      </c>
      <c r="T6" s="19">
        <v>2.457461980910769E-2</v>
      </c>
      <c r="U6" s="19">
        <v>2.9665359650419942E-2</v>
      </c>
      <c r="V6" s="19">
        <v>2.5839486181470583E-2</v>
      </c>
      <c r="W6" s="19">
        <v>-2.1630936922237831E-2</v>
      </c>
      <c r="X6" s="19">
        <v>6.054984309933098E-2</v>
      </c>
      <c r="Y6" s="19">
        <v>2.5122355174274746E-2</v>
      </c>
      <c r="Z6" s="19">
        <v>2.8877049031531987E-2</v>
      </c>
      <c r="AA6" s="21">
        <v>2.8196131645574996E-2</v>
      </c>
      <c r="AB6" s="21">
        <v>2.5480275977164846E-2</v>
      </c>
      <c r="AC6" s="21">
        <v>2.4564718548575781E-2</v>
      </c>
      <c r="AD6" s="21">
        <v>2.4943909268050568E-2</v>
      </c>
      <c r="AE6" s="21">
        <v>2.5413428214070555E-2</v>
      </c>
    </row>
    <row r="7" spans="3:31" ht="14.15" customHeight="1">
      <c r="C7" s="17" t="s">
        <v>10</v>
      </c>
      <c r="D7" s="19">
        <v>2.1524073219845397E-2</v>
      </c>
      <c r="E7" s="19">
        <v>9.3166769628632018E-3</v>
      </c>
      <c r="F7" s="19">
        <v>7.3282363716602461E-3</v>
      </c>
      <c r="G7" s="19">
        <v>2.0529711157410979E-2</v>
      </c>
      <c r="H7" s="19">
        <v>1.8907962464617345E-2</v>
      </c>
      <c r="I7" s="19">
        <v>3.4229509638419531E-2</v>
      </c>
      <c r="J7" s="19">
        <v>2.9780416336931737E-2</v>
      </c>
      <c r="K7" s="19">
        <v>3.1417736816437003E-3</v>
      </c>
      <c r="L7" s="19">
        <v>-4.4262017854414193E-2</v>
      </c>
      <c r="M7" s="19">
        <v>1.9929445233258791E-2</v>
      </c>
      <c r="N7" s="19">
        <v>1.7855773114692441E-2</v>
      </c>
      <c r="O7" s="19">
        <v>-9.0141177203457712E-3</v>
      </c>
      <c r="P7" s="19">
        <v>-1.261902615212529E-3</v>
      </c>
      <c r="Q7" s="19">
        <v>1.4511698424879205E-2</v>
      </c>
      <c r="R7" s="19">
        <v>2.0017923029189255E-2</v>
      </c>
      <c r="S7" s="19">
        <v>1.7900826656567004E-2</v>
      </c>
      <c r="T7" s="19">
        <v>2.742470381170925E-2</v>
      </c>
      <c r="U7" s="19">
        <v>1.7344452678426103E-2</v>
      </c>
      <c r="V7" s="19">
        <v>1.6368658683215909E-2</v>
      </c>
      <c r="W7" s="19">
        <v>-6.1547723117847286E-2</v>
      </c>
      <c r="X7" s="19">
        <v>6.2764446202301816E-2</v>
      </c>
      <c r="Y7" s="19">
        <v>3.5863076635840097E-2</v>
      </c>
      <c r="Z7" s="19">
        <v>4.0000000000000001E-3</v>
      </c>
      <c r="AA7" s="21">
        <v>7.6604770192074678E-3</v>
      </c>
      <c r="AB7" s="21">
        <v>7.6126392422486422E-3</v>
      </c>
      <c r="AC7" s="21">
        <v>0.01</v>
      </c>
      <c r="AD7" s="21">
        <v>0.01</v>
      </c>
      <c r="AE7" s="21">
        <v>0.01</v>
      </c>
    </row>
    <row r="8" spans="3:31" ht="14.15" customHeight="1">
      <c r="C8" s="17" t="s">
        <v>11</v>
      </c>
      <c r="D8" s="19">
        <v>8.3680672207818718E-2</v>
      </c>
      <c r="E8" s="19">
        <v>9.0857254569743695E-2</v>
      </c>
      <c r="F8" s="19">
        <v>0.10014381056713395</v>
      </c>
      <c r="G8" s="19">
        <v>0.10143400487264609</v>
      </c>
      <c r="H8" s="19">
        <v>0.11313271551794446</v>
      </c>
      <c r="I8" s="19">
        <v>0.12671676971464207</v>
      </c>
      <c r="J8" s="19">
        <v>0.14203844557512846</v>
      </c>
      <c r="K8" s="19">
        <v>9.688572119847616E-2</v>
      </c>
      <c r="L8" s="19">
        <v>9.3136602303542704E-2</v>
      </c>
      <c r="M8" s="19">
        <v>0.1088319781601943</v>
      </c>
      <c r="N8" s="19">
        <v>9.6630187412480528E-2</v>
      </c>
      <c r="O8" s="19">
        <v>7.9938995105054866E-2</v>
      </c>
      <c r="P8" s="19">
        <v>7.9432175902665381E-2</v>
      </c>
      <c r="Q8" s="19">
        <v>7.3677961209598353E-2</v>
      </c>
      <c r="R8" s="19">
        <v>7.1158984011838955E-2</v>
      </c>
      <c r="S8" s="19">
        <v>6.7648959439999823E-2</v>
      </c>
      <c r="T8" s="19">
        <v>7.0269248211541013E-2</v>
      </c>
      <c r="U8" s="19">
        <v>6.7084723021050952E-2</v>
      </c>
      <c r="V8" s="19">
        <v>5.9506505593005743E-2</v>
      </c>
      <c r="W8" s="19">
        <v>2.3E-2</v>
      </c>
      <c r="X8" s="19">
        <v>8.4000000000000005E-2</v>
      </c>
      <c r="Y8" s="19">
        <v>0.03</v>
      </c>
      <c r="Z8" s="19">
        <v>5.1999999999999998E-2</v>
      </c>
      <c r="AA8" s="19">
        <v>0.05</v>
      </c>
      <c r="AB8" s="21">
        <v>0.04</v>
      </c>
      <c r="AC8" s="21">
        <v>0.04</v>
      </c>
      <c r="AD8" s="21">
        <v>0.04</v>
      </c>
      <c r="AE8" s="21">
        <v>0.04</v>
      </c>
    </row>
    <row r="9" spans="3:31" ht="14.15" hidden="1" customHeight="1">
      <c r="C9" s="17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21"/>
      <c r="AB9" s="21"/>
      <c r="AC9" s="21"/>
      <c r="AD9" s="21"/>
      <c r="AE9" s="21"/>
    </row>
    <row r="10" spans="3:31" ht="16" customHeight="1">
      <c r="C10" s="15" t="s">
        <v>12</v>
      </c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</row>
    <row r="11" spans="3:31" ht="14.15" customHeight="1">
      <c r="C11" s="17" t="s">
        <v>13</v>
      </c>
      <c r="D11" s="19">
        <v>1.6036655211913109E-2</v>
      </c>
      <c r="E11" s="19">
        <v>2.4802705749718212E-2</v>
      </c>
      <c r="F11" s="19">
        <v>2.0352035203520247E-2</v>
      </c>
      <c r="G11" s="19">
        <v>3.3423180592991875E-2</v>
      </c>
      <c r="H11" s="19">
        <v>3.3385498174230532E-2</v>
      </c>
      <c r="I11" s="19">
        <v>2.5239777889954462E-2</v>
      </c>
      <c r="J11" s="19">
        <v>4.1088133924175319E-2</v>
      </c>
      <c r="K11" s="19">
        <v>-2.2228002553859039E-4</v>
      </c>
      <c r="L11" s="19">
        <v>2.8141231232083674E-2</v>
      </c>
      <c r="M11" s="19">
        <v>1.4377930222179369E-2</v>
      </c>
      <c r="N11" s="19">
        <v>3.0620668384193861E-2</v>
      </c>
      <c r="O11" s="19">
        <v>1.7595049796895523E-2</v>
      </c>
      <c r="P11" s="19">
        <v>1.5128383667573297E-2</v>
      </c>
      <c r="Q11" s="19">
        <v>6.5312139196231911E-3</v>
      </c>
      <c r="R11" s="19">
        <v>6.3872475153647912E-3</v>
      </c>
      <c r="S11" s="19">
        <v>2.0507989115119862E-2</v>
      </c>
      <c r="T11" s="19">
        <v>2.1299307195522532E-2</v>
      </c>
      <c r="U11" s="19">
        <v>2.0023809043401064E-2</v>
      </c>
      <c r="V11" s="19">
        <v>2.3195274699624457E-2</v>
      </c>
      <c r="W11" s="19">
        <v>1.3049530216912242E-2</v>
      </c>
      <c r="X11" s="19">
        <v>7.1765805996068854E-2</v>
      </c>
      <c r="Y11" s="19">
        <v>6.411498247913161E-2</v>
      </c>
      <c r="Z11" s="19">
        <v>3.3231597124613543E-2</v>
      </c>
      <c r="AA11" s="22">
        <v>2.8965932720523835E-2</v>
      </c>
      <c r="AB11" s="21">
        <v>2.9113609998780099E-2</v>
      </c>
      <c r="AC11" s="21">
        <v>2.5493107079235022E-2</v>
      </c>
      <c r="AD11" s="21">
        <v>2.54931070792348E-2</v>
      </c>
      <c r="AE11" s="21">
        <v>2.54931070792348E-2</v>
      </c>
    </row>
    <row r="12" spans="3:31" ht="14.15" customHeight="1">
      <c r="C12" s="17" t="s">
        <v>14</v>
      </c>
      <c r="D12" s="19">
        <v>2.0489094999999999E-2</v>
      </c>
      <c r="E12" s="19">
        <v>2.2776339E-2</v>
      </c>
      <c r="F12" s="19">
        <v>1.9736147999999998E-2</v>
      </c>
      <c r="G12" s="19">
        <v>2.3597599E-2</v>
      </c>
      <c r="H12" s="19">
        <v>2.2244692E-2</v>
      </c>
      <c r="I12" s="19">
        <v>1.9188922000000001E-2</v>
      </c>
      <c r="J12" s="19">
        <v>3.0667702000000002E-2</v>
      </c>
      <c r="K12" s="19">
        <v>1.5819209000000001E-2</v>
      </c>
      <c r="L12" s="19">
        <v>9.2695590000000001E-3</v>
      </c>
      <c r="M12" s="19">
        <v>2.2134460000000002E-2</v>
      </c>
      <c r="N12" s="19">
        <v>2.7495731999999998E-2</v>
      </c>
      <c r="O12" s="19">
        <v>2.2200000000000001E-2</v>
      </c>
      <c r="P12" s="19">
        <v>8.5000000000000006E-3</v>
      </c>
      <c r="Q12" s="19">
        <v>-1.6981320547397871E-3</v>
      </c>
      <c r="R12" s="19">
        <v>2.3013808284970683E-3</v>
      </c>
      <c r="S12" s="19">
        <v>1.1380652890086829E-2</v>
      </c>
      <c r="T12" s="19">
        <v>1.3522850656401131E-2</v>
      </c>
      <c r="U12" s="19">
        <v>1.6E-2</v>
      </c>
      <c r="V12" s="19">
        <v>1.2999999999999999E-2</v>
      </c>
      <c r="W12" s="19">
        <v>-3.0000000000000001E-3</v>
      </c>
      <c r="X12" s="19">
        <v>0.05</v>
      </c>
      <c r="Y12" s="19">
        <v>9.1999999999999998E-2</v>
      </c>
      <c r="Z12" s="19">
        <v>2.9000000000000001E-2</v>
      </c>
      <c r="AA12" s="22">
        <v>2.4E-2</v>
      </c>
      <c r="AB12" s="21">
        <v>0.02</v>
      </c>
      <c r="AC12" s="21">
        <v>0.02</v>
      </c>
      <c r="AD12" s="21">
        <v>0.02</v>
      </c>
      <c r="AE12" s="21">
        <v>0.02</v>
      </c>
    </row>
    <row r="13" spans="3:31" ht="16" customHeight="1">
      <c r="C13" s="15" t="s">
        <v>15</v>
      </c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4"/>
      <c r="AC13" s="24"/>
      <c r="AD13" s="24"/>
      <c r="AE13" s="24"/>
    </row>
    <row r="14" spans="3:31" ht="16" customHeight="1">
      <c r="C14" s="25" t="s">
        <v>7</v>
      </c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</row>
    <row r="15" spans="3:31" ht="14.15" customHeight="1">
      <c r="C15" s="17" t="s">
        <v>16</v>
      </c>
      <c r="D15" s="26">
        <v>1315.7560000000001</v>
      </c>
      <c r="E15" s="26">
        <v>1488.788</v>
      </c>
      <c r="F15" s="26">
        <v>1717.951</v>
      </c>
      <c r="G15" s="26">
        <v>1957.75</v>
      </c>
      <c r="H15" s="26">
        <v>2170.5839999999998</v>
      </c>
      <c r="I15" s="26">
        <v>2409.4499999999998</v>
      </c>
      <c r="J15" s="26">
        <v>2720.2629999999999</v>
      </c>
      <c r="K15" s="26">
        <v>3109.8029999999999</v>
      </c>
      <c r="L15" s="26">
        <v>3333.0390000000002</v>
      </c>
      <c r="M15" s="26">
        <v>3885.8470000000002</v>
      </c>
      <c r="N15" s="26">
        <v>4376.3819999999996</v>
      </c>
      <c r="O15" s="26">
        <v>4814.76</v>
      </c>
      <c r="P15" s="26">
        <v>5331.6189999999997</v>
      </c>
      <c r="Q15" s="26">
        <v>5778.9530000000004</v>
      </c>
      <c r="R15" s="26">
        <v>5995.7870000000003</v>
      </c>
      <c r="S15" s="26">
        <v>6269.3270000000002</v>
      </c>
      <c r="T15" s="26">
        <v>6585.4790000000003</v>
      </c>
      <c r="U15" s="26">
        <v>7004.1409999999996</v>
      </c>
      <c r="V15" s="26">
        <v>7389.1310000000003</v>
      </c>
      <c r="W15" s="26">
        <v>7609.5969999999998</v>
      </c>
      <c r="X15" s="26">
        <v>9012.1419999999998</v>
      </c>
      <c r="Y15" s="26">
        <v>10079.675999999999</v>
      </c>
      <c r="Z15" s="26">
        <v>10943.343999999999</v>
      </c>
      <c r="AA15" s="27">
        <v>11830.339148143999</v>
      </c>
      <c r="AB15" s="27">
        <v>12808.175263888736</v>
      </c>
      <c r="AC15" s="27">
        <v>13669.219160852979</v>
      </c>
      <c r="AD15" s="27">
        <v>14575.028574627431</v>
      </c>
      <c r="AE15" s="27">
        <v>15431.841412266307</v>
      </c>
    </row>
    <row r="16" spans="3:31" ht="14.15" customHeight="1">
      <c r="C16" s="17" t="s">
        <v>17</v>
      </c>
      <c r="D16" s="26">
        <v>559.70986224455771</v>
      </c>
      <c r="E16" s="26">
        <v>509.56269518999682</v>
      </c>
      <c r="F16" s="26">
        <v>558.30909628334541</v>
      </c>
      <c r="G16" s="26">
        <v>669.05906068642184</v>
      </c>
      <c r="H16" s="26">
        <v>891.37146813732249</v>
      </c>
      <c r="I16" s="26">
        <v>1107.7686729395832</v>
      </c>
      <c r="J16" s="26">
        <v>1396.9991746251924</v>
      </c>
      <c r="K16" s="26">
        <v>1693.7689914740615</v>
      </c>
      <c r="L16" s="26">
        <v>1667.0503084182521</v>
      </c>
      <c r="M16" s="26">
        <v>2207.5775037712674</v>
      </c>
      <c r="N16" s="26">
        <v>2612.4242252701606</v>
      </c>
      <c r="O16" s="26">
        <v>2463.0438327775091</v>
      </c>
      <c r="P16" s="26">
        <v>2468.363641088129</v>
      </c>
      <c r="Q16" s="26">
        <v>2454.7591167496157</v>
      </c>
      <c r="R16" s="26">
        <v>1800.0681504313191</v>
      </c>
      <c r="S16" s="26">
        <v>1798.0904352065854</v>
      </c>
      <c r="T16" s="26">
        <v>2063.2761983337291</v>
      </c>
      <c r="U16" s="26">
        <v>1915.8633611729092</v>
      </c>
      <c r="V16" s="26">
        <v>1872.4911622720879</v>
      </c>
      <c r="W16" s="26">
        <v>1474.592358261594</v>
      </c>
      <c r="X16" s="26">
        <v>1670.1807079129401</v>
      </c>
      <c r="Y16" s="26">
        <v>1951.4526980152493</v>
      </c>
      <c r="Z16" s="26">
        <v>2192.2494741410974</v>
      </c>
      <c r="AA16" s="27">
        <v>2195.0529675273447</v>
      </c>
      <c r="AB16" s="27">
        <v>2125.3342188172001</v>
      </c>
      <c r="AC16" s="27">
        <v>2316.8168069242333</v>
      </c>
      <c r="AD16" s="27">
        <v>2446.0749204660369</v>
      </c>
      <c r="AE16" s="27">
        <v>2537.3324472692088</v>
      </c>
    </row>
    <row r="17" spans="3:31" ht="14.15" customHeight="1">
      <c r="C17" s="17" t="s">
        <v>18</v>
      </c>
      <c r="D17" s="19">
        <v>1.3898886533416421E-2</v>
      </c>
      <c r="E17" s="19">
        <v>3.0534605028363027E-2</v>
      </c>
      <c r="F17" s="19">
        <v>1.140838373341424E-2</v>
      </c>
      <c r="G17" s="19">
        <v>5.7599566374817668E-2</v>
      </c>
      <c r="H17" s="19">
        <v>3.2021683160350811E-2</v>
      </c>
      <c r="I17" s="19">
        <v>3.9619560228338679E-2</v>
      </c>
      <c r="J17" s="19">
        <v>6.0698951027909676E-2</v>
      </c>
      <c r="K17" s="19">
        <v>5.0941770834585176E-2</v>
      </c>
      <c r="L17" s="19">
        <v>-1.2581412976262474E-3</v>
      </c>
      <c r="M17" s="19">
        <v>7.5282491203301882E-2</v>
      </c>
      <c r="N17" s="19">
        <v>3.9744026619628059E-2</v>
      </c>
      <c r="O17" s="19">
        <v>1.9211814943874916E-2</v>
      </c>
      <c r="P17" s="19">
        <v>3.0048269457775278E-2</v>
      </c>
      <c r="Q17" s="19">
        <v>5.0393459495359227E-3</v>
      </c>
      <c r="R17" s="19">
        <v>-3.5457552842598106E-2</v>
      </c>
      <c r="S17" s="19">
        <v>-3.2759130499899647E-2</v>
      </c>
      <c r="T17" s="19">
        <v>1.3228683839367816E-2</v>
      </c>
      <c r="U17" s="19">
        <v>1.7836721768855313E-2</v>
      </c>
      <c r="V17" s="19">
        <v>1.2207618682791299E-2</v>
      </c>
      <c r="W17" s="19">
        <v>-3.2767506495341547E-2</v>
      </c>
      <c r="X17" s="19">
        <v>4.7625989483594866E-2</v>
      </c>
      <c r="Y17" s="19">
        <v>3.0167179011841849E-2</v>
      </c>
      <c r="Z17" s="19">
        <v>3.2416517981320281E-2</v>
      </c>
      <c r="AA17" s="21">
        <v>3.5509300125164511E-2</v>
      </c>
      <c r="AB17" s="21">
        <v>2.2326044703084413E-2</v>
      </c>
      <c r="AC17" s="21">
        <v>1.5142874196727218E-2</v>
      </c>
      <c r="AD17" s="21">
        <v>2.1470081544571196E-2</v>
      </c>
      <c r="AE17" s="21">
        <v>1.6704385357789731E-2</v>
      </c>
    </row>
    <row r="18" spans="3:31" ht="14.15" customHeight="1">
      <c r="C18" s="17" t="s">
        <v>19</v>
      </c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>
        <v>7.4101107087447882E-2</v>
      </c>
      <c r="P18" s="19">
        <v>7.2190756438585135E-2</v>
      </c>
      <c r="Q18" s="19">
        <v>6.9064708533189717E-2</v>
      </c>
      <c r="R18" s="19">
        <v>8.6467716191162031E-2</v>
      </c>
      <c r="S18" s="19">
        <v>0.11644906007755317</v>
      </c>
      <c r="T18" s="19">
        <v>0.12847812524192165</v>
      </c>
      <c r="U18" s="19">
        <v>0.12386439628957417</v>
      </c>
      <c r="V18" s="19">
        <v>0.11992234212175337</v>
      </c>
      <c r="W18" s="19">
        <v>0.13760311984303458</v>
      </c>
      <c r="X18" s="19">
        <v>0.13231929879760998</v>
      </c>
      <c r="Y18" s="19">
        <v>9.2722656958653268E-2</v>
      </c>
      <c r="Z18" s="19">
        <v>7.9829002269589666E-2</v>
      </c>
      <c r="AA18" s="21">
        <v>6.8131208274380392E-2</v>
      </c>
      <c r="AB18" s="21">
        <v>6.6076614838379677E-2</v>
      </c>
      <c r="AC18" s="21">
        <v>7.0803232895316537E-2</v>
      </c>
      <c r="AD18" s="21">
        <v>7.17967796208452E-2</v>
      </c>
      <c r="AE18" s="21">
        <v>7.3380234387317667E-2</v>
      </c>
    </row>
    <row r="19" spans="3:31" ht="14.15" customHeight="1">
      <c r="C19" s="17" t="s">
        <v>20</v>
      </c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>
        <v>7.5351263016572689E-2</v>
      </c>
      <c r="P19" s="19">
        <v>6.8880113465426995E-2</v>
      </c>
      <c r="Q19" s="19">
        <v>7.2298902819092015E-2</v>
      </c>
      <c r="R19" s="19">
        <v>9.7303683434045052E-2</v>
      </c>
      <c r="S19" s="19">
        <v>0.12816830166904714</v>
      </c>
      <c r="T19" s="19">
        <v>0.12567689500433599</v>
      </c>
      <c r="U19" s="19">
        <v>0.12349476988356456</v>
      </c>
      <c r="V19" s="19">
        <v>0.11627850684825326</v>
      </c>
      <c r="W19" s="19">
        <v>0.14705427336766497</v>
      </c>
      <c r="X19" s="19">
        <v>0.11630920987305939</v>
      </c>
      <c r="Y19" s="19">
        <v>8.469966837833709E-2</v>
      </c>
      <c r="Z19" s="19">
        <v>7.979622620321325E-2</v>
      </c>
      <c r="AA19" s="21">
        <v>6.5375584692785038E-2</v>
      </c>
      <c r="AB19" s="21">
        <v>6.8013889862727384E-2</v>
      </c>
      <c r="AC19" s="21">
        <v>7.2636648245252511E-2</v>
      </c>
      <c r="AD19" s="21">
        <v>7.1436648245252532E-2</v>
      </c>
      <c r="AE19" s="21">
        <v>7.4796648245252451E-2</v>
      </c>
    </row>
    <row r="20" spans="3:31" ht="16" customHeight="1">
      <c r="C20" s="25" t="s">
        <v>12</v>
      </c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</row>
    <row r="21" spans="3:31" ht="14.15" customHeight="1">
      <c r="C21" s="17" t="s">
        <v>21</v>
      </c>
      <c r="D21" s="28">
        <v>7.6734364140733202E-2</v>
      </c>
      <c r="E21" s="28">
        <v>0.12530273356687704</v>
      </c>
      <c r="F21" s="28">
        <v>9.3005128004000293E-2</v>
      </c>
      <c r="G21" s="28">
        <v>7.5994958488264208E-2</v>
      </c>
      <c r="H21" s="28">
        <v>5.6892268187350936E-2</v>
      </c>
      <c r="I21" s="28">
        <v>3.1415161315768714E-2</v>
      </c>
      <c r="J21" s="28">
        <v>4.4576585533737223E-2</v>
      </c>
      <c r="K21" s="28">
        <v>5.9027243906546456E-2</v>
      </c>
      <c r="L21" s="28">
        <v>4.31165006256784E-2</v>
      </c>
      <c r="M21" s="28">
        <v>5.9086887217945305E-2</v>
      </c>
      <c r="N21" s="28">
        <v>6.5033527436801686E-2</v>
      </c>
      <c r="O21" s="28">
        <v>5.8385947181474496E-2</v>
      </c>
      <c r="P21" s="28">
        <v>5.910683255331084E-2</v>
      </c>
      <c r="Q21" s="28">
        <v>6.4074707959081545E-2</v>
      </c>
      <c r="R21" s="28">
        <v>0.1067302813397506</v>
      </c>
      <c r="S21" s="28">
        <v>6.2879882132213849E-2</v>
      </c>
      <c r="T21" s="28">
        <v>2.9474213204347066E-2</v>
      </c>
      <c r="U21" s="28">
        <v>3.7455811701915476E-2</v>
      </c>
      <c r="V21" s="28">
        <v>4.306151617159526E-2</v>
      </c>
      <c r="W21" s="28">
        <v>4.517456886424509E-2</v>
      </c>
      <c r="X21" s="28">
        <v>0.10060982737443336</v>
      </c>
      <c r="Y21" s="28">
        <v>5.7850929078894664E-2</v>
      </c>
      <c r="Z21" s="28">
        <v>4.6211900050818322E-2</v>
      </c>
      <c r="AA21" s="28">
        <v>4.8311967483947837E-2</v>
      </c>
      <c r="AB21" s="29">
        <v>5.7597352299133986E-2</v>
      </c>
      <c r="AC21" s="29">
        <v>4.4654283191756461E-2</v>
      </c>
      <c r="AD21" s="29">
        <v>4.0000000000000924E-2</v>
      </c>
      <c r="AE21" s="29">
        <v>3.5000000000000364E-2</v>
      </c>
    </row>
    <row r="22" spans="3:31" ht="14.15" customHeight="1">
      <c r="C22" s="17" t="s">
        <v>22</v>
      </c>
      <c r="D22" s="28">
        <v>9.4410287889777234E-2</v>
      </c>
      <c r="E22" s="28">
        <v>0.14739919134520774</v>
      </c>
      <c r="F22" s="28">
        <v>0.10383957866064764</v>
      </c>
      <c r="G22" s="28">
        <v>6.1327937947308842E-2</v>
      </c>
      <c r="H22" s="28">
        <v>5.046764680776672E-2</v>
      </c>
      <c r="I22" s="28">
        <v>2.8130864627469387E-2</v>
      </c>
      <c r="J22" s="28">
        <v>5.1553414501044337E-2</v>
      </c>
      <c r="K22" s="28">
        <v>6.4809611922563626E-2</v>
      </c>
      <c r="L22" s="28">
        <v>4.1137974730346194E-2</v>
      </c>
      <c r="M22" s="28">
        <v>6.4652138821630123E-2</v>
      </c>
      <c r="N22" s="28">
        <v>6.0801877638154034E-2</v>
      </c>
      <c r="O22" s="28">
        <v>6.1973489753506472E-2</v>
      </c>
      <c r="P22" s="28">
        <v>5.5627484811861416E-2</v>
      </c>
      <c r="Q22" s="28">
        <v>6.2283737024220853E-2</v>
      </c>
      <c r="R22" s="28">
        <v>0.11276071233968388</v>
      </c>
      <c r="S22" s="28">
        <v>6.579949307016042E-2</v>
      </c>
      <c r="T22" s="28">
        <v>2.0672849226235357E-2</v>
      </c>
      <c r="U22" s="28">
        <v>3.433724905411939E-2</v>
      </c>
      <c r="V22" s="28">
        <v>4.4815263569577324E-2</v>
      </c>
      <c r="W22" s="28">
        <v>5.4473158845030234E-2</v>
      </c>
      <c r="X22" s="28">
        <v>0.10160248211585365</v>
      </c>
      <c r="Y22" s="28">
        <v>5.932464430645501E-2</v>
      </c>
      <c r="Z22" s="28">
        <v>3.7069300801598537E-2</v>
      </c>
      <c r="AA22" s="28">
        <v>4.7762056985797274E-2</v>
      </c>
      <c r="AB22" s="29">
        <v>5.7231672922656296E-2</v>
      </c>
      <c r="AC22" s="29">
        <v>4.3552423877372348E-2</v>
      </c>
      <c r="AD22" s="29">
        <v>4.0000000000000924E-2</v>
      </c>
      <c r="AE22" s="29">
        <v>3.5000000000000364E-2</v>
      </c>
    </row>
    <row r="23" spans="3:31" ht="14.15" customHeight="1">
      <c r="C23" s="17" t="s">
        <v>23</v>
      </c>
      <c r="D23" s="19">
        <v>0.1038467627038151</v>
      </c>
      <c r="E23" s="19">
        <v>0.25306828643199819</v>
      </c>
      <c r="F23" s="19">
        <v>8.7083328718522202E-2</v>
      </c>
      <c r="G23" s="19">
        <v>0.12412762561342139</v>
      </c>
      <c r="H23" s="19">
        <v>1.208743070346352E-2</v>
      </c>
      <c r="I23" s="19">
        <v>3.8315731658537411E-2</v>
      </c>
      <c r="J23" s="19">
        <v>7.7543827369897844E-2</v>
      </c>
      <c r="K23" s="19">
        <v>9.8075050358176652E-2</v>
      </c>
      <c r="L23" s="19">
        <v>-1.7192492255360459E-2</v>
      </c>
      <c r="M23" s="19">
        <v>0.11323142949673537</v>
      </c>
      <c r="N23" s="19">
        <v>5.0968130206239914E-2</v>
      </c>
      <c r="O23" s="19">
        <v>7.818244825167131E-2</v>
      </c>
      <c r="P23" s="19">
        <v>5.5106104434671455E-2</v>
      </c>
      <c r="Q23" s="19">
        <v>3.6857551498040264E-2</v>
      </c>
      <c r="R23" s="28">
        <v>0.10539166948817025</v>
      </c>
      <c r="S23" s="19">
        <v>7.1729082528960708E-2</v>
      </c>
      <c r="T23" s="19">
        <v>-5.2094044493907754E-3</v>
      </c>
      <c r="U23" s="19">
        <v>7.5368734029632511E-2</v>
      </c>
      <c r="V23" s="19">
        <v>7.3039306458065001E-2</v>
      </c>
      <c r="W23" s="19">
        <v>0.23138351126052559</v>
      </c>
      <c r="X23" s="19">
        <v>0.17783212339450416</v>
      </c>
      <c r="Y23" s="19">
        <v>5.4512855725947995E-2</v>
      </c>
      <c r="Z23" s="19">
        <v>-3.1758279716232463E-2</v>
      </c>
      <c r="AA23" s="19">
        <v>6.5356584277505458E-2</v>
      </c>
      <c r="AB23" s="29">
        <v>6.5611963910805482E-2</v>
      </c>
      <c r="AC23" s="29">
        <v>4.2538047880119167E-2</v>
      </c>
      <c r="AD23" s="29">
        <v>4.0000000000001368E-2</v>
      </c>
      <c r="AE23" s="29">
        <v>3.5000000000000808E-2</v>
      </c>
    </row>
    <row r="24" spans="3:31" ht="13.5" customHeight="1">
      <c r="C24" s="17" t="s">
        <v>24</v>
      </c>
      <c r="D24" s="19">
        <v>0.11883209760486002</v>
      </c>
      <c r="E24" s="19">
        <v>0.33643973239493863</v>
      </c>
      <c r="F24" s="19">
        <v>7.6478203407819745E-2</v>
      </c>
      <c r="G24" s="19">
        <v>0.15090038464557654</v>
      </c>
      <c r="H24" s="19">
        <v>-9.5625769030346364E-3</v>
      </c>
      <c r="I24" s="19">
        <v>4.3996606322377341E-2</v>
      </c>
      <c r="J24" s="19">
        <v>9.1920844327176843E-2</v>
      </c>
      <c r="K24" s="19">
        <v>0.10841440370386479</v>
      </c>
      <c r="L24" s="19">
        <v>-4.4244218493843523E-2</v>
      </c>
      <c r="M24" s="19">
        <v>0.13898437303978706</v>
      </c>
      <c r="N24" s="19">
        <v>4.3445260853805179E-2</v>
      </c>
      <c r="O24" s="19">
        <v>8.6333931501722638E-2</v>
      </c>
      <c r="P24" s="19">
        <v>5.1203318622375926E-2</v>
      </c>
      <c r="Q24" s="19">
        <v>2.127058823529393E-2</v>
      </c>
      <c r="R24" s="19">
        <v>0.11199757757678697</v>
      </c>
      <c r="S24" s="19">
        <v>7.6383133642735412E-2</v>
      </c>
      <c r="T24" s="19">
        <v>-2.5474169044099937E-2</v>
      </c>
      <c r="U24" s="19">
        <v>9.429498149681792E-2</v>
      </c>
      <c r="V24" s="19">
        <v>9.0768443323066217E-2</v>
      </c>
      <c r="W24" s="19">
        <v>0.31629741524001354</v>
      </c>
      <c r="X24" s="19">
        <v>0.20566523142681414</v>
      </c>
      <c r="Y24" s="19">
        <v>5.2735292085666075E-2</v>
      </c>
      <c r="Z24" s="19">
        <v>-5.5919134395437053E-2</v>
      </c>
      <c r="AA24" s="19">
        <v>7.233372372608482E-2</v>
      </c>
      <c r="AB24" s="21">
        <v>6.8523148737896777E-2</v>
      </c>
      <c r="AC24" s="21">
        <v>4.1500426643213295E-2</v>
      </c>
      <c r="AD24" s="21">
        <v>4.0000000000000924E-2</v>
      </c>
      <c r="AE24" s="21">
        <v>3.5000000000000364E-2</v>
      </c>
    </row>
    <row r="25" spans="3:31" ht="16" customHeight="1">
      <c r="C25" s="25" t="s">
        <v>25</v>
      </c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</row>
    <row r="26" spans="3:31" ht="14.15" customHeight="1">
      <c r="C26" s="17" t="s">
        <v>26</v>
      </c>
      <c r="D26" s="30">
        <v>0.19</v>
      </c>
      <c r="E26" s="30">
        <v>0.25</v>
      </c>
      <c r="F26" s="30">
        <v>0.16500000000000001</v>
      </c>
      <c r="G26" s="30">
        <v>0.17749999999999999</v>
      </c>
      <c r="H26" s="30">
        <v>0.18</v>
      </c>
      <c r="I26" s="30">
        <v>0.13250000000000001</v>
      </c>
      <c r="J26" s="30">
        <v>0.1125</v>
      </c>
      <c r="K26" s="30">
        <v>0.13750000000000001</v>
      </c>
      <c r="L26" s="30">
        <v>8.7499999999999994E-2</v>
      </c>
      <c r="M26" s="30">
        <v>0.1075</v>
      </c>
      <c r="N26" s="30">
        <v>0.11</v>
      </c>
      <c r="O26" s="30">
        <v>7.2499999999999995E-2</v>
      </c>
      <c r="P26" s="30">
        <v>0.1</v>
      </c>
      <c r="Q26" s="30">
        <v>0.11749999999999999</v>
      </c>
      <c r="R26" s="31">
        <v>0.14249999999999999</v>
      </c>
      <c r="S26" s="31">
        <v>0.13750000000000001</v>
      </c>
      <c r="T26" s="31">
        <v>7.0000000000000007E-2</v>
      </c>
      <c r="U26" s="31">
        <v>6.5000000000000002E-2</v>
      </c>
      <c r="V26" s="31">
        <v>4.4999999999999998E-2</v>
      </c>
      <c r="W26" s="31">
        <v>0.02</v>
      </c>
      <c r="X26" s="31">
        <v>9.2499999999999999E-2</v>
      </c>
      <c r="Y26" s="31">
        <v>0.13750000000000001</v>
      </c>
      <c r="Z26" s="31">
        <v>0.11749999999999999</v>
      </c>
      <c r="AA26" s="31">
        <v>0.1225</v>
      </c>
      <c r="AB26" s="32">
        <v>0.1575</v>
      </c>
      <c r="AC26" s="32">
        <v>0.13750000000000001</v>
      </c>
      <c r="AD26" s="32">
        <v>0.12</v>
      </c>
      <c r="AE26" s="32">
        <v>0.1075</v>
      </c>
    </row>
    <row r="27" spans="3:31" ht="14.15" customHeight="1">
      <c r="C27" s="17" t="s">
        <v>27</v>
      </c>
      <c r="D27" s="33">
        <v>0.17624999999999999</v>
      </c>
      <c r="E27" s="33">
        <v>0.19479166666666667</v>
      </c>
      <c r="F27" s="33">
        <v>0.23083333333333333</v>
      </c>
      <c r="G27" s="33">
        <v>0.16437499999999999</v>
      </c>
      <c r="H27" s="33">
        <v>0.19145833333333331</v>
      </c>
      <c r="I27" s="33">
        <v>0.15062500000000001</v>
      </c>
      <c r="J27" s="33">
        <v>0.11979166666666666</v>
      </c>
      <c r="K27" s="33">
        <v>0.12541666666666665</v>
      </c>
      <c r="L27" s="33">
        <v>9.9166666666666667E-2</v>
      </c>
      <c r="M27" s="33">
        <v>0.1</v>
      </c>
      <c r="N27" s="33">
        <v>0.11708333333333334</v>
      </c>
      <c r="O27" s="33">
        <v>8.4583333333333344E-2</v>
      </c>
      <c r="P27" s="33">
        <v>8.4375000000000006E-2</v>
      </c>
      <c r="Q27" s="33">
        <v>0.11020833333333334</v>
      </c>
      <c r="R27" s="34">
        <v>0.13583333333333333</v>
      </c>
      <c r="S27" s="34">
        <v>0.14166666666666666</v>
      </c>
      <c r="T27" s="34">
        <v>9.9166666666666667E-2</v>
      </c>
      <c r="U27" s="34">
        <v>6.5625000000000003E-2</v>
      </c>
      <c r="V27" s="34">
        <v>5.9583333333333328E-2</v>
      </c>
      <c r="W27" s="34">
        <v>2.8125000000000001E-2</v>
      </c>
      <c r="X27" s="34">
        <v>4.8125000000000001E-2</v>
      </c>
      <c r="Y27" s="34">
        <v>0.12625</v>
      </c>
      <c r="Z27" s="34">
        <v>0.13250000000000001</v>
      </c>
      <c r="AA27" s="34">
        <v>0.10916666666666666</v>
      </c>
      <c r="AB27" s="35">
        <v>0.15020833333333333</v>
      </c>
      <c r="AC27" s="35">
        <v>0.14708333333333334</v>
      </c>
      <c r="AD27" s="35">
        <v>0.12729166666666666</v>
      </c>
      <c r="AE27" s="35">
        <v>0.14374999999999999</v>
      </c>
    </row>
    <row r="28" spans="3:31" ht="14.15" customHeight="1">
      <c r="C28" s="17" t="s">
        <v>28</v>
      </c>
      <c r="D28" s="34">
        <f>(1+D26)/(1+D21)-1</f>
        <v>0.10519366673102892</v>
      </c>
      <c r="E28" s="34">
        <f t="shared" ref="E28:Q28" si="1">(1+E26)/(1+E21)-1</f>
        <v>0.11081219543284093</v>
      </c>
      <c r="F28" s="34">
        <f t="shared" si="1"/>
        <v>6.5868741281638554E-2</v>
      </c>
      <c r="G28" s="34">
        <f t="shared" si="1"/>
        <v>9.4335982442098842E-2</v>
      </c>
      <c r="H28" s="34">
        <f t="shared" si="1"/>
        <v>0.1164808708685019</v>
      </c>
      <c r="I28" s="34">
        <f t="shared" si="1"/>
        <v>9.8005965469111445E-2</v>
      </c>
      <c r="J28" s="34">
        <f t="shared" si="1"/>
        <v>6.5024829588303135E-2</v>
      </c>
      <c r="K28" s="34">
        <f t="shared" si="1"/>
        <v>7.4098902124540844E-2</v>
      </c>
      <c r="L28" s="34">
        <f t="shared" si="1"/>
        <v>4.2548938059842278E-2</v>
      </c>
      <c r="M28" s="34">
        <f t="shared" si="1"/>
        <v>4.5712125573783791E-2</v>
      </c>
      <c r="N28" s="34">
        <f t="shared" si="1"/>
        <v>4.2220710808436701E-2</v>
      </c>
      <c r="O28" s="34">
        <f t="shared" si="1"/>
        <v>1.3335449942539324E-2</v>
      </c>
      <c r="P28" s="34">
        <f t="shared" si="1"/>
        <v>3.8610993895774826E-2</v>
      </c>
      <c r="Q28" s="34">
        <f t="shared" si="1"/>
        <v>5.0208215307916859E-2</v>
      </c>
      <c r="R28" s="34">
        <v>3.2320177068751121E-2</v>
      </c>
      <c r="S28" s="34">
        <v>7.0205598132211167E-2</v>
      </c>
      <c r="T28" s="34">
        <v>3.9365519093006007E-2</v>
      </c>
      <c r="U28" s="34">
        <v>2.6549746010771313E-2</v>
      </c>
      <c r="V28" s="34">
        <v>1.8584558996286304E-3</v>
      </c>
      <c r="W28" s="34">
        <v>-2.4086472838313888E-2</v>
      </c>
      <c r="X28" s="34">
        <v>-7.3684853366972058E-3</v>
      </c>
      <c r="Y28" s="34">
        <v>7.5293284461600107E-2</v>
      </c>
      <c r="Z28" s="34">
        <v>6.8139255485164085E-2</v>
      </c>
      <c r="AA28" s="34">
        <v>7.0769040912611825E-2</v>
      </c>
      <c r="AB28" s="35">
        <v>9.4461892783378687E-2</v>
      </c>
      <c r="AC28" s="35">
        <v>8.8876979017948221E-2</v>
      </c>
      <c r="AD28" s="35">
        <v>7.6923076923075984E-2</v>
      </c>
      <c r="AE28" s="35">
        <v>7.0048309178743606E-2</v>
      </c>
    </row>
    <row r="29" spans="3:31" ht="14.15" customHeight="1">
      <c r="C29" s="17" t="s">
        <v>29</v>
      </c>
      <c r="D29" s="33">
        <v>0.1905</v>
      </c>
      <c r="E29" s="33">
        <v>0.2291</v>
      </c>
      <c r="F29" s="33">
        <v>0.1681</v>
      </c>
      <c r="G29" s="33">
        <v>0.17460000000000001</v>
      </c>
      <c r="H29" s="33">
        <v>0.18149999999999999</v>
      </c>
      <c r="I29" s="33">
        <v>0.13110120704476697</v>
      </c>
      <c r="J29" s="33">
        <v>0.11109969802313063</v>
      </c>
      <c r="K29" s="33">
        <v>0.13610008595841577</v>
      </c>
      <c r="L29" s="33">
        <v>8.6099475416244242E-2</v>
      </c>
      <c r="M29" s="33">
        <v>0.10609883677758386</v>
      </c>
      <c r="N29" s="33">
        <v>0.10859925378752461</v>
      </c>
      <c r="O29" s="33">
        <v>7.1098984525206077E-2</v>
      </c>
      <c r="P29" s="33">
        <v>9.7799999999999998E-2</v>
      </c>
      <c r="Q29" s="33">
        <v>0.11509999999999999</v>
      </c>
      <c r="R29" s="34">
        <v>0.1414</v>
      </c>
      <c r="S29" s="34">
        <v>0.1363</v>
      </c>
      <c r="T29" s="34">
        <v>6.9900000000000004E-2</v>
      </c>
      <c r="U29" s="34">
        <v>6.4000000000000001E-2</v>
      </c>
      <c r="V29" s="34">
        <v>4.5899999999999996E-2</v>
      </c>
      <c r="W29" s="34">
        <v>1.9E-2</v>
      </c>
      <c r="X29" s="34">
        <v>8.7599999999999997E-2</v>
      </c>
      <c r="Y29" s="34">
        <v>0.13650000000000001</v>
      </c>
      <c r="Z29" s="34">
        <v>0.11869999999999999</v>
      </c>
      <c r="AA29" s="34">
        <v>0.1177</v>
      </c>
      <c r="AB29" s="35">
        <v>0.15628771331894017</v>
      </c>
      <c r="AC29" s="35">
        <v>0.13722243199083478</v>
      </c>
      <c r="AD29" s="35">
        <v>0.11883881848022204</v>
      </c>
      <c r="AE29" s="35">
        <v>0.10635750154125603</v>
      </c>
    </row>
    <row r="30" spans="3:31" ht="14.15" customHeight="1">
      <c r="C30" s="17" t="s">
        <v>30</v>
      </c>
      <c r="D30" s="34">
        <v>0.17422850431038683</v>
      </c>
      <c r="E30" s="34">
        <v>0.19037730952872756</v>
      </c>
      <c r="F30" s="34">
        <v>0.23224121137974185</v>
      </c>
      <c r="G30" s="34">
        <v>0.16169691194490365</v>
      </c>
      <c r="H30" s="34">
        <v>0.19072618185637613</v>
      </c>
      <c r="I30" s="34">
        <v>0.15179870575726562</v>
      </c>
      <c r="J30" s="34">
        <v>0.11905525543414952</v>
      </c>
      <c r="K30" s="34">
        <v>0.12298304837229779</v>
      </c>
      <c r="L30" s="34">
        <v>0.10004968270418302</v>
      </c>
      <c r="M30" s="34">
        <v>9.7538638373997344E-2</v>
      </c>
      <c r="N30" s="34">
        <v>0.11610634760581817</v>
      </c>
      <c r="O30" s="34">
        <v>8.4881228726430002E-2</v>
      </c>
      <c r="P30" s="34">
        <v>8.0172152034942101E-2</v>
      </c>
      <c r="Q30" s="34">
        <v>0.10765295782093309</v>
      </c>
      <c r="R30" s="34">
        <v>0.13333478108493146</v>
      </c>
      <c r="S30" s="34">
        <v>0.14059903456814271</v>
      </c>
      <c r="T30" s="34">
        <v>0.10046304404301298</v>
      </c>
      <c r="U30" s="34">
        <v>6.4757174250057226E-2</v>
      </c>
      <c r="V30" s="34">
        <v>5.9381227447692364E-2</v>
      </c>
      <c r="W30" s="34">
        <v>2.7847095323454196E-2</v>
      </c>
      <c r="X30" s="34">
        <v>4.3967663233453358E-2</v>
      </c>
      <c r="Y30" s="34">
        <v>0.1242156862134729</v>
      </c>
      <c r="Z30" s="34">
        <v>0.13198299273696934</v>
      </c>
      <c r="AA30" s="34">
        <v>0.10838193185851752</v>
      </c>
      <c r="AB30" s="35">
        <v>0.14714568822630403</v>
      </c>
      <c r="AC30" s="35">
        <v>0.14680641753175006</v>
      </c>
      <c r="AD30" s="35">
        <v>0.12700925354585157</v>
      </c>
      <c r="AE30" s="35">
        <v>0.11054516032408301</v>
      </c>
    </row>
    <row r="31" spans="3:31" ht="14.15" customHeight="1">
      <c r="C31" s="17" t="s">
        <v>31</v>
      </c>
      <c r="D31" s="31">
        <v>0.1</v>
      </c>
      <c r="E31" s="31">
        <v>0.1</v>
      </c>
      <c r="F31" s="31">
        <v>0.11</v>
      </c>
      <c r="G31" s="31">
        <v>9.7500000000000003E-2</v>
      </c>
      <c r="H31" s="31">
        <v>9.7500000000000003E-2</v>
      </c>
      <c r="I31" s="31">
        <v>6.8499999999999991E-2</v>
      </c>
      <c r="J31" s="31">
        <v>6.25E-2</v>
      </c>
      <c r="K31" s="31">
        <v>6.25E-2</v>
      </c>
      <c r="L31" s="31">
        <v>0.06</v>
      </c>
      <c r="M31" s="31">
        <v>0.06</v>
      </c>
      <c r="N31" s="31">
        <v>0.06</v>
      </c>
      <c r="O31" s="31">
        <v>5.5E-2</v>
      </c>
      <c r="P31" s="31">
        <v>0.05</v>
      </c>
      <c r="Q31" s="31">
        <v>0.05</v>
      </c>
      <c r="R31" s="31">
        <v>7.0000000000000007E-2</v>
      </c>
      <c r="S31" s="31">
        <v>7.4999999999999997E-2</v>
      </c>
      <c r="T31" s="31">
        <v>7.0000000000000007E-2</v>
      </c>
      <c r="U31" s="31">
        <v>6.9800000000000001E-2</v>
      </c>
      <c r="V31" s="31">
        <v>5.57E-2</v>
      </c>
      <c r="W31" s="31">
        <v>4.5499999999999999E-2</v>
      </c>
      <c r="X31" s="31">
        <v>5.3200000000000004E-2</v>
      </c>
      <c r="Y31" s="31">
        <v>7.2000000000000008E-2</v>
      </c>
      <c r="Z31" s="31">
        <v>6.5500000000000003E-2</v>
      </c>
      <c r="AA31" s="31">
        <v>7.4299999999999991E-2</v>
      </c>
      <c r="AB31" s="32">
        <v>9.1107992988117822E-2</v>
      </c>
      <c r="AC31" s="32">
        <v>8.4135254760874287E-2</v>
      </c>
      <c r="AD31" s="32">
        <v>7.5887025703440261E-2</v>
      </c>
      <c r="AE31" s="32">
        <v>7.2281397399934902E-2</v>
      </c>
    </row>
    <row r="32" spans="3:31" ht="14.15" customHeight="1">
      <c r="C32" s="17" t="s">
        <v>32</v>
      </c>
      <c r="D32" s="31" t="s">
        <v>33</v>
      </c>
      <c r="E32" s="31" t="s">
        <v>33</v>
      </c>
      <c r="F32" s="31" t="s">
        <v>33</v>
      </c>
      <c r="G32" s="31" t="s">
        <v>33</v>
      </c>
      <c r="H32" s="31" t="s">
        <v>33</v>
      </c>
      <c r="I32" s="31" t="s">
        <v>33</v>
      </c>
      <c r="J32" s="31" t="s">
        <v>33</v>
      </c>
      <c r="K32" s="31" t="s">
        <v>33</v>
      </c>
      <c r="L32" s="31" t="s">
        <v>33</v>
      </c>
      <c r="M32" s="31" t="s">
        <v>33</v>
      </c>
      <c r="N32" s="31" t="s">
        <v>33</v>
      </c>
      <c r="O32" s="31" t="s">
        <v>33</v>
      </c>
      <c r="P32" s="31" t="s">
        <v>33</v>
      </c>
      <c r="Q32" s="31" t="s">
        <v>33</v>
      </c>
      <c r="R32" s="31" t="s">
        <v>33</v>
      </c>
      <c r="S32" s="31" t="s">
        <v>33</v>
      </c>
      <c r="T32" s="31" t="s">
        <v>33</v>
      </c>
      <c r="U32" s="36">
        <v>2.98E-2</v>
      </c>
      <c r="V32" s="36">
        <v>1.6799999999999999E-2</v>
      </c>
      <c r="W32" s="36">
        <v>1.83E-2</v>
      </c>
      <c r="X32" s="36">
        <v>4.0999999999999995E-2</v>
      </c>
      <c r="Y32" s="36">
        <v>5.2300000000000006E-2</v>
      </c>
      <c r="Z32" s="36">
        <v>5.5599999999999997E-2</v>
      </c>
      <c r="AA32" s="36">
        <v>6.6600000000000006E-2</v>
      </c>
      <c r="AB32" s="32">
        <v>6.9404841454688768E-2</v>
      </c>
      <c r="AC32" s="32">
        <v>6.620318081098156E-2</v>
      </c>
      <c r="AD32" s="32">
        <v>6.3211547283497815E-2</v>
      </c>
      <c r="AE32" s="32">
        <v>6.2161278836836441E-2</v>
      </c>
    </row>
    <row r="33" spans="3:31" ht="16" customHeight="1">
      <c r="C33" s="25" t="s">
        <v>34</v>
      </c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</row>
    <row r="34" spans="3:31" ht="14.15" customHeight="1">
      <c r="C34" s="37" t="s">
        <v>35</v>
      </c>
      <c r="D34" s="38" t="s">
        <v>33</v>
      </c>
      <c r="E34" s="38" t="s">
        <v>33</v>
      </c>
      <c r="F34" s="38">
        <v>3.2000000000000001E-2</v>
      </c>
      <c r="G34" s="38">
        <v>3.7000000000000005E-2</v>
      </c>
      <c r="H34" s="38">
        <v>3.7000000000000005E-2</v>
      </c>
      <c r="I34" s="38">
        <v>3.15073653216182E-2</v>
      </c>
      <c r="J34" s="38">
        <v>3.2378480492074396E-2</v>
      </c>
      <c r="K34" s="38">
        <v>3.3308747482959998E-2</v>
      </c>
      <c r="L34" s="38">
        <v>1.9432367228807701E-2</v>
      </c>
      <c r="M34" s="38">
        <v>2.6170881076282199E-2</v>
      </c>
      <c r="N34" s="38">
        <v>2.9428565897347402E-2</v>
      </c>
      <c r="O34" s="38">
        <v>2.1837930118834E-2</v>
      </c>
      <c r="P34" s="38">
        <v>1.7174248698826701E-2</v>
      </c>
      <c r="Q34" s="38">
        <v>-5.7207907345401196E-3</v>
      </c>
      <c r="R34" s="38">
        <v>-1.8761145372644502E-2</v>
      </c>
      <c r="S34" s="38">
        <v>-2.4857811416732E-2</v>
      </c>
      <c r="T34" s="38">
        <v>-1.6892206089228624E-2</v>
      </c>
      <c r="U34" s="38">
        <v>-1.5454563589696808E-2</v>
      </c>
      <c r="V34" s="38">
        <v>-8.1762220116021675E-3</v>
      </c>
      <c r="W34" s="38">
        <v>-9.219633395093299E-2</v>
      </c>
      <c r="X34" s="38">
        <v>6.8614946101761103E-3</v>
      </c>
      <c r="Y34" s="38">
        <v>1.2336075628965239E-2</v>
      </c>
      <c r="Z34" s="38">
        <v>-2.2764887953810053E-2</v>
      </c>
      <c r="AA34" s="39">
        <v>-3.8468727182858929E-3</v>
      </c>
      <c r="AB34" s="39">
        <v>-6.553436393472523E-3</v>
      </c>
      <c r="AC34" s="39">
        <v>-7.3366163084370118E-3</v>
      </c>
      <c r="AD34" s="39">
        <v>-7.2285110366783582E-3</v>
      </c>
      <c r="AE34" s="39">
        <v>-6.9088849591272808E-3</v>
      </c>
    </row>
    <row r="35" spans="3:31" ht="14.15" customHeight="1">
      <c r="C35" s="37" t="s">
        <v>36</v>
      </c>
      <c r="D35" s="38" t="s">
        <v>33</v>
      </c>
      <c r="E35" s="38" t="s">
        <v>33</v>
      </c>
      <c r="F35" s="38" t="s">
        <v>33</v>
      </c>
      <c r="G35" s="38" t="s">
        <v>33</v>
      </c>
      <c r="H35" s="38" t="s">
        <v>33</v>
      </c>
      <c r="I35" s="38">
        <v>-3.5696839514598698E-2</v>
      </c>
      <c r="J35" s="38">
        <v>-2.73725336606261E-2</v>
      </c>
      <c r="K35" s="38">
        <v>-1.9913540252873299E-2</v>
      </c>
      <c r="L35" s="38">
        <v>-3.1875435007577099E-2</v>
      </c>
      <c r="M35" s="38">
        <v>-2.4106255204233901E-2</v>
      </c>
      <c r="N35" s="38">
        <v>-2.4669424086251199E-2</v>
      </c>
      <c r="O35" s="38">
        <v>-2.2620359102577502E-2</v>
      </c>
      <c r="P35" s="38">
        <v>-2.9550042751220702E-2</v>
      </c>
      <c r="Q35" s="38">
        <v>-5.9511874696770696E-2</v>
      </c>
      <c r="R35" s="38">
        <v>-0.102244257415259</v>
      </c>
      <c r="S35" s="38">
        <v>-8.9803173097582206E-2</v>
      </c>
      <c r="T35" s="38">
        <v>-7.7656986062181133E-2</v>
      </c>
      <c r="U35" s="38">
        <v>-6.959341842404089E-2</v>
      </c>
      <c r="V35" s="38">
        <v>-5.8079033139961149E-2</v>
      </c>
      <c r="W35" s="38">
        <v>-0.1334354209651607</v>
      </c>
      <c r="X35" s="38">
        <v>-4.2571866432834587E-2</v>
      </c>
      <c r="Y35" s="38">
        <v>-4.5679322564105611E-2</v>
      </c>
      <c r="Z35" s="38">
        <v>-8.8402361511046385E-2</v>
      </c>
      <c r="AA35" s="39">
        <v>-7.8770852610480988E-2</v>
      </c>
      <c r="AB35" s="39">
        <v>-9.1535862439801635E-2</v>
      </c>
      <c r="AC35" s="39">
        <v>-9.9309075914052483E-2</v>
      </c>
      <c r="AD35" s="39">
        <v>-0.10653565274153726</v>
      </c>
      <c r="AE35" s="39">
        <v>-0.10254053400952462</v>
      </c>
    </row>
    <row r="36" spans="3:31" ht="14.15" customHeight="1">
      <c r="C36" s="17" t="s">
        <v>37</v>
      </c>
      <c r="D36" s="38" t="s">
        <v>33</v>
      </c>
      <c r="E36" s="38" t="s">
        <v>33</v>
      </c>
      <c r="F36" s="38">
        <v>0.54100000000000004</v>
      </c>
      <c r="G36" s="38">
        <v>0.502</v>
      </c>
      <c r="H36" s="38">
        <v>0.47899999999999998</v>
      </c>
      <c r="I36" s="38">
        <v>0.46485821992278403</v>
      </c>
      <c r="J36" s="38">
        <v>0.44545775549754901</v>
      </c>
      <c r="K36" s="38">
        <v>0.37566313321511902</v>
      </c>
      <c r="L36" s="38">
        <v>0.40884919586917595</v>
      </c>
      <c r="M36" s="38">
        <v>0.37979359383795297</v>
      </c>
      <c r="N36" s="38">
        <v>0.34491652270314299</v>
      </c>
      <c r="O36" s="38">
        <v>0.32253671689330404</v>
      </c>
      <c r="P36" s="38">
        <v>0.30590588384252998</v>
      </c>
      <c r="Q36" s="38">
        <v>0.33111382800798095</v>
      </c>
      <c r="R36" s="38">
        <v>0.36036742344724604</v>
      </c>
      <c r="S36" s="38">
        <v>0.46159547274065998</v>
      </c>
      <c r="T36" s="38">
        <v>0.51369721286391623</v>
      </c>
      <c r="U36" s="38">
        <v>0.52766460848092378</v>
      </c>
      <c r="V36" s="38">
        <v>0.54698837798440214</v>
      </c>
      <c r="W36" s="38">
        <v>0.61370702812009126</v>
      </c>
      <c r="X36" s="38">
        <v>0.55113661378912737</v>
      </c>
      <c r="Y36" s="38">
        <v>0.56132920193191693</v>
      </c>
      <c r="Z36" s="38">
        <v>0.60427870399771499</v>
      </c>
      <c r="AA36" s="39">
        <v>0.62023992422471319</v>
      </c>
      <c r="AB36" s="39">
        <v>0.66983432117988773</v>
      </c>
      <c r="AC36" s="39">
        <v>0.72694956385925824</v>
      </c>
      <c r="AD36" s="39">
        <v>0.74594877640670065</v>
      </c>
      <c r="AE36" s="39">
        <v>0.794021863343086</v>
      </c>
    </row>
    <row r="37" spans="3:31" ht="14.15" customHeight="1">
      <c r="C37" s="17" t="s">
        <v>38</v>
      </c>
      <c r="D37" s="38" t="s">
        <v>33</v>
      </c>
      <c r="E37" s="38" t="s">
        <v>33</v>
      </c>
      <c r="F37" s="38" t="s">
        <v>33</v>
      </c>
      <c r="G37" s="38" t="s">
        <v>33</v>
      </c>
      <c r="H37" s="38" t="s">
        <v>33</v>
      </c>
      <c r="I37" s="38">
        <v>0.55475105726361296</v>
      </c>
      <c r="J37" s="38">
        <v>0.56717011307652498</v>
      </c>
      <c r="K37" s="38">
        <v>0.55980644387381295</v>
      </c>
      <c r="L37" s="38">
        <v>0.59207932367207694</v>
      </c>
      <c r="M37" s="38">
        <v>0.51765333582335005</v>
      </c>
      <c r="N37" s="38">
        <v>0.512661763786457</v>
      </c>
      <c r="O37" s="38">
        <v>0.53667189110830205</v>
      </c>
      <c r="P37" s="38">
        <v>0.51541505601346704</v>
      </c>
      <c r="Q37" s="38">
        <v>0.56280930979222399</v>
      </c>
      <c r="R37" s="38">
        <v>0.6545249470723159</v>
      </c>
      <c r="S37" s="38">
        <v>0.69863462180864699</v>
      </c>
      <c r="T37" s="38">
        <v>0.73717926766953923</v>
      </c>
      <c r="U37" s="38">
        <v>0.75269504977745294</v>
      </c>
      <c r="V37" s="38">
        <v>0.74435060850549495</v>
      </c>
      <c r="W37" s="38">
        <v>0.86940722081747657</v>
      </c>
      <c r="X37" s="38">
        <v>0.77305985650159537</v>
      </c>
      <c r="Y37" s="38">
        <v>0.71677718048971817</v>
      </c>
      <c r="Z37" s="38">
        <v>0.73828164631582704</v>
      </c>
      <c r="AA37" s="39">
        <v>0.76202753791435551</v>
      </c>
      <c r="AB37" s="39">
        <v>0.7936348414776323</v>
      </c>
      <c r="AC37" s="39">
        <v>0.84293069583438152</v>
      </c>
      <c r="AD37" s="39">
        <v>0.89707986058128031</v>
      </c>
      <c r="AE37" s="39">
        <v>0.94981236971553817</v>
      </c>
    </row>
    <row r="38" spans="3:31" ht="16" customHeight="1">
      <c r="C38" s="25" t="s">
        <v>39</v>
      </c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</row>
    <row r="39" spans="3:31" ht="14.15" customHeight="1">
      <c r="C39" s="40" t="s">
        <v>40</v>
      </c>
      <c r="D39" s="41">
        <v>2.3105000000000002</v>
      </c>
      <c r="E39" s="41">
        <v>3.54</v>
      </c>
      <c r="F39" s="41">
        <v>2.8914999999999997</v>
      </c>
      <c r="G39" s="41">
        <v>2.6560000000000001</v>
      </c>
      <c r="H39" s="41">
        <v>2.3355000000000001</v>
      </c>
      <c r="I39" s="41">
        <v>2.1364000000000001</v>
      </c>
      <c r="J39" s="41">
        <v>1.78</v>
      </c>
      <c r="K39" s="41">
        <v>2.3144999999999998</v>
      </c>
      <c r="L39" s="41">
        <v>1.7444999999999999</v>
      </c>
      <c r="M39" s="41">
        <v>1.6613</v>
      </c>
      <c r="N39" s="41">
        <v>1.8668</v>
      </c>
      <c r="O39" s="41">
        <v>2.0516000000000001</v>
      </c>
      <c r="P39" s="41">
        <v>2.3620999999999999</v>
      </c>
      <c r="Q39" s="41">
        <v>2.6576</v>
      </c>
      <c r="R39" s="41">
        <v>3.9578000000000002</v>
      </c>
      <c r="S39" s="41">
        <v>3.2551999999999999</v>
      </c>
      <c r="T39" s="41">
        <v>3.3125</v>
      </c>
      <c r="U39" s="41">
        <v>3.8763999999999998</v>
      </c>
      <c r="V39" s="41">
        <v>4.0309999999999997</v>
      </c>
      <c r="W39" s="41">
        <v>5.1925999999999997</v>
      </c>
      <c r="X39" s="41">
        <v>5.5698999999999996</v>
      </c>
      <c r="Y39" s="41">
        <v>5.2804000000000002</v>
      </c>
      <c r="Z39" s="41">
        <v>4.8571999999999997</v>
      </c>
      <c r="AA39" s="41">
        <v>6.1773999999999996</v>
      </c>
      <c r="AB39" s="42">
        <v>5.9</v>
      </c>
      <c r="AC39" s="42">
        <v>5.9</v>
      </c>
      <c r="AD39" s="42">
        <v>6</v>
      </c>
      <c r="AE39" s="42">
        <v>6.15</v>
      </c>
    </row>
    <row r="40" spans="3:31" ht="14.15" customHeight="1">
      <c r="C40" s="40" t="s">
        <v>41</v>
      </c>
      <c r="D40" s="41">
        <v>2.3507822333584287</v>
      </c>
      <c r="E40" s="41">
        <v>2.921697396715603</v>
      </c>
      <c r="F40" s="41">
        <v>3.0770607382834556</v>
      </c>
      <c r="G40" s="41">
        <v>2.9261243364546079</v>
      </c>
      <c r="H40" s="41">
        <v>2.4351059884559882</v>
      </c>
      <c r="I40" s="41">
        <v>2.1750479670148692</v>
      </c>
      <c r="J40" s="41">
        <v>1.9472187596172577</v>
      </c>
      <c r="K40" s="41">
        <v>1.8360254648974215</v>
      </c>
      <c r="L40" s="41">
        <v>1.9993631764853508</v>
      </c>
      <c r="M40" s="41">
        <v>1.7602312912510192</v>
      </c>
      <c r="N40" s="41">
        <v>1.6752187327260841</v>
      </c>
      <c r="O40" s="41">
        <v>1.9548007777719991</v>
      </c>
      <c r="P40" s="41">
        <v>2.1599811758893281</v>
      </c>
      <c r="Q40" s="41">
        <v>2.3541833333333329</v>
      </c>
      <c r="R40" s="41">
        <v>3.3308666666666666</v>
      </c>
      <c r="S40" s="41">
        <v>3.4866583333333332</v>
      </c>
      <c r="T40" s="41">
        <v>3.1917583333333339</v>
      </c>
      <c r="U40" s="41">
        <v>3.6558666666666664</v>
      </c>
      <c r="V40" s="41">
        <v>3.9461500000000007</v>
      </c>
      <c r="W40" s="41">
        <v>5.1604750000000008</v>
      </c>
      <c r="X40" s="41">
        <v>5.395908333333332</v>
      </c>
      <c r="Y40" s="41">
        <v>5.1652166666666668</v>
      </c>
      <c r="Z40" s="41">
        <v>4.9918333333333322</v>
      </c>
      <c r="AA40" s="41">
        <v>5.3895460944026725</v>
      </c>
      <c r="AB40" s="42">
        <v>6.0264287614099556</v>
      </c>
      <c r="AC40" s="42">
        <v>5.8999999999999995</v>
      </c>
      <c r="AD40" s="42">
        <v>5.9541666666666631</v>
      </c>
      <c r="AE40" s="42">
        <v>6.0812500000000007</v>
      </c>
    </row>
    <row r="41" spans="3:31" ht="16" customHeight="1">
      <c r="C41" s="25" t="s">
        <v>42</v>
      </c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</row>
    <row r="42" spans="3:31" ht="14.15" customHeight="1">
      <c r="C42" s="17" t="s">
        <v>43</v>
      </c>
      <c r="D42" s="43">
        <f t="shared" ref="D42:Q42" si="2">D43-D44</f>
        <v>1.4632740609999999</v>
      </c>
      <c r="E42" s="43">
        <f t="shared" si="2"/>
        <v>11.872394550000003</v>
      </c>
      <c r="F42" s="43">
        <f t="shared" si="2"/>
        <v>23.469583537999995</v>
      </c>
      <c r="G42" s="43">
        <f t="shared" si="2"/>
        <v>31.308035700999994</v>
      </c>
      <c r="H42" s="43">
        <f t="shared" si="2"/>
        <v>43.90561985299999</v>
      </c>
      <c r="I42" s="43">
        <f t="shared" si="2"/>
        <v>45.050054339000013</v>
      </c>
      <c r="J42" s="43">
        <f t="shared" si="2"/>
        <v>37.774434713000005</v>
      </c>
      <c r="K42" s="43">
        <f t="shared" si="2"/>
        <v>21.057536550999998</v>
      </c>
      <c r="L42" s="43">
        <f t="shared" si="2"/>
        <v>22.394062663000028</v>
      </c>
      <c r="M42" s="43">
        <f t="shared" si="2"/>
        <v>17.09716997999999</v>
      </c>
      <c r="N42" s="43">
        <f t="shared" si="2"/>
        <v>25.696552806000028</v>
      </c>
      <c r="O42" s="43">
        <f t="shared" si="2"/>
        <v>14.786112088999971</v>
      </c>
      <c r="P42" s="43">
        <f t="shared" si="2"/>
        <v>-8.9566308529999787</v>
      </c>
      <c r="Q42" s="43">
        <f t="shared" si="2"/>
        <v>-9.8997819579999771</v>
      </c>
      <c r="R42" s="43">
        <v>13.678095985999988</v>
      </c>
      <c r="S42" s="43">
        <v>40.204771560999973</v>
      </c>
      <c r="T42" s="43">
        <v>56.036664349999967</v>
      </c>
      <c r="U42" s="43">
        <v>46.567539897000017</v>
      </c>
      <c r="V42" s="43">
        <v>35.19884006700002</v>
      </c>
      <c r="W42" s="43">
        <v>50.393416776000009</v>
      </c>
      <c r="X42" s="43">
        <v>61.406528280000003</v>
      </c>
      <c r="Y42" s="43">
        <v>61.525351274000002</v>
      </c>
      <c r="Z42" s="43">
        <v>98.838153590999951</v>
      </c>
      <c r="AA42" s="43">
        <v>74.552129113999968</v>
      </c>
      <c r="AB42" s="44">
        <v>76.396160625958316</v>
      </c>
      <c r="AC42" s="44">
        <v>79.789319975778767</v>
      </c>
      <c r="AD42" s="44">
        <v>81.892583097810757</v>
      </c>
      <c r="AE42" s="44">
        <v>91.437016869374986</v>
      </c>
    </row>
    <row r="43" spans="3:31" ht="14.15" customHeight="1">
      <c r="C43" s="45" t="s">
        <v>44</v>
      </c>
      <c r="D43" s="46">
        <v>58.032294243000003</v>
      </c>
      <c r="E43" s="46">
        <v>60.147158103000002</v>
      </c>
      <c r="F43" s="46">
        <v>72.776746689999996</v>
      </c>
      <c r="G43" s="46">
        <v>95.121672368999995</v>
      </c>
      <c r="H43" s="46">
        <v>118.59783540699999</v>
      </c>
      <c r="I43" s="46">
        <v>137.58115120900001</v>
      </c>
      <c r="J43" s="46">
        <v>159.816383833</v>
      </c>
      <c r="K43" s="46">
        <v>195.764624177</v>
      </c>
      <c r="L43" s="46">
        <v>151.79167418600002</v>
      </c>
      <c r="M43" s="46">
        <v>200.43413482599999</v>
      </c>
      <c r="N43" s="46">
        <v>253.66630950700002</v>
      </c>
      <c r="O43" s="46">
        <v>239.95253815799998</v>
      </c>
      <c r="P43" s="46">
        <v>232.54425560600001</v>
      </c>
      <c r="Q43" s="46">
        <v>220.92323683800001</v>
      </c>
      <c r="R43" s="46">
        <v>186.78235506299998</v>
      </c>
      <c r="S43" s="46">
        <v>179.52612921399998</v>
      </c>
      <c r="T43" s="46">
        <v>214.98810835299997</v>
      </c>
      <c r="U43" s="46">
        <v>231.88952339899998</v>
      </c>
      <c r="V43" s="46">
        <v>221.12680764700002</v>
      </c>
      <c r="W43" s="46">
        <v>209.180241655</v>
      </c>
      <c r="X43" s="46">
        <v>280.81457746000001</v>
      </c>
      <c r="Y43" s="46">
        <v>334.13603821999999</v>
      </c>
      <c r="Z43" s="46">
        <v>339.67277781899998</v>
      </c>
      <c r="AA43" s="46">
        <v>337.03627542200002</v>
      </c>
      <c r="AB43" s="47">
        <v>338.03557642210035</v>
      </c>
      <c r="AC43" s="47">
        <v>344.72972928434649</v>
      </c>
      <c r="AD43" s="47">
        <v>347.50644122923268</v>
      </c>
      <c r="AE43" s="47">
        <v>357.45851009978185</v>
      </c>
    </row>
    <row r="44" spans="3:31" ht="14.15" customHeight="1">
      <c r="C44" s="17" t="s">
        <v>45</v>
      </c>
      <c r="D44" s="46">
        <v>56.569020182000003</v>
      </c>
      <c r="E44" s="46">
        <v>48.274763553</v>
      </c>
      <c r="F44" s="46">
        <v>49.307163152000001</v>
      </c>
      <c r="G44" s="46">
        <v>63.813636668000001</v>
      </c>
      <c r="H44" s="46">
        <v>74.692215554000001</v>
      </c>
      <c r="I44" s="46">
        <v>92.531096869999999</v>
      </c>
      <c r="J44" s="46">
        <v>122.04194912</v>
      </c>
      <c r="K44" s="46">
        <v>174.707087626</v>
      </c>
      <c r="L44" s="46">
        <v>129.39761152299999</v>
      </c>
      <c r="M44" s="46">
        <v>183.336964846</v>
      </c>
      <c r="N44" s="46">
        <v>227.96975670099999</v>
      </c>
      <c r="O44" s="46">
        <v>225.16642606900001</v>
      </c>
      <c r="P44" s="46">
        <v>241.50088645899999</v>
      </c>
      <c r="Q44" s="46">
        <v>230.82301879599999</v>
      </c>
      <c r="R44" s="46">
        <v>173.10425907699999</v>
      </c>
      <c r="S44" s="46">
        <v>139.32135765300001</v>
      </c>
      <c r="T44" s="46">
        <v>158.95144400300001</v>
      </c>
      <c r="U44" s="46">
        <v>185.32198350199997</v>
      </c>
      <c r="V44" s="46">
        <v>185.92796758</v>
      </c>
      <c r="W44" s="46">
        <v>158.78682487899999</v>
      </c>
      <c r="X44" s="46">
        <v>219.40804918000001</v>
      </c>
      <c r="Y44" s="46">
        <v>272.61068694599999</v>
      </c>
      <c r="Z44" s="46">
        <v>240.83462422800002</v>
      </c>
      <c r="AA44" s="46">
        <v>262.48414630800005</v>
      </c>
      <c r="AB44" s="47">
        <v>261.63941579614203</v>
      </c>
      <c r="AC44" s="47">
        <v>264.94040930856772</v>
      </c>
      <c r="AD44" s="47">
        <v>265.61385813142192</v>
      </c>
      <c r="AE44" s="47">
        <v>266.02149323040686</v>
      </c>
    </row>
    <row r="45" spans="3:31" ht="14.15" customHeight="1">
      <c r="C45" s="17" t="s">
        <v>46</v>
      </c>
      <c r="D45" s="48">
        <v>-4.4481277675291392E-2</v>
      </c>
      <c r="E45" s="48">
        <v>-1.8514120730035864E-2</v>
      </c>
      <c r="F45" s="48">
        <v>3.9201255099448632E-3</v>
      </c>
      <c r="G45" s="48">
        <v>1.338529501336088E-2</v>
      </c>
      <c r="H45" s="48">
        <v>1.3092985284308535E-2</v>
      </c>
      <c r="I45" s="48">
        <v>9.731458991268125E-3</v>
      </c>
      <c r="J45" s="48">
        <v>-1.9714176043610083E-3</v>
      </c>
      <c r="K45" s="48">
        <v>-2.102695608405112E-2</v>
      </c>
      <c r="L45" s="48">
        <v>-1.7534374467448169E-2</v>
      </c>
      <c r="M45" s="48">
        <v>-3.9243235135655564E-2</v>
      </c>
      <c r="N45" s="48">
        <v>-3.1966640422219403E-2</v>
      </c>
      <c r="O45" s="48">
        <v>-3.7619779974488017E-2</v>
      </c>
      <c r="P45" s="48">
        <v>-3.5805390127711431E-2</v>
      </c>
      <c r="Q45" s="48">
        <v>-4.5010253738871998E-2</v>
      </c>
      <c r="R45" s="48">
        <v>-3.5302312547721031E-2</v>
      </c>
      <c r="S45" s="48">
        <v>-1.6959501109434078E-2</v>
      </c>
      <c r="T45" s="48">
        <v>-1.2280725492444933E-2</v>
      </c>
      <c r="U45" s="48">
        <v>-2.859491257148605E-2</v>
      </c>
      <c r="V45" s="48">
        <v>-3.6320845089659874E-2</v>
      </c>
      <c r="W45" s="48">
        <v>-1.9116908100460923E-2</v>
      </c>
      <c r="X45" s="48">
        <v>-2.8104657499014831E-2</v>
      </c>
      <c r="Y45" s="48">
        <v>-2.0950712437412367E-2</v>
      </c>
      <c r="Z45" s="48">
        <v>-9.9190253347030462E-3</v>
      </c>
      <c r="AA45" s="39">
        <v>-2.6199460992479939E-2</v>
      </c>
      <c r="AB45" s="39">
        <v>-2.2584683187716784E-2</v>
      </c>
      <c r="AC45" s="39">
        <v>-2.0286455044495468E-2</v>
      </c>
      <c r="AD45" s="39">
        <v>-1.8117399828229557E-2</v>
      </c>
      <c r="AE45" s="39">
        <v>-1.7140403394721705E-2</v>
      </c>
    </row>
    <row r="46" spans="3:31" ht="14.15" customHeight="1" thickBot="1">
      <c r="C46" s="49" t="s">
        <v>47</v>
      </c>
      <c r="D46" s="50">
        <v>4.1496224988979688E-2</v>
      </c>
      <c r="E46" s="50">
        <v>3.2550656375913693E-2</v>
      </c>
      <c r="F46" s="50">
        <v>1.81315578384426E-2</v>
      </c>
      <c r="G46" s="50">
        <v>2.7144659607659549E-2</v>
      </c>
      <c r="H46" s="50">
        <v>1.7344039109111233E-2</v>
      </c>
      <c r="I46" s="50">
        <v>1.7529007700273189E-2</v>
      </c>
      <c r="J46" s="50">
        <v>3.1910893917023231E-2</v>
      </c>
      <c r="K46" s="50">
        <v>2.9942927853072218E-2</v>
      </c>
      <c r="L46" s="50">
        <v>1.8884212156662545E-2</v>
      </c>
      <c r="M46" s="50">
        <v>3.7321422385995937E-2</v>
      </c>
      <c r="N46" s="50">
        <v>3.9207731746105527E-2</v>
      </c>
      <c r="O46" s="50">
        <v>3.7582923653028566E-2</v>
      </c>
      <c r="P46" s="50">
        <v>3.0469995537709637E-2</v>
      </c>
      <c r="Q46" s="50">
        <v>3.5732216093521806E-2</v>
      </c>
      <c r="R46" s="50">
        <v>3.5964279174056778E-2</v>
      </c>
      <c r="S46" s="50">
        <v>4.1318626886891925E-2</v>
      </c>
      <c r="T46" s="50">
        <v>3.3386461478526669E-2</v>
      </c>
      <c r="U46" s="50">
        <v>4.0797650789927975E-2</v>
      </c>
      <c r="V46" s="50">
        <v>3.6942450328840803E-2</v>
      </c>
      <c r="W46" s="50">
        <v>3.0287338194280145E-2</v>
      </c>
      <c r="X46" s="50">
        <v>2.7781424956094421E-2</v>
      </c>
      <c r="Y46" s="50">
        <v>4.7412603335001378E-2</v>
      </c>
      <c r="Z46" s="50">
        <v>2.8281452786887321E-2</v>
      </c>
      <c r="AA46" s="51">
        <v>3.1889891057550517E-2</v>
      </c>
      <c r="AB46" s="51">
        <v>3.9993709811581804E-2</v>
      </c>
      <c r="AC46" s="51">
        <v>3.9527389087257461E-2</v>
      </c>
      <c r="AD46" s="51">
        <v>3.7712900065111452E-2</v>
      </c>
      <c r="AE46" s="51">
        <v>3.6963833785766752E-2</v>
      </c>
    </row>
    <row r="47" spans="3:31" ht="27" customHeight="1" thickTop="1"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9"/>
      <c r="AD47" s="9"/>
    </row>
  </sheetData>
  <mergeCells count="3">
    <mergeCell ref="V1:W1"/>
    <mergeCell ref="X1:Y1"/>
    <mergeCell ref="C47:AB47"/>
  </mergeCells>
  <printOptions horizontalCentered="1"/>
  <pageMargins left="0.35433070866141736" right="0.23622047244094491" top="0.78740157480314965" bottom="0.51181102362204722" header="0.51181102362204722" footer="0.51181102362204722"/>
  <pageSetup paperSize="9" scale="78" orientation="landscape" r:id="rId1"/>
  <headerFooter alignWithMargins="0">
    <oddFooter>&amp;L_x000D_&amp;1#&amp;"Calibri"&amp;9&amp;K000000 Corporativo | Interno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1CE0F8-50B0-42DC-AA42-D91A38A5A2C8}">
  <sheetPr>
    <pageSetUpPr fitToPage="1"/>
  </sheetPr>
  <dimension ref="A1:AG106"/>
  <sheetViews>
    <sheetView showGridLines="0" tabSelected="1" zoomScale="70" zoomScaleNormal="70" zoomScaleSheetLayoutView="55" workbookViewId="0">
      <pane xSplit="2" ySplit="2" topLeftCell="C81" activePane="bottomRight" state="frozen"/>
      <selection activeCell="AC1" sqref="AC1"/>
      <selection pane="topRight" activeCell="AC1" sqref="AC1"/>
      <selection pane="bottomLeft" activeCell="AC1" sqref="AC1"/>
      <selection pane="bottomRight" activeCell="N115" sqref="N115"/>
    </sheetView>
  </sheetViews>
  <sheetFormatPr defaultColWidth="9.1796875" defaultRowHeight="14.5"/>
  <cols>
    <col min="1" max="1" width="10.54296875" style="152" customWidth="1"/>
    <col min="2" max="2" width="13.54296875" style="153" customWidth="1"/>
    <col min="3" max="3" width="8" style="154" customWidth="1"/>
    <col min="4" max="7" width="8" style="153" customWidth="1"/>
    <col min="8" max="8" width="8.81640625" style="155" customWidth="1"/>
    <col min="9" max="9" width="11.1796875" style="153" bestFit="1" customWidth="1"/>
    <col min="10" max="10" width="8" style="155" customWidth="1"/>
    <col min="11" max="15" width="8" style="153" customWidth="1"/>
    <col min="16" max="16" width="8" style="154" customWidth="1"/>
    <col min="17" max="18" width="8" style="153" customWidth="1"/>
    <col min="19" max="19" width="8" style="154" customWidth="1"/>
    <col min="20" max="21" width="8" style="153" customWidth="1"/>
    <col min="22" max="22" width="8" style="154" customWidth="1"/>
    <col min="23" max="24" width="8" style="153" customWidth="1"/>
    <col min="25" max="25" width="8" style="154" customWidth="1"/>
    <col min="26" max="27" width="8" style="153" customWidth="1"/>
    <col min="28" max="31" width="14.1796875" style="155" customWidth="1"/>
    <col min="32" max="33" width="16.54296875" style="155" customWidth="1"/>
    <col min="34" max="16384" width="9.1796875" style="113"/>
  </cols>
  <sheetData>
    <row r="1" spans="1:33" s="62" customFormat="1" ht="30" customHeight="1" thickTop="1">
      <c r="A1" s="53"/>
      <c r="B1" s="54"/>
      <c r="C1" s="55" t="s">
        <v>48</v>
      </c>
      <c r="D1" s="55"/>
      <c r="E1" s="55"/>
      <c r="F1" s="55"/>
      <c r="G1" s="56" t="s">
        <v>49</v>
      </c>
      <c r="H1" s="57" t="s">
        <v>50</v>
      </c>
      <c r="I1" s="58"/>
      <c r="J1" s="55" t="s">
        <v>51</v>
      </c>
      <c r="K1" s="55"/>
      <c r="L1" s="55" t="s">
        <v>52</v>
      </c>
      <c r="M1" s="55"/>
      <c r="N1" s="55" t="s">
        <v>53</v>
      </c>
      <c r="O1" s="55"/>
      <c r="P1" s="55" t="s">
        <v>21</v>
      </c>
      <c r="Q1" s="55"/>
      <c r="R1" s="55"/>
      <c r="S1" s="55" t="s">
        <v>23</v>
      </c>
      <c r="T1" s="55"/>
      <c r="U1" s="55"/>
      <c r="V1" s="55" t="s">
        <v>54</v>
      </c>
      <c r="W1" s="55"/>
      <c r="X1" s="55"/>
      <c r="Y1" s="55" t="s">
        <v>55</v>
      </c>
      <c r="Z1" s="55"/>
      <c r="AA1" s="55"/>
      <c r="AB1" s="59" t="s">
        <v>56</v>
      </c>
      <c r="AC1" s="59"/>
      <c r="AD1" s="59" t="s">
        <v>57</v>
      </c>
      <c r="AE1" s="59"/>
      <c r="AF1" s="60" t="s">
        <v>58</v>
      </c>
      <c r="AG1" s="61" t="s">
        <v>59</v>
      </c>
    </row>
    <row r="2" spans="1:33" s="66" customFormat="1" thickBot="1">
      <c r="A2" s="63"/>
      <c r="B2" s="64"/>
      <c r="C2" s="56" t="s">
        <v>60</v>
      </c>
      <c r="D2" s="65" t="s">
        <v>61</v>
      </c>
      <c r="E2" s="65" t="s">
        <v>62</v>
      </c>
      <c r="F2" s="65" t="s">
        <v>63</v>
      </c>
      <c r="G2" s="65" t="s">
        <v>64</v>
      </c>
      <c r="H2" s="56" t="s">
        <v>65</v>
      </c>
      <c r="I2" s="56" t="s">
        <v>66</v>
      </c>
      <c r="J2" s="56" t="s">
        <v>65</v>
      </c>
      <c r="K2" s="56" t="s">
        <v>66</v>
      </c>
      <c r="L2" s="56" t="s">
        <v>65</v>
      </c>
      <c r="M2" s="56" t="s">
        <v>66</v>
      </c>
      <c r="N2" s="56" t="s">
        <v>65</v>
      </c>
      <c r="O2" s="56" t="s">
        <v>66</v>
      </c>
      <c r="P2" s="56" t="s">
        <v>60</v>
      </c>
      <c r="Q2" s="56" t="s">
        <v>64</v>
      </c>
      <c r="R2" s="56" t="s">
        <v>63</v>
      </c>
      <c r="S2" s="56" t="s">
        <v>60</v>
      </c>
      <c r="T2" s="56" t="s">
        <v>64</v>
      </c>
      <c r="U2" s="56" t="s">
        <v>63</v>
      </c>
      <c r="V2" s="56" t="s">
        <v>60</v>
      </c>
      <c r="W2" s="56" t="s">
        <v>64</v>
      </c>
      <c r="X2" s="56" t="s">
        <v>63</v>
      </c>
      <c r="Y2" s="56" t="s">
        <v>60</v>
      </c>
      <c r="Z2" s="56" t="s">
        <v>67</v>
      </c>
      <c r="AA2" s="56" t="s">
        <v>63</v>
      </c>
      <c r="AB2" s="56" t="s">
        <v>68</v>
      </c>
      <c r="AC2" s="56" t="s">
        <v>69</v>
      </c>
      <c r="AD2" s="56" t="s">
        <v>68</v>
      </c>
      <c r="AE2" s="56" t="s">
        <v>69</v>
      </c>
      <c r="AF2" s="56" t="s">
        <v>69</v>
      </c>
      <c r="AG2" s="56" t="s">
        <v>69</v>
      </c>
    </row>
    <row r="3" spans="1:33" s="82" customFormat="1" ht="15.75" customHeight="1" thickTop="1">
      <c r="A3" s="67">
        <v>37681</v>
      </c>
      <c r="B3" s="68" t="s">
        <v>70</v>
      </c>
      <c r="C3" s="69">
        <v>113.57640000000001</v>
      </c>
      <c r="D3" s="70">
        <v>2.2360703812316585E-2</v>
      </c>
      <c r="E3" s="70">
        <v>3.2384866217000985E-2</v>
      </c>
      <c r="F3" s="70">
        <v>2.2360703812316585E-2</v>
      </c>
      <c r="G3" s="71">
        <v>-3.212829605529266E-3</v>
      </c>
      <c r="H3" s="72">
        <v>0.26500000000000001</v>
      </c>
      <c r="I3" s="73">
        <v>0.26166666666666666</v>
      </c>
      <c r="J3" s="74">
        <v>3.3525</v>
      </c>
      <c r="K3" s="75">
        <v>3.4953361628709465</v>
      </c>
      <c r="L3" s="76">
        <v>3.65925375</v>
      </c>
      <c r="M3" s="76">
        <v>3.7854490643892351</v>
      </c>
      <c r="N3" s="76">
        <v>5.3060017500000001</v>
      </c>
      <c r="O3" s="76">
        <v>5.5941690174695209</v>
      </c>
      <c r="P3" s="77">
        <v>2144.4899999999998</v>
      </c>
      <c r="Q3" s="78">
        <v>5.1333967388639934E-2</v>
      </c>
      <c r="R3" s="79">
        <v>0.16573077989356436</v>
      </c>
      <c r="S3" s="77">
        <v>287.85500000000002</v>
      </c>
      <c r="T3" s="78">
        <v>6.2717126855615479E-2</v>
      </c>
      <c r="U3" s="79">
        <v>0.32483569285148839</v>
      </c>
      <c r="V3" s="77">
        <v>316.76299999999998</v>
      </c>
      <c r="W3" s="80">
        <v>7.0691467606785796E-2</v>
      </c>
      <c r="X3" s="79">
        <v>0.43216971023207651</v>
      </c>
      <c r="Y3" s="77">
        <v>183.9</v>
      </c>
      <c r="Z3" s="80">
        <v>0.01</v>
      </c>
      <c r="AA3" s="79">
        <v>4.2000000000000003E-2</v>
      </c>
      <c r="AB3" s="81">
        <v>397242</v>
      </c>
      <c r="AC3" s="81">
        <v>1543733</v>
      </c>
      <c r="AD3" s="81">
        <v>257432</v>
      </c>
      <c r="AE3" s="81">
        <v>963055</v>
      </c>
      <c r="AF3" s="74">
        <v>11</v>
      </c>
      <c r="AG3" s="74" t="s">
        <v>33</v>
      </c>
    </row>
    <row r="4" spans="1:33" s="82" customFormat="1" ht="15.75" customHeight="1">
      <c r="A4" s="67">
        <f>EDATE(A3,3)</f>
        <v>37773</v>
      </c>
      <c r="B4" s="68" t="s">
        <v>71</v>
      </c>
      <c r="C4" s="69">
        <v>116.3134</v>
      </c>
      <c r="D4" s="70">
        <v>1.7444706510613583E-2</v>
      </c>
      <c r="E4" s="70">
        <v>3.0032232966544337E-2</v>
      </c>
      <c r="F4" s="70">
        <v>1.2803875767799955E-2</v>
      </c>
      <c r="G4" s="70">
        <v>-8.3642845898905804E-3</v>
      </c>
      <c r="H4" s="83">
        <v>0.26</v>
      </c>
      <c r="I4" s="73">
        <v>0.26333333333333331</v>
      </c>
      <c r="J4" s="74">
        <v>2.8439999999999999</v>
      </c>
      <c r="K4" s="75">
        <v>2.9813329725829725</v>
      </c>
      <c r="L4" s="76">
        <v>3.2740127999999999</v>
      </c>
      <c r="M4" s="76">
        <v>3.4265453631553635</v>
      </c>
      <c r="N4" s="76">
        <v>4.7056823999999997</v>
      </c>
      <c r="O4" s="76">
        <v>4.8590758564814811</v>
      </c>
      <c r="P4" s="77">
        <v>2175.23</v>
      </c>
      <c r="Q4" s="78">
        <v>1.4334410512522933E-2</v>
      </c>
      <c r="R4" s="79">
        <v>0.16570561944673698</v>
      </c>
      <c r="S4" s="77">
        <v>286.84300000000002</v>
      </c>
      <c r="T4" s="80">
        <v>-3.5156589255006532E-3</v>
      </c>
      <c r="U4" s="79">
        <v>0.28233521690926655</v>
      </c>
      <c r="V4" s="77">
        <v>310.47000000000003</v>
      </c>
      <c r="W4" s="80">
        <v>-1.9866587953769721E-2</v>
      </c>
      <c r="X4" s="79">
        <v>0.35403764631997636</v>
      </c>
      <c r="Y4" s="77">
        <v>183.1</v>
      </c>
      <c r="Z4" s="80">
        <v>-2E-3</v>
      </c>
      <c r="AA4" s="79">
        <v>7.0000000000000001E-3</v>
      </c>
      <c r="AB4" s="81">
        <v>418987</v>
      </c>
      <c r="AC4" s="81">
        <v>1595357</v>
      </c>
      <c r="AD4" s="81">
        <v>260277</v>
      </c>
      <c r="AE4" s="81">
        <v>997536</v>
      </c>
      <c r="AF4" s="74">
        <v>12</v>
      </c>
      <c r="AG4" s="74" t="s">
        <v>33</v>
      </c>
    </row>
    <row r="5" spans="1:33" s="82" customFormat="1" ht="15.75" customHeight="1">
      <c r="A5" s="67">
        <f t="shared" ref="A5:A68" si="0">EDATE(A4,3)</f>
        <v>37865</v>
      </c>
      <c r="B5" s="68" t="s">
        <v>72</v>
      </c>
      <c r="C5" s="69">
        <v>120.2491</v>
      </c>
      <c r="D5" s="70">
        <v>1.4433049931340758E-2</v>
      </c>
      <c r="E5" s="70">
        <v>2.1979474078315686E-2</v>
      </c>
      <c r="F5" s="70">
        <v>8.6764205512077641E-3</v>
      </c>
      <c r="G5" s="70">
        <v>8.3996550555387461E-3</v>
      </c>
      <c r="H5" s="83">
        <v>0.2</v>
      </c>
      <c r="I5" s="73">
        <v>0.22166666666666668</v>
      </c>
      <c r="J5" s="74">
        <v>2.9</v>
      </c>
      <c r="K5" s="75">
        <v>2.9339110640567161</v>
      </c>
      <c r="L5" s="76">
        <v>3.3805299999999998</v>
      </c>
      <c r="M5" s="76">
        <v>3.312678982426438</v>
      </c>
      <c r="N5" s="76">
        <v>4.8192200000000005</v>
      </c>
      <c r="O5" s="76">
        <v>4.7434496113314308</v>
      </c>
      <c r="P5" s="77">
        <v>2204.0500000000002</v>
      </c>
      <c r="Q5" s="78">
        <v>1.324917365060263E-2</v>
      </c>
      <c r="R5" s="79">
        <v>0.15143298958300688</v>
      </c>
      <c r="S5" s="77">
        <v>290.12700000000001</v>
      </c>
      <c r="T5" s="80">
        <v>1.1448771627684762E-2</v>
      </c>
      <c r="U5" s="79">
        <v>0.21421008357641783</v>
      </c>
      <c r="V5" s="77">
        <v>313.51100000000002</v>
      </c>
      <c r="W5" s="80">
        <v>9.7948271974748202E-3</v>
      </c>
      <c r="X5" s="79">
        <v>0.2477801436787328</v>
      </c>
      <c r="Y5" s="77">
        <v>185.1</v>
      </c>
      <c r="Z5" s="80">
        <v>7.0000000000000001E-3</v>
      </c>
      <c r="AA5" s="79">
        <v>0.03</v>
      </c>
      <c r="AB5" s="81">
        <v>439350</v>
      </c>
      <c r="AC5" s="81">
        <v>1654912</v>
      </c>
      <c r="AD5" s="81">
        <v>267445</v>
      </c>
      <c r="AE5" s="81">
        <v>1031326</v>
      </c>
      <c r="AF5" s="74">
        <v>12</v>
      </c>
      <c r="AG5" s="74" t="s">
        <v>33</v>
      </c>
    </row>
    <row r="6" spans="1:33" s="98" customFormat="1" ht="15.75" customHeight="1">
      <c r="A6" s="84">
        <f t="shared" si="0"/>
        <v>37956</v>
      </c>
      <c r="B6" s="85" t="s">
        <v>73</v>
      </c>
      <c r="C6" s="86">
        <v>119.94450000000001</v>
      </c>
      <c r="D6" s="87">
        <v>1.1467490643223943E-2</v>
      </c>
      <c r="E6" s="87">
        <v>1.1467490643223943E-2</v>
      </c>
      <c r="F6" s="87">
        <v>9.1722760559214134E-3</v>
      </c>
      <c r="G6" s="87">
        <v>1.0352333316882234E-2</v>
      </c>
      <c r="H6" s="88">
        <v>0.16500000000000001</v>
      </c>
      <c r="I6" s="89">
        <v>0.17666666666666667</v>
      </c>
      <c r="J6" s="90">
        <v>2.8914999999999997</v>
      </c>
      <c r="K6" s="91">
        <v>2.8976627536231887</v>
      </c>
      <c r="L6" s="92">
        <v>3.6418442499999997</v>
      </c>
      <c r="M6" s="92">
        <v>3.4949676359033823</v>
      </c>
      <c r="N6" s="92">
        <v>5.1636406999999993</v>
      </c>
      <c r="O6" s="92">
        <v>5.0261892236763286</v>
      </c>
      <c r="P6" s="93">
        <v>2229.4899999999998</v>
      </c>
      <c r="Q6" s="94">
        <v>1.1542387876862792E-2</v>
      </c>
      <c r="R6" s="95">
        <v>9.3005128004000279E-2</v>
      </c>
      <c r="S6" s="93">
        <v>294.45499999999998</v>
      </c>
      <c r="T6" s="94">
        <v>1.4917605048823335E-2</v>
      </c>
      <c r="U6" s="95">
        <v>8.7083328718522215E-2</v>
      </c>
      <c r="V6" s="93">
        <v>318.47500000000002</v>
      </c>
      <c r="W6" s="94">
        <v>1.5833575217456541E-2</v>
      </c>
      <c r="X6" s="96">
        <v>7.6478203407819745E-2</v>
      </c>
      <c r="Y6" s="93">
        <v>185.5</v>
      </c>
      <c r="Z6" s="94">
        <v>4.0000000000000001E-3</v>
      </c>
      <c r="AA6" s="96">
        <v>1.4999999999999999E-2</v>
      </c>
      <c r="AB6" s="97">
        <v>462372</v>
      </c>
      <c r="AC6" s="97">
        <v>1717951</v>
      </c>
      <c r="AD6" s="97">
        <v>277306</v>
      </c>
      <c r="AE6" s="97">
        <v>1062460</v>
      </c>
      <c r="AF6" s="90">
        <v>11</v>
      </c>
      <c r="AG6" s="90" t="s">
        <v>33</v>
      </c>
    </row>
    <row r="7" spans="1:33" s="82" customFormat="1" ht="15.75" customHeight="1">
      <c r="A7" s="67">
        <f t="shared" si="0"/>
        <v>38047</v>
      </c>
      <c r="B7" s="68" t="s">
        <v>74</v>
      </c>
      <c r="C7" s="69">
        <v>117.98099999999999</v>
      </c>
      <c r="D7" s="70">
        <v>3.8780943928492073E-2</v>
      </c>
      <c r="E7" s="70">
        <v>1.1572182182925994E-2</v>
      </c>
      <c r="F7" s="70">
        <v>3.8780943928492073E-2</v>
      </c>
      <c r="G7" s="70">
        <v>1.4885965503301346E-2</v>
      </c>
      <c r="H7" s="83">
        <v>0.16250000000000001</v>
      </c>
      <c r="I7" s="73">
        <v>0.16416666666666668</v>
      </c>
      <c r="J7" s="74">
        <v>2.8952999999999998</v>
      </c>
      <c r="K7" s="75">
        <v>2.8957949209486169</v>
      </c>
      <c r="L7" s="76">
        <v>3.5658514799999996</v>
      </c>
      <c r="M7" s="76">
        <v>3.5991835072470355</v>
      </c>
      <c r="N7" s="76">
        <v>5.3453028599999994</v>
      </c>
      <c r="O7" s="76">
        <v>5.3461200565579707</v>
      </c>
      <c r="P7" s="77">
        <v>2270.75</v>
      </c>
      <c r="Q7" s="78">
        <v>1.8506474574902843E-2</v>
      </c>
      <c r="R7" s="79">
        <v>5.8876469463602144E-2</v>
      </c>
      <c r="S7" s="77">
        <v>302.48399999999998</v>
      </c>
      <c r="T7" s="80">
        <v>2.7267324378937419E-2</v>
      </c>
      <c r="U7" s="79">
        <v>5.0820725712598325E-2</v>
      </c>
      <c r="V7" s="77">
        <v>328.44099999999997</v>
      </c>
      <c r="W7" s="80">
        <v>3.1292880131878364E-2</v>
      </c>
      <c r="X7" s="79">
        <v>3.686667950486644E-2</v>
      </c>
      <c r="Y7" s="77">
        <v>187.1</v>
      </c>
      <c r="Z7" s="80">
        <v>8.6253369272237812E-3</v>
      </c>
      <c r="AA7" s="79">
        <v>1.7400761283306032E-2</v>
      </c>
      <c r="AB7" s="81">
        <v>444783</v>
      </c>
      <c r="AC7" s="81">
        <v>1765492</v>
      </c>
      <c r="AD7" s="81">
        <v>274159</v>
      </c>
      <c r="AE7" s="81">
        <v>1079187</v>
      </c>
      <c r="AF7" s="74">
        <v>10</v>
      </c>
      <c r="AG7" s="74" t="s">
        <v>33</v>
      </c>
    </row>
    <row r="8" spans="1:33" s="82" customFormat="1" ht="15.75" customHeight="1">
      <c r="A8" s="67">
        <f t="shared" si="0"/>
        <v>38139</v>
      </c>
      <c r="B8" s="68" t="s">
        <v>75</v>
      </c>
      <c r="C8" s="69">
        <v>123.6507</v>
      </c>
      <c r="D8" s="70">
        <v>5.1076211297760965E-2</v>
      </c>
      <c r="E8" s="70">
        <v>2.4257057949480076E-2</v>
      </c>
      <c r="F8" s="70">
        <v>6.308215562437347E-2</v>
      </c>
      <c r="G8" s="70">
        <v>2.6909591837581459E-2</v>
      </c>
      <c r="H8" s="83">
        <v>0.16</v>
      </c>
      <c r="I8" s="73">
        <v>0.16</v>
      </c>
      <c r="J8" s="74">
        <v>3.085</v>
      </c>
      <c r="K8" s="75">
        <v>3.0464145021645024</v>
      </c>
      <c r="L8" s="76">
        <v>3.7637</v>
      </c>
      <c r="M8" s="76">
        <v>3.6966209040764793</v>
      </c>
      <c r="N8" s="76">
        <v>5.6159340000000002</v>
      </c>
      <c r="O8" s="76">
        <v>5.5155334561688312</v>
      </c>
      <c r="P8" s="77">
        <v>2307.0300000000002</v>
      </c>
      <c r="Q8" s="78">
        <v>1.5977100077067208E-2</v>
      </c>
      <c r="R8" s="79">
        <v>6.0591293794219458E-2</v>
      </c>
      <c r="S8" s="77">
        <v>314.41899999999998</v>
      </c>
      <c r="T8" s="78">
        <v>3.9456632416921211E-2</v>
      </c>
      <c r="U8" s="79">
        <v>9.613621388703919E-2</v>
      </c>
      <c r="V8" s="77">
        <v>344.81599999999997</v>
      </c>
      <c r="W8" s="78">
        <v>4.9856747482805108E-2</v>
      </c>
      <c r="X8" s="99">
        <v>0.11062582536154841</v>
      </c>
      <c r="Y8" s="77">
        <v>188.9</v>
      </c>
      <c r="Z8" s="78">
        <v>9.6205237840727431E-3</v>
      </c>
      <c r="AA8" s="99">
        <v>3.1676679410158393E-2</v>
      </c>
      <c r="AB8" s="81">
        <v>481795</v>
      </c>
      <c r="AC8" s="81">
        <v>1828300</v>
      </c>
      <c r="AD8" s="81">
        <v>284833</v>
      </c>
      <c r="AE8" s="81">
        <v>1103743</v>
      </c>
      <c r="AF8" s="74">
        <v>9.75</v>
      </c>
      <c r="AG8" s="74" t="s">
        <v>33</v>
      </c>
    </row>
    <row r="9" spans="1:33" s="82" customFormat="1" ht="15.75" customHeight="1">
      <c r="A9" s="67">
        <f t="shared" si="0"/>
        <v>38231</v>
      </c>
      <c r="B9" s="68" t="s">
        <v>76</v>
      </c>
      <c r="C9" s="69">
        <v>128.136</v>
      </c>
      <c r="D9" s="70">
        <v>5.6060037887821101E-2</v>
      </c>
      <c r="E9" s="70">
        <v>3.9822351061062022E-2</v>
      </c>
      <c r="F9" s="70">
        <v>6.558801687497029E-2</v>
      </c>
      <c r="G9" s="70">
        <v>1.2443210377369063E-2</v>
      </c>
      <c r="H9" s="83">
        <v>0.16250000000000001</v>
      </c>
      <c r="I9" s="73">
        <v>0.16083333333333333</v>
      </c>
      <c r="J9" s="74">
        <v>2.8608000000000002</v>
      </c>
      <c r="K9" s="75">
        <v>2.9767106060606063</v>
      </c>
      <c r="L9" s="76">
        <v>3.5576908800000004</v>
      </c>
      <c r="M9" s="76">
        <v>3.6353574394949502</v>
      </c>
      <c r="N9" s="76">
        <v>5.1837696000000015</v>
      </c>
      <c r="O9" s="76">
        <v>5.3921128155050511</v>
      </c>
      <c r="P9" s="77">
        <v>2351.8200000000002</v>
      </c>
      <c r="Q9" s="78">
        <v>1.941457198215879E-2</v>
      </c>
      <c r="R9" s="79">
        <v>6.7044758512737834E-2</v>
      </c>
      <c r="S9" s="77">
        <v>324.65100000000001</v>
      </c>
      <c r="T9" s="78">
        <v>3.2542562631393324E-2</v>
      </c>
      <c r="U9" s="79">
        <v>0.11899616374897892</v>
      </c>
      <c r="V9" s="77">
        <v>358.42700000000002</v>
      </c>
      <c r="W9" s="78">
        <v>3.9473226300403841E-2</v>
      </c>
      <c r="X9" s="99">
        <v>0.14326770033587333</v>
      </c>
      <c r="Y9" s="77">
        <v>189.8</v>
      </c>
      <c r="Z9" s="78">
        <v>4.7644256220222836E-3</v>
      </c>
      <c r="AA9" s="99">
        <v>2.5391680172879516E-2</v>
      </c>
      <c r="AB9" s="81">
        <v>505252</v>
      </c>
      <c r="AC9" s="81">
        <v>1894202</v>
      </c>
      <c r="AD9" s="81">
        <v>301881</v>
      </c>
      <c r="AE9" s="81">
        <v>1138179</v>
      </c>
      <c r="AF9" s="74">
        <v>9.75</v>
      </c>
      <c r="AG9" s="74" t="s">
        <v>33</v>
      </c>
    </row>
    <row r="10" spans="1:33" s="98" customFormat="1" ht="15.75" customHeight="1">
      <c r="A10" s="84">
        <f t="shared" si="0"/>
        <v>38322</v>
      </c>
      <c r="B10" s="85" t="s">
        <v>77</v>
      </c>
      <c r="C10" s="86">
        <v>127.39230000000001</v>
      </c>
      <c r="D10" s="87">
        <v>5.7599566374817668E-2</v>
      </c>
      <c r="E10" s="87">
        <v>5.7599566374817668E-2</v>
      </c>
      <c r="F10" s="87">
        <v>6.2093718344734539E-2</v>
      </c>
      <c r="G10" s="87">
        <v>8.1405743658509166E-3</v>
      </c>
      <c r="H10" s="88">
        <v>0.17749999999999999</v>
      </c>
      <c r="I10" s="89">
        <v>0.17249999999999999</v>
      </c>
      <c r="J10" s="90">
        <v>2.6560000000000001</v>
      </c>
      <c r="K10" s="91">
        <v>2.7855773166447082</v>
      </c>
      <c r="L10" s="92">
        <v>3.5999424000000002</v>
      </c>
      <c r="M10" s="92">
        <v>3.6798404878648814</v>
      </c>
      <c r="N10" s="92">
        <v>5.0947392000000011</v>
      </c>
      <c r="O10" s="92">
        <v>5.2600984995974249</v>
      </c>
      <c r="P10" s="93">
        <v>2398.92</v>
      </c>
      <c r="Q10" s="94">
        <v>2.0027042885935042E-2</v>
      </c>
      <c r="R10" s="95">
        <v>7.5994958488264208E-2</v>
      </c>
      <c r="S10" s="93">
        <v>331.005</v>
      </c>
      <c r="T10" s="94">
        <v>1.9571786318230977E-2</v>
      </c>
      <c r="U10" s="95">
        <v>0.12412762561342137</v>
      </c>
      <c r="V10" s="93">
        <v>366.53300000000002</v>
      </c>
      <c r="W10" s="94">
        <v>2.2615483766568856E-2</v>
      </c>
      <c r="X10" s="96">
        <v>0.15090038464557654</v>
      </c>
      <c r="Y10" s="93">
        <v>191.7</v>
      </c>
      <c r="Z10" s="94">
        <v>1.0010537407797671E-2</v>
      </c>
      <c r="AA10" s="96">
        <v>3.3423180592991875E-2</v>
      </c>
      <c r="AB10" s="97">
        <v>525920</v>
      </c>
      <c r="AC10" s="97">
        <v>1957750</v>
      </c>
      <c r="AD10" s="97">
        <v>317821</v>
      </c>
      <c r="AE10" s="97">
        <v>1178694</v>
      </c>
      <c r="AF10" s="90">
        <v>9.75</v>
      </c>
      <c r="AG10" s="90" t="s">
        <v>33</v>
      </c>
    </row>
    <row r="11" spans="1:33" s="82" customFormat="1" ht="15.75" customHeight="1">
      <c r="A11" s="67">
        <f t="shared" si="0"/>
        <v>38412</v>
      </c>
      <c r="B11" s="68" t="s">
        <v>78</v>
      </c>
      <c r="C11" s="69">
        <v>122.9177</v>
      </c>
      <c r="D11" s="70">
        <v>4.1843178138852855E-2</v>
      </c>
      <c r="E11" s="70">
        <v>5.8186297651362962E-2</v>
      </c>
      <c r="F11" s="70">
        <v>4.1843178138852855E-2</v>
      </c>
      <c r="G11" s="70">
        <v>8.50395745566912E-3</v>
      </c>
      <c r="H11" s="83">
        <v>0.1925</v>
      </c>
      <c r="I11" s="73">
        <v>0.1875</v>
      </c>
      <c r="J11" s="74">
        <v>2.6790000000000003</v>
      </c>
      <c r="K11" s="75">
        <v>2.6675187715665971</v>
      </c>
      <c r="L11" s="76">
        <v>3.4730556000000004</v>
      </c>
      <c r="M11" s="76">
        <v>3.4883142975776389</v>
      </c>
      <c r="N11" s="76">
        <v>5.0646494999999998</v>
      </c>
      <c r="O11" s="76">
        <v>5.063395214895329</v>
      </c>
      <c r="P11" s="77">
        <v>2441.87</v>
      </c>
      <c r="Q11" s="78">
        <v>1.7903890083871055E-2</v>
      </c>
      <c r="R11" s="79">
        <v>7.5358361774743976E-2</v>
      </c>
      <c r="S11" s="77">
        <v>336.12299999999999</v>
      </c>
      <c r="T11" s="78">
        <v>1.5462002084560611E-2</v>
      </c>
      <c r="U11" s="79">
        <v>0.11120918792398937</v>
      </c>
      <c r="V11" s="77">
        <v>371.46</v>
      </c>
      <c r="W11" s="78">
        <v>1.3442173010342673E-2</v>
      </c>
      <c r="X11" s="99">
        <v>0.13097938442520873</v>
      </c>
      <c r="Y11" s="77">
        <v>193.1</v>
      </c>
      <c r="Z11" s="78">
        <v>7.3030777256128943E-3</v>
      </c>
      <c r="AA11" s="99">
        <v>3.2068412613575736E-2</v>
      </c>
      <c r="AB11" s="81">
        <v>499710</v>
      </c>
      <c r="AC11" s="81">
        <v>2012677</v>
      </c>
      <c r="AD11" s="81">
        <v>308544</v>
      </c>
      <c r="AE11" s="81">
        <v>1213079</v>
      </c>
      <c r="AF11" s="74">
        <v>9.75</v>
      </c>
      <c r="AG11" s="74" t="s">
        <v>33</v>
      </c>
    </row>
    <row r="12" spans="1:33" s="82" customFormat="1" ht="15.75" customHeight="1">
      <c r="A12" s="67">
        <f t="shared" si="0"/>
        <v>38504</v>
      </c>
      <c r="B12" s="68" t="s">
        <v>79</v>
      </c>
      <c r="C12" s="69">
        <v>129.1841</v>
      </c>
      <c r="D12" s="70">
        <v>4.3330821245722406E-2</v>
      </c>
      <c r="E12" s="70">
        <v>5.3556340856322882E-2</v>
      </c>
      <c r="F12" s="70">
        <v>4.4750252121500411E-2</v>
      </c>
      <c r="G12" s="70">
        <v>1.0873763542157189E-2</v>
      </c>
      <c r="H12" s="83">
        <v>0.19750000000000001</v>
      </c>
      <c r="I12" s="73">
        <v>0.19666666666666668</v>
      </c>
      <c r="J12" s="74">
        <v>2.3325</v>
      </c>
      <c r="K12" s="75">
        <v>2.4786309523809522</v>
      </c>
      <c r="L12" s="76">
        <v>2.8241909999999999</v>
      </c>
      <c r="M12" s="76">
        <v>3.0805251686507931</v>
      </c>
      <c r="N12" s="76">
        <v>4.1786737500000006</v>
      </c>
      <c r="O12" s="76">
        <v>4.5585328055555561</v>
      </c>
      <c r="P12" s="77">
        <v>2474.6799999999998</v>
      </c>
      <c r="Q12" s="78">
        <v>1.3436423724440649E-2</v>
      </c>
      <c r="R12" s="79">
        <v>7.2669189390688338E-2</v>
      </c>
      <c r="S12" s="77">
        <v>336.80099999999999</v>
      </c>
      <c r="T12" s="78">
        <v>2.0171187333208884E-3</v>
      </c>
      <c r="U12" s="79">
        <v>7.1185265521485741E-2</v>
      </c>
      <c r="V12" s="77">
        <v>368.37599999999998</v>
      </c>
      <c r="W12" s="78">
        <v>-8.3023744144726797E-3</v>
      </c>
      <c r="X12" s="99">
        <v>6.832629576353777E-2</v>
      </c>
      <c r="Y12" s="77">
        <v>193.7</v>
      </c>
      <c r="Z12" s="78">
        <v>3.1071983428274663E-3</v>
      </c>
      <c r="AA12" s="99">
        <v>2.541026998411855E-2</v>
      </c>
      <c r="AB12" s="81">
        <v>535557</v>
      </c>
      <c r="AC12" s="81">
        <v>2066439</v>
      </c>
      <c r="AD12" s="81">
        <v>321752</v>
      </c>
      <c r="AE12" s="81">
        <v>1249998</v>
      </c>
      <c r="AF12" s="74">
        <v>9.75</v>
      </c>
      <c r="AG12" s="74" t="s">
        <v>33</v>
      </c>
    </row>
    <row r="13" spans="1:33" s="82" customFormat="1" ht="15.75" customHeight="1">
      <c r="A13" s="67">
        <f t="shared" si="0"/>
        <v>38596</v>
      </c>
      <c r="B13" s="68" t="s">
        <v>80</v>
      </c>
      <c r="C13" s="69">
        <v>130.84610000000001</v>
      </c>
      <c r="D13" s="70">
        <v>3.5644541153810883E-2</v>
      </c>
      <c r="E13" s="70">
        <v>4.2122699822467302E-2</v>
      </c>
      <c r="F13" s="70">
        <v>2.1150184179309583E-2</v>
      </c>
      <c r="G13" s="70">
        <v>-5.943380620991201E-3</v>
      </c>
      <c r="H13" s="83">
        <v>0.19500000000000001</v>
      </c>
      <c r="I13" s="73">
        <v>0.19666666666666668</v>
      </c>
      <c r="J13" s="74">
        <v>2.2275</v>
      </c>
      <c r="K13" s="75">
        <v>2.343132527134701</v>
      </c>
      <c r="L13" s="76">
        <v>2.6787915</v>
      </c>
      <c r="M13" s="76">
        <v>2.8504207192593634</v>
      </c>
      <c r="N13" s="76">
        <v>3.9299782500000005</v>
      </c>
      <c r="O13" s="76">
        <v>4.16007559309252</v>
      </c>
      <c r="P13" s="77">
        <v>2493.79</v>
      </c>
      <c r="Q13" s="78">
        <v>7.7222105484346937E-3</v>
      </c>
      <c r="R13" s="79">
        <v>6.0366014405864199E-2</v>
      </c>
      <c r="S13" s="77">
        <v>331.69</v>
      </c>
      <c r="T13" s="78">
        <v>-1.5175133090459925E-2</v>
      </c>
      <c r="U13" s="79">
        <v>2.1681744396290226E-2</v>
      </c>
      <c r="V13" s="77">
        <v>359.96699999999998</v>
      </c>
      <c r="W13" s="78">
        <v>-2.2827220014333127E-2</v>
      </c>
      <c r="X13" s="99">
        <v>4.2965513200734495E-3</v>
      </c>
      <c r="Y13" s="77">
        <v>198.8</v>
      </c>
      <c r="Z13" s="78">
        <v>2.6329375322664106E-2</v>
      </c>
      <c r="AA13" s="99">
        <v>4.7418335089568053E-2</v>
      </c>
      <c r="AB13" s="81">
        <v>552859</v>
      </c>
      <c r="AC13" s="81">
        <v>2114046</v>
      </c>
      <c r="AD13" s="81">
        <v>332896</v>
      </c>
      <c r="AE13" s="81">
        <v>1281013</v>
      </c>
      <c r="AF13" s="74">
        <v>9.75</v>
      </c>
      <c r="AG13" s="74" t="s">
        <v>33</v>
      </c>
    </row>
    <row r="14" spans="1:33" s="98" customFormat="1" ht="15.75" customHeight="1">
      <c r="A14" s="84">
        <f t="shared" si="0"/>
        <v>38687</v>
      </c>
      <c r="B14" s="85" t="s">
        <v>81</v>
      </c>
      <c r="C14" s="86">
        <v>130.13200000000001</v>
      </c>
      <c r="D14" s="87">
        <v>3.2021683160350811E-2</v>
      </c>
      <c r="E14" s="87">
        <v>3.2021683160350811E-2</v>
      </c>
      <c r="F14" s="87">
        <v>2.1506009389892444E-2</v>
      </c>
      <c r="G14" s="87">
        <v>1.3893771709018399E-2</v>
      </c>
      <c r="H14" s="88">
        <v>0.18</v>
      </c>
      <c r="I14" s="89">
        <v>0.185</v>
      </c>
      <c r="J14" s="90">
        <v>2.3355000000000001</v>
      </c>
      <c r="K14" s="91">
        <v>2.2511417027417031</v>
      </c>
      <c r="L14" s="92">
        <v>2.7673339500000003</v>
      </c>
      <c r="M14" s="92">
        <v>2.6735309242328045</v>
      </c>
      <c r="N14" s="92">
        <v>4.0240665</v>
      </c>
      <c r="O14" s="92">
        <v>3.9187124380759983</v>
      </c>
      <c r="P14" s="93">
        <v>2535.4</v>
      </c>
      <c r="Q14" s="94">
        <v>1.6685446649477242E-2</v>
      </c>
      <c r="R14" s="95">
        <v>5.6892268187350936E-2</v>
      </c>
      <c r="S14" s="93">
        <v>335.00599999999997</v>
      </c>
      <c r="T14" s="94">
        <v>9.9972866230515489E-3</v>
      </c>
      <c r="U14" s="95">
        <v>1.208743070346352E-2</v>
      </c>
      <c r="V14" s="93">
        <v>363.02800000000002</v>
      </c>
      <c r="W14" s="94">
        <v>8.5035572705276508E-3</v>
      </c>
      <c r="X14" s="96">
        <v>-9.5625769030346364E-3</v>
      </c>
      <c r="Y14" s="93">
        <v>198.1</v>
      </c>
      <c r="Z14" s="94">
        <v>-3.5211267605634866E-3</v>
      </c>
      <c r="AA14" s="96">
        <v>3.3385498174230532E-2</v>
      </c>
      <c r="AB14" s="97">
        <v>582458</v>
      </c>
      <c r="AC14" s="97">
        <v>2170584</v>
      </c>
      <c r="AD14" s="97">
        <v>350104</v>
      </c>
      <c r="AE14" s="97">
        <v>1313296</v>
      </c>
      <c r="AF14" s="90">
        <v>9.75</v>
      </c>
      <c r="AG14" s="90" t="s">
        <v>33</v>
      </c>
    </row>
    <row r="15" spans="1:33" s="82" customFormat="1" ht="15.75" customHeight="1">
      <c r="A15" s="67">
        <f t="shared" si="0"/>
        <v>38777</v>
      </c>
      <c r="B15" s="68" t="s">
        <v>82</v>
      </c>
      <c r="C15" s="69">
        <v>128.17740000000001</v>
      </c>
      <c r="D15" s="70">
        <v>4.2790419931385104E-2</v>
      </c>
      <c r="E15" s="70">
        <v>3.2350142910718249E-2</v>
      </c>
      <c r="F15" s="70">
        <v>4.2790419931385104E-2</v>
      </c>
      <c r="G15" s="70">
        <v>1.4038567340277419E-2</v>
      </c>
      <c r="H15" s="83">
        <v>0.16500000000000001</v>
      </c>
      <c r="I15" s="73">
        <v>0.17</v>
      </c>
      <c r="J15" s="74">
        <v>2.1640000000000001</v>
      </c>
      <c r="K15" s="100">
        <v>2.1931467654808956</v>
      </c>
      <c r="L15" s="101">
        <v>2.6223352000000002</v>
      </c>
      <c r="M15" s="101">
        <v>2.6460315725527006</v>
      </c>
      <c r="N15" s="101">
        <v>3.759300800000001</v>
      </c>
      <c r="O15" s="101">
        <v>3.8527009229202895</v>
      </c>
      <c r="P15" s="77">
        <v>2571.83</v>
      </c>
      <c r="Q15" s="78">
        <v>1.4368541453025019E-2</v>
      </c>
      <c r="R15" s="79">
        <v>5.3221506468403401E-2</v>
      </c>
      <c r="S15" s="77">
        <v>337.339</v>
      </c>
      <c r="T15" s="78">
        <v>6.9640543751456896E-3</v>
      </c>
      <c r="U15" s="79">
        <v>3.6177232739205145E-3</v>
      </c>
      <c r="V15" s="77">
        <v>365.05799999999999</v>
      </c>
      <c r="W15" s="78">
        <v>5.5918551737055289E-3</v>
      </c>
      <c r="X15" s="99">
        <v>-1.7234695525763177E-2</v>
      </c>
      <c r="Y15" s="77">
        <v>199.7</v>
      </c>
      <c r="Z15" s="78">
        <v>8.0767289247853924E-3</v>
      </c>
      <c r="AA15" s="99">
        <v>3.4179181771103018E-2</v>
      </c>
      <c r="AB15" s="81">
        <v>554270</v>
      </c>
      <c r="AC15" s="81">
        <v>2225144</v>
      </c>
      <c r="AD15" s="81">
        <v>345002</v>
      </c>
      <c r="AE15" s="81">
        <v>1349754</v>
      </c>
      <c r="AF15" s="74">
        <v>9</v>
      </c>
      <c r="AG15" s="74" t="s">
        <v>33</v>
      </c>
    </row>
    <row r="16" spans="1:33" s="82" customFormat="1" ht="15.75" customHeight="1">
      <c r="A16" s="67">
        <f t="shared" si="0"/>
        <v>38869</v>
      </c>
      <c r="B16" s="68" t="s">
        <v>83</v>
      </c>
      <c r="C16" s="69">
        <v>132.1337</v>
      </c>
      <c r="D16" s="70">
        <v>3.2563432708532902E-2</v>
      </c>
      <c r="E16" s="70">
        <v>2.6907584873316237E-2</v>
      </c>
      <c r="F16" s="70">
        <v>2.2832531248040633E-2</v>
      </c>
      <c r="G16" s="70">
        <v>4.3404222337217746E-3</v>
      </c>
      <c r="H16" s="83">
        <v>0.1525</v>
      </c>
      <c r="I16" s="73">
        <v>0.15416666666666667</v>
      </c>
      <c r="J16" s="74">
        <v>2.165</v>
      </c>
      <c r="K16" s="100">
        <v>2.1843735968379447</v>
      </c>
      <c r="L16" s="101">
        <v>2.7692515000000002</v>
      </c>
      <c r="M16" s="101">
        <v>2.7840569616231887</v>
      </c>
      <c r="N16" s="101">
        <v>4.0015695000000004</v>
      </c>
      <c r="O16" s="101">
        <v>4.036722406956522</v>
      </c>
      <c r="P16" s="77">
        <v>2574.39</v>
      </c>
      <c r="Q16" s="78">
        <v>9.9540016253008012E-4</v>
      </c>
      <c r="R16" s="79">
        <v>4.0292078167682321E-2</v>
      </c>
      <c r="S16" s="77">
        <v>339.71199999999999</v>
      </c>
      <c r="T16" s="78">
        <v>7.0344668123163423E-3</v>
      </c>
      <c r="U16" s="79">
        <v>8.643085976585585E-3</v>
      </c>
      <c r="V16" s="77">
        <v>367.85199999999998</v>
      </c>
      <c r="W16" s="78">
        <v>7.6535783354974019E-3</v>
      </c>
      <c r="X16" s="99">
        <v>-1.4224596607813611E-3</v>
      </c>
      <c r="Y16" s="77">
        <v>201.8</v>
      </c>
      <c r="Z16" s="78">
        <v>1.0515773660490835E-2</v>
      </c>
      <c r="AA16" s="99">
        <v>4.1817243159525175E-2</v>
      </c>
      <c r="AB16" s="81">
        <v>581977</v>
      </c>
      <c r="AC16" s="81">
        <v>2271564</v>
      </c>
      <c r="AD16" s="81">
        <v>355817</v>
      </c>
      <c r="AE16" s="81">
        <v>1383819</v>
      </c>
      <c r="AF16" s="74">
        <v>8.15</v>
      </c>
      <c r="AG16" s="74" t="s">
        <v>33</v>
      </c>
    </row>
    <row r="17" spans="1:33" s="82" customFormat="1" ht="15.75" customHeight="1">
      <c r="A17" s="67">
        <f t="shared" si="0"/>
        <v>38961</v>
      </c>
      <c r="B17" s="68" t="s">
        <v>84</v>
      </c>
      <c r="C17" s="69">
        <v>136.72470000000001</v>
      </c>
      <c r="D17" s="70">
        <v>3.6788033045748625E-2</v>
      </c>
      <c r="E17" s="70">
        <v>3.2973298987616362E-2</v>
      </c>
      <c r="F17" s="70">
        <v>4.4927590505181358E-2</v>
      </c>
      <c r="G17" s="70">
        <v>1.6729047834136423E-2</v>
      </c>
      <c r="H17" s="83">
        <v>0.14249999999999999</v>
      </c>
      <c r="I17" s="73">
        <v>0.14416666666666667</v>
      </c>
      <c r="J17" s="74">
        <v>2.169</v>
      </c>
      <c r="K17" s="100">
        <v>2.1713621118012423</v>
      </c>
      <c r="L17" s="101">
        <v>2.7489906000000004</v>
      </c>
      <c r="M17" s="101">
        <v>2.7687762074948243</v>
      </c>
      <c r="N17" s="101">
        <v>4.0605849000000003</v>
      </c>
      <c r="O17" s="101">
        <v>4.085417813354038</v>
      </c>
      <c r="P17" s="77">
        <v>2585.9899999999998</v>
      </c>
      <c r="Q17" s="78">
        <v>4.5059217911815885E-3</v>
      </c>
      <c r="R17" s="79">
        <v>3.6971838045705363E-2</v>
      </c>
      <c r="S17" s="77">
        <v>342.56099999999998</v>
      </c>
      <c r="T17" s="78">
        <v>8.3865156367746163E-3</v>
      </c>
      <c r="U17" s="79">
        <v>3.2774578672857047E-2</v>
      </c>
      <c r="V17" s="77">
        <v>371.69799999999998</v>
      </c>
      <c r="W17" s="78">
        <v>1.0455291802137889E-2</v>
      </c>
      <c r="X17" s="99">
        <v>3.2589098445135134E-2</v>
      </c>
      <c r="Y17" s="77">
        <v>202.8</v>
      </c>
      <c r="Z17" s="78">
        <v>4.9554013875123815E-3</v>
      </c>
      <c r="AA17" s="99">
        <v>2.0120724346076369E-2</v>
      </c>
      <c r="AB17" s="81">
        <v>617848</v>
      </c>
      <c r="AC17" s="81">
        <v>2336553</v>
      </c>
      <c r="AD17" s="81">
        <v>368734</v>
      </c>
      <c r="AE17" s="81">
        <v>1419657</v>
      </c>
      <c r="AF17" s="74">
        <v>7.5</v>
      </c>
      <c r="AG17" s="74" t="s">
        <v>33</v>
      </c>
    </row>
    <row r="18" spans="1:33" s="98" customFormat="1" ht="15.75" customHeight="1">
      <c r="A18" s="84">
        <f t="shared" si="0"/>
        <v>39052</v>
      </c>
      <c r="B18" s="85" t="s">
        <v>85</v>
      </c>
      <c r="C18" s="86">
        <v>136.37209999999999</v>
      </c>
      <c r="D18" s="87">
        <v>3.9619560228338679E-2</v>
      </c>
      <c r="E18" s="87">
        <v>3.9619560228338679E-2</v>
      </c>
      <c r="F18" s="87">
        <v>4.7952079427043159E-2</v>
      </c>
      <c r="G18" s="87">
        <v>1.2420525306885644E-2</v>
      </c>
      <c r="H18" s="88">
        <v>0.13250000000000001</v>
      </c>
      <c r="I18" s="89">
        <v>0.13416666666666666</v>
      </c>
      <c r="J18" s="90">
        <v>2.1364000000000001</v>
      </c>
      <c r="K18" s="91">
        <v>2.1513093939393939</v>
      </c>
      <c r="L18" s="92">
        <v>2.8194070800000004</v>
      </c>
      <c r="M18" s="92">
        <v>2.811115985060606</v>
      </c>
      <c r="N18" s="92">
        <v>4.1847803200000007</v>
      </c>
      <c r="O18" s="92">
        <v>4.1822171721313133</v>
      </c>
      <c r="P18" s="93">
        <v>2615.0500000000002</v>
      </c>
      <c r="Q18" s="94">
        <v>1.1237475782969186E-2</v>
      </c>
      <c r="R18" s="95">
        <v>3.1415161315768714E-2</v>
      </c>
      <c r="S18" s="93">
        <v>347.84199999999998</v>
      </c>
      <c r="T18" s="94">
        <v>1.5416232437434507E-2</v>
      </c>
      <c r="U18" s="95">
        <v>3.8315731658537411E-2</v>
      </c>
      <c r="V18" s="93">
        <v>379</v>
      </c>
      <c r="W18" s="94">
        <v>1.964498060253228E-2</v>
      </c>
      <c r="X18" s="96">
        <v>4.3996606322377341E-2</v>
      </c>
      <c r="Y18" s="93">
        <v>203.1</v>
      </c>
      <c r="Z18" s="94">
        <v>1.4792899408282434E-3</v>
      </c>
      <c r="AA18" s="96">
        <v>2.5239777889954462E-2</v>
      </c>
      <c r="AB18" s="97">
        <v>655355</v>
      </c>
      <c r="AC18" s="97">
        <v>2409450</v>
      </c>
      <c r="AD18" s="97">
        <v>386663</v>
      </c>
      <c r="AE18" s="97">
        <v>1456216</v>
      </c>
      <c r="AF18" s="90">
        <v>6.85</v>
      </c>
      <c r="AG18" s="90" t="s">
        <v>33</v>
      </c>
    </row>
    <row r="19" spans="1:33" s="82" customFormat="1" ht="15.75" customHeight="1">
      <c r="A19" s="67">
        <f t="shared" si="0"/>
        <v>39142</v>
      </c>
      <c r="B19" s="68" t="s">
        <v>86</v>
      </c>
      <c r="C19" s="69">
        <v>134.83590000000001</v>
      </c>
      <c r="D19" s="70">
        <v>5.1947535212915952E-2</v>
      </c>
      <c r="E19" s="70">
        <v>4.1916149180961648E-2</v>
      </c>
      <c r="F19" s="70">
        <v>5.1947535212915952E-2</v>
      </c>
      <c r="G19" s="70">
        <v>1.720524948273261E-2</v>
      </c>
      <c r="H19" s="83">
        <v>0.1275</v>
      </c>
      <c r="I19" s="73">
        <v>0.12916666666666665</v>
      </c>
      <c r="J19" s="74">
        <v>2.0594000000000001</v>
      </c>
      <c r="K19" s="100">
        <v>2.1071361244019138</v>
      </c>
      <c r="L19" s="101">
        <v>2.75012276</v>
      </c>
      <c r="M19" s="101">
        <v>2.7824732522727271</v>
      </c>
      <c r="N19" s="101">
        <v>4.05248732</v>
      </c>
      <c r="O19" s="101">
        <v>4.142067717607655</v>
      </c>
      <c r="P19" s="77">
        <v>2647.88</v>
      </c>
      <c r="Q19" s="78">
        <v>1.255425326475601E-2</v>
      </c>
      <c r="R19" s="79">
        <v>2.9570383734539352E-2</v>
      </c>
      <c r="S19" s="77">
        <v>351.71699999999998</v>
      </c>
      <c r="T19" s="78">
        <v>1.1140115339723256E-2</v>
      </c>
      <c r="U19" s="79">
        <v>4.2621813665185471E-2</v>
      </c>
      <c r="V19" s="77">
        <v>382.52</v>
      </c>
      <c r="W19" s="78">
        <v>9.28759894459108E-3</v>
      </c>
      <c r="X19" s="99">
        <v>4.7833494951487143E-2</v>
      </c>
      <c r="Y19" s="77">
        <v>205.28800000000001</v>
      </c>
      <c r="Z19" s="78">
        <v>1.0773018217626884E-2</v>
      </c>
      <c r="AA19" s="99">
        <v>2.7981972959439272E-2</v>
      </c>
      <c r="AB19" s="81">
        <v>631423</v>
      </c>
      <c r="AC19" s="81">
        <v>2486603</v>
      </c>
      <c r="AD19" s="81">
        <v>384999</v>
      </c>
      <c r="AE19" s="81">
        <v>1496213</v>
      </c>
      <c r="AF19" s="74">
        <v>6.5</v>
      </c>
      <c r="AG19" s="74" t="s">
        <v>33</v>
      </c>
    </row>
    <row r="20" spans="1:33" s="82" customFormat="1" ht="15.75" customHeight="1">
      <c r="A20" s="67">
        <f t="shared" si="0"/>
        <v>39234</v>
      </c>
      <c r="B20" s="68" t="s">
        <v>87</v>
      </c>
      <c r="C20" s="69">
        <v>140.77170000000001</v>
      </c>
      <c r="D20" s="70">
        <v>5.8762380858903285E-2</v>
      </c>
      <c r="E20" s="70">
        <v>5.259115285718563E-2</v>
      </c>
      <c r="F20" s="70">
        <v>6.5373178833257661E-2</v>
      </c>
      <c r="G20" s="70">
        <v>1.7644045225059468E-2</v>
      </c>
      <c r="H20" s="83">
        <v>0.12</v>
      </c>
      <c r="I20" s="73">
        <v>0.12333333333333334</v>
      </c>
      <c r="J20" s="74">
        <v>1.929</v>
      </c>
      <c r="K20" s="100">
        <v>1.9817512193362192</v>
      </c>
      <c r="L20" s="101">
        <v>2.6120589000000001</v>
      </c>
      <c r="M20" s="101">
        <v>2.6847444352087537</v>
      </c>
      <c r="N20" s="101">
        <v>3.8747823000000006</v>
      </c>
      <c r="O20" s="101">
        <v>3.9555754337950941</v>
      </c>
      <c r="P20" s="77">
        <v>2669.38</v>
      </c>
      <c r="Q20" s="78">
        <v>8.1197033098177052E-3</v>
      </c>
      <c r="R20" s="79">
        <v>3.6898061288305195E-2</v>
      </c>
      <c r="S20" s="77">
        <v>352.93599999999998</v>
      </c>
      <c r="T20" s="78">
        <v>3.4658546501875609E-3</v>
      </c>
      <c r="U20" s="79">
        <v>3.8927091183119877E-2</v>
      </c>
      <c r="V20" s="77">
        <v>381.65199999999999</v>
      </c>
      <c r="W20" s="78">
        <v>-2.2691623967374674E-3</v>
      </c>
      <c r="X20" s="99">
        <v>3.7515087589574003E-2</v>
      </c>
      <c r="Y20" s="77">
        <v>207.23400000000001</v>
      </c>
      <c r="Z20" s="78">
        <v>9.4793655742175797E-3</v>
      </c>
      <c r="AA20" s="99">
        <v>2.692765113974227E-2</v>
      </c>
      <c r="AB20" s="81">
        <v>670655</v>
      </c>
      <c r="AC20" s="81">
        <v>2575281</v>
      </c>
      <c r="AD20" s="81">
        <v>400751</v>
      </c>
      <c r="AE20" s="81">
        <v>1541147</v>
      </c>
      <c r="AF20" s="74">
        <v>6.5</v>
      </c>
      <c r="AG20" s="74" t="s">
        <v>33</v>
      </c>
    </row>
    <row r="21" spans="1:33" s="82" customFormat="1" ht="15.75" customHeight="1">
      <c r="A21" s="67">
        <f t="shared" si="0"/>
        <v>39326</v>
      </c>
      <c r="B21" s="68" t="s">
        <v>88</v>
      </c>
      <c r="C21" s="69">
        <v>144.7508</v>
      </c>
      <c r="D21" s="70">
        <v>5.8741806154507969E-2</v>
      </c>
      <c r="E21" s="70">
        <v>5.6078349246672543E-2</v>
      </c>
      <c r="F21" s="70">
        <v>5.8702633832804052E-2</v>
      </c>
      <c r="G21" s="70">
        <v>1.0331304705323285E-2</v>
      </c>
      <c r="H21" s="83">
        <v>0.1125</v>
      </c>
      <c r="I21" s="73">
        <v>0.11416666666666667</v>
      </c>
      <c r="J21" s="74">
        <v>1.8336000000000001</v>
      </c>
      <c r="K21" s="100">
        <v>1.9147071319603357</v>
      </c>
      <c r="L21" s="101">
        <v>2.6159971200000003</v>
      </c>
      <c r="M21" s="101">
        <v>2.6538479084680908</v>
      </c>
      <c r="N21" s="101">
        <v>3.7539292799999999</v>
      </c>
      <c r="O21" s="101">
        <v>3.8904934214302056</v>
      </c>
      <c r="P21" s="77">
        <v>2693.21</v>
      </c>
      <c r="Q21" s="78">
        <v>8.9271666079764334E-3</v>
      </c>
      <c r="R21" s="79">
        <v>4.1461877269440395E-2</v>
      </c>
      <c r="S21" s="77">
        <v>361.99700000000001</v>
      </c>
      <c r="T21" s="78">
        <v>2.5673209873744884E-2</v>
      </c>
      <c r="U21" s="79">
        <v>5.6737340210940568E-2</v>
      </c>
      <c r="V21" s="77">
        <v>394.79599999999999</v>
      </c>
      <c r="W21" s="78">
        <v>3.4439751396560192E-2</v>
      </c>
      <c r="X21" s="99">
        <v>6.2141846337618212E-2</v>
      </c>
      <c r="Y21" s="77">
        <v>208.547</v>
      </c>
      <c r="Z21" s="78">
        <v>6.3358329231688604E-3</v>
      </c>
      <c r="AA21" s="99">
        <v>2.8338264299802685E-2</v>
      </c>
      <c r="AB21" s="81">
        <v>691846</v>
      </c>
      <c r="AC21" s="81">
        <v>2649279</v>
      </c>
      <c r="AD21" s="81">
        <v>410354</v>
      </c>
      <c r="AE21" s="81">
        <v>1582767</v>
      </c>
      <c r="AF21" s="74">
        <v>6.25</v>
      </c>
      <c r="AG21" s="74" t="s">
        <v>33</v>
      </c>
    </row>
    <row r="22" spans="1:33" s="98" customFormat="1" ht="15.75" customHeight="1">
      <c r="A22" s="84">
        <f t="shared" si="0"/>
        <v>39417</v>
      </c>
      <c r="B22" s="85" t="s">
        <v>89</v>
      </c>
      <c r="C22" s="86">
        <v>145.42679999999999</v>
      </c>
      <c r="D22" s="87">
        <v>6.0698951027909676E-2</v>
      </c>
      <c r="E22" s="87">
        <v>6.0698951027909676E-2</v>
      </c>
      <c r="F22" s="87">
        <v>6.6397012292103819E-2</v>
      </c>
      <c r="G22" s="87">
        <v>1.4519734821571095E-2</v>
      </c>
      <c r="H22" s="88">
        <v>0.1125</v>
      </c>
      <c r="I22" s="89">
        <v>0.1125</v>
      </c>
      <c r="J22" s="90">
        <v>1.78</v>
      </c>
      <c r="K22" s="91">
        <v>1.7852805627705628</v>
      </c>
      <c r="L22" s="92">
        <v>2.5968420000000001</v>
      </c>
      <c r="M22" s="92">
        <v>2.6010942706046181</v>
      </c>
      <c r="N22" s="92">
        <v>3.5332999999999997</v>
      </c>
      <c r="O22" s="92">
        <v>3.6426269509249645</v>
      </c>
      <c r="P22" s="93">
        <v>2731.62</v>
      </c>
      <c r="Q22" s="94">
        <v>1.4261791690955983E-2</v>
      </c>
      <c r="R22" s="95">
        <v>4.4576585533737223E-2</v>
      </c>
      <c r="S22" s="93">
        <v>374.815</v>
      </c>
      <c r="T22" s="94">
        <v>3.5409133224860945E-2</v>
      </c>
      <c r="U22" s="95">
        <v>7.7543827369897844E-2</v>
      </c>
      <c r="V22" s="93">
        <v>413.83800000000002</v>
      </c>
      <c r="W22" s="94">
        <v>4.8232504888600758E-2</v>
      </c>
      <c r="X22" s="96">
        <v>9.1920844327176843E-2</v>
      </c>
      <c r="Y22" s="93">
        <v>211.44499999999999</v>
      </c>
      <c r="Z22" s="94">
        <v>1.3896148110497775E-2</v>
      </c>
      <c r="AA22" s="96">
        <v>4.1088133924175319E-2</v>
      </c>
      <c r="AB22" s="97">
        <v>726339</v>
      </c>
      <c r="AC22" s="97">
        <v>2720263</v>
      </c>
      <c r="AD22" s="97">
        <v>432652</v>
      </c>
      <c r="AE22" s="97">
        <v>1628756</v>
      </c>
      <c r="AF22" s="90">
        <v>6.25</v>
      </c>
      <c r="AG22" s="90" t="s">
        <v>33</v>
      </c>
    </row>
    <row r="23" spans="1:33" s="82" customFormat="1" ht="15.75" customHeight="1">
      <c r="A23" s="67">
        <f t="shared" si="0"/>
        <v>39508</v>
      </c>
      <c r="B23" s="68" t="s">
        <v>90</v>
      </c>
      <c r="C23" s="69">
        <v>143.13820000000001</v>
      </c>
      <c r="D23" s="70">
        <v>6.1573364363644911E-2</v>
      </c>
      <c r="E23" s="70">
        <v>6.2994291072356878E-2</v>
      </c>
      <c r="F23" s="70">
        <v>6.1573364363644911E-2</v>
      </c>
      <c r="G23" s="70">
        <v>1.3378121036250246E-2</v>
      </c>
      <c r="H23" s="83">
        <v>0.1125</v>
      </c>
      <c r="I23" s="73">
        <v>0.1125</v>
      </c>
      <c r="J23" s="74">
        <v>1.7519</v>
      </c>
      <c r="K23" s="100">
        <v>1.7372341991341991</v>
      </c>
      <c r="L23" s="101">
        <v>2.7658997199999997</v>
      </c>
      <c r="M23" s="101">
        <v>2.6537989625974023</v>
      </c>
      <c r="N23" s="101">
        <v>3.4752440300000003</v>
      </c>
      <c r="O23" s="101">
        <v>3.4513052756132763</v>
      </c>
      <c r="P23" s="77">
        <v>2773.08</v>
      </c>
      <c r="Q23" s="78">
        <v>1.5177806576317288E-2</v>
      </c>
      <c r="R23" s="79">
        <v>4.7283109506472965E-2</v>
      </c>
      <c r="S23" s="77">
        <v>383.73099999999999</v>
      </c>
      <c r="T23" s="78">
        <v>2.3787735282739586E-2</v>
      </c>
      <c r="U23" s="79">
        <v>9.1022043290486465E-2</v>
      </c>
      <c r="V23" s="77">
        <v>425.69200000000001</v>
      </c>
      <c r="W23" s="78">
        <v>2.8644058786288396E-2</v>
      </c>
      <c r="X23" s="99">
        <v>0.11286207257136893</v>
      </c>
      <c r="Y23" s="77">
        <v>213.44800000000001</v>
      </c>
      <c r="Z23" s="78">
        <v>9.4729125777388568E-3</v>
      </c>
      <c r="AA23" s="99">
        <v>3.9749035501344343E-2</v>
      </c>
      <c r="AB23" s="81">
        <v>712055</v>
      </c>
      <c r="AC23" s="81">
        <v>2800895</v>
      </c>
      <c r="AD23" s="81">
        <v>433753</v>
      </c>
      <c r="AE23" s="81">
        <v>1677510</v>
      </c>
      <c r="AF23" s="74">
        <v>6.25</v>
      </c>
      <c r="AG23" s="74" t="s">
        <v>33</v>
      </c>
    </row>
    <row r="24" spans="1:33" s="82" customFormat="1" ht="15.75" customHeight="1">
      <c r="A24" s="67">
        <f t="shared" si="0"/>
        <v>39600</v>
      </c>
      <c r="B24" s="68" t="s">
        <v>91</v>
      </c>
      <c r="C24" s="69">
        <v>149.69110000000001</v>
      </c>
      <c r="D24" s="70">
        <v>6.2486302990192977E-2</v>
      </c>
      <c r="E24" s="70">
        <v>6.2515445474831122E-2</v>
      </c>
      <c r="F24" s="70">
        <v>6.3360746513681399E-2</v>
      </c>
      <c r="G24" s="70">
        <v>2.0412711238167791E-2</v>
      </c>
      <c r="H24" s="83">
        <v>0.1225</v>
      </c>
      <c r="I24" s="73">
        <v>0.11916666666666666</v>
      </c>
      <c r="J24" s="74">
        <v>1.6036999999999999</v>
      </c>
      <c r="K24" s="100">
        <v>1.6544715728715726</v>
      </c>
      <c r="L24" s="101">
        <v>2.5266293499999999</v>
      </c>
      <c r="M24" s="101">
        <v>2.5882001795478593</v>
      </c>
      <c r="N24" s="101">
        <v>3.1950515099999994</v>
      </c>
      <c r="O24" s="101">
        <v>3.2877107605579594</v>
      </c>
      <c r="P24" s="77">
        <v>2831.16</v>
      </c>
      <c r="Q24" s="78">
        <v>2.0944220866329077E-2</v>
      </c>
      <c r="R24" s="79">
        <v>6.0605833564348233E-2</v>
      </c>
      <c r="S24" s="77">
        <v>400.38200000000001</v>
      </c>
      <c r="T24" s="78">
        <v>4.3392376430364088E-2</v>
      </c>
      <c r="U24" s="79">
        <v>0.1344323050071401</v>
      </c>
      <c r="V24" s="77">
        <v>446.99700000000001</v>
      </c>
      <c r="W24" s="78">
        <v>5.0047921971754228E-2</v>
      </c>
      <c r="X24" s="99">
        <v>0.17121618647354131</v>
      </c>
      <c r="Y24" s="77">
        <v>217.46299999999999</v>
      </c>
      <c r="Z24" s="78">
        <v>1.8810202016416033E-2</v>
      </c>
      <c r="AA24" s="99">
        <v>4.9359661059478643E-2</v>
      </c>
      <c r="AB24" s="81">
        <v>769525</v>
      </c>
      <c r="AC24" s="81">
        <v>2899765</v>
      </c>
      <c r="AD24" s="81">
        <v>456473</v>
      </c>
      <c r="AE24" s="81">
        <v>1733232</v>
      </c>
      <c r="AF24" s="74">
        <v>6.25</v>
      </c>
      <c r="AG24" s="74" t="s">
        <v>33</v>
      </c>
    </row>
    <row r="25" spans="1:33" s="82" customFormat="1" ht="15.75" customHeight="1">
      <c r="A25" s="67">
        <f t="shared" si="0"/>
        <v>39692</v>
      </c>
      <c r="B25" s="68" t="s">
        <v>92</v>
      </c>
      <c r="C25" s="69">
        <v>154.85560000000001</v>
      </c>
      <c r="D25" s="70">
        <v>6.5007622067264403E-2</v>
      </c>
      <c r="E25" s="70">
        <v>6.5347955608683339E-2</v>
      </c>
      <c r="F25" s="70">
        <v>6.9808249764422792E-2</v>
      </c>
      <c r="G25" s="70">
        <v>1.5029570101371625E-2</v>
      </c>
      <c r="H25" s="83">
        <v>0.13750000000000001</v>
      </c>
      <c r="I25" s="73">
        <v>0.13250000000000001</v>
      </c>
      <c r="J25" s="74">
        <v>1.9045999999999998</v>
      </c>
      <c r="K25" s="100">
        <v>1.6677832549093419</v>
      </c>
      <c r="L25" s="101">
        <v>2.68396232</v>
      </c>
      <c r="M25" s="101">
        <v>2.4665402484605892</v>
      </c>
      <c r="N25" s="101">
        <v>3.3911402999999996</v>
      </c>
      <c r="O25" s="101">
        <v>3.1052456423157038</v>
      </c>
      <c r="P25" s="77">
        <v>2861.55</v>
      </c>
      <c r="Q25" s="78">
        <v>1.0734116051371201E-2</v>
      </c>
      <c r="R25" s="79">
        <v>6.2505337496890467E-2</v>
      </c>
      <c r="S25" s="77">
        <v>406.55700000000002</v>
      </c>
      <c r="T25" s="78">
        <v>1.5422771253452927E-2</v>
      </c>
      <c r="U25" s="79">
        <v>0.12309494277576881</v>
      </c>
      <c r="V25" s="77">
        <v>453.642</v>
      </c>
      <c r="W25" s="78">
        <v>1.4865871583030765E-2</v>
      </c>
      <c r="X25" s="99">
        <v>0.14905419507796425</v>
      </c>
      <c r="Y25" s="77">
        <v>218.87700000000001</v>
      </c>
      <c r="Z25" s="78">
        <v>6.5022555561176087E-3</v>
      </c>
      <c r="AA25" s="99">
        <v>4.9533198751360752E-2</v>
      </c>
      <c r="AB25" s="81">
        <v>812603</v>
      </c>
      <c r="AC25" s="81">
        <v>3020522</v>
      </c>
      <c r="AD25" s="81">
        <v>480468</v>
      </c>
      <c r="AE25" s="81">
        <v>1803346</v>
      </c>
      <c r="AF25" s="74">
        <v>6.25</v>
      </c>
      <c r="AG25" s="74" t="s">
        <v>33</v>
      </c>
    </row>
    <row r="26" spans="1:33" s="98" customFormat="1" ht="15.75" customHeight="1">
      <c r="A26" s="84">
        <f t="shared" si="0"/>
        <v>39783</v>
      </c>
      <c r="B26" s="85" t="s">
        <v>93</v>
      </c>
      <c r="C26" s="86">
        <v>146.92240000000001</v>
      </c>
      <c r="D26" s="87">
        <v>5.0941770834585176E-2</v>
      </c>
      <c r="E26" s="87">
        <v>5.0941770834585176E-2</v>
      </c>
      <c r="F26" s="87">
        <v>1.0284211713384561E-2</v>
      </c>
      <c r="G26" s="87">
        <v>-3.7306315706800208E-2</v>
      </c>
      <c r="H26" s="88">
        <v>0.13750000000000001</v>
      </c>
      <c r="I26" s="89">
        <v>0.13750000000000001</v>
      </c>
      <c r="J26" s="90">
        <v>2.3144999999999998</v>
      </c>
      <c r="K26" s="91">
        <v>2.2846128326745716</v>
      </c>
      <c r="L26" s="92">
        <v>3.2335879499999995</v>
      </c>
      <c r="M26" s="92">
        <v>2.9995443417795342</v>
      </c>
      <c r="N26" s="92">
        <v>3.3775498499999999</v>
      </c>
      <c r="O26" s="92">
        <v>3.5065760831111112</v>
      </c>
      <c r="P26" s="93">
        <v>2892.86</v>
      </c>
      <c r="Q26" s="94">
        <v>1.0941622547220975E-2</v>
      </c>
      <c r="R26" s="95">
        <v>5.9027243906546456E-2</v>
      </c>
      <c r="S26" s="93">
        <v>411.57499999999999</v>
      </c>
      <c r="T26" s="94">
        <v>1.2342672737156057E-2</v>
      </c>
      <c r="U26" s="95">
        <v>9.8075050358176666E-2</v>
      </c>
      <c r="V26" s="93">
        <v>458.70400000000001</v>
      </c>
      <c r="W26" s="94">
        <v>1.1158578791205409E-2</v>
      </c>
      <c r="X26" s="96">
        <v>0.10841440370386479</v>
      </c>
      <c r="Y26" s="93">
        <v>211.398</v>
      </c>
      <c r="Z26" s="94">
        <v>-3.41698762318563E-2</v>
      </c>
      <c r="AA26" s="96">
        <v>-2.2228002553859039E-4</v>
      </c>
      <c r="AB26" s="97">
        <v>815620</v>
      </c>
      <c r="AC26" s="97">
        <v>3109803</v>
      </c>
      <c r="AD26" s="97">
        <v>486816</v>
      </c>
      <c r="AE26" s="97">
        <v>1857510</v>
      </c>
      <c r="AF26" s="90">
        <v>6.25</v>
      </c>
      <c r="AG26" s="90" t="s">
        <v>33</v>
      </c>
    </row>
    <row r="27" spans="1:33" s="82" customFormat="1" ht="15.75" customHeight="1">
      <c r="A27" s="67">
        <f t="shared" si="0"/>
        <v>39873</v>
      </c>
      <c r="B27" s="68" t="s">
        <v>94</v>
      </c>
      <c r="C27" s="69">
        <v>139.66560000000001</v>
      </c>
      <c r="D27" s="70">
        <v>-2.4260469951417618E-2</v>
      </c>
      <c r="E27" s="70">
        <v>2.9694428114181326E-2</v>
      </c>
      <c r="F27" s="70">
        <v>-2.4260469951417618E-2</v>
      </c>
      <c r="G27" s="70">
        <v>-1.331382649794266E-2</v>
      </c>
      <c r="H27" s="83">
        <v>0.1125</v>
      </c>
      <c r="I27" s="73">
        <v>0.1225</v>
      </c>
      <c r="J27" s="74">
        <v>2.3228</v>
      </c>
      <c r="K27" s="100">
        <v>2.3158153823953831</v>
      </c>
      <c r="L27" s="101">
        <v>3.0777099999999997</v>
      </c>
      <c r="M27" s="101">
        <v>2.9898720463645989</v>
      </c>
      <c r="N27" s="101">
        <v>3.3269464400000004</v>
      </c>
      <c r="O27" s="101">
        <v>3.3333074675738339</v>
      </c>
      <c r="P27" s="77">
        <v>2928.57</v>
      </c>
      <c r="Q27" s="78">
        <v>1.2344185339076219E-2</v>
      </c>
      <c r="R27" s="79">
        <v>5.6071227660219103E-2</v>
      </c>
      <c r="S27" s="77">
        <v>407.80799999999999</v>
      </c>
      <c r="T27" s="78">
        <v>-9.1526453258822249E-3</v>
      </c>
      <c r="U27" s="79">
        <v>6.2744474644998771E-2</v>
      </c>
      <c r="V27" s="77">
        <v>449.61200000000002</v>
      </c>
      <c r="W27" s="78">
        <v>-1.9821061076424007E-2</v>
      </c>
      <c r="X27" s="99">
        <v>5.6190860998092562E-2</v>
      </c>
      <c r="Y27" s="77">
        <v>212.495</v>
      </c>
      <c r="Z27" s="78">
        <v>5.1892638530166568E-3</v>
      </c>
      <c r="AA27" s="99">
        <v>-4.4647876766238381E-3</v>
      </c>
      <c r="AB27" s="81">
        <v>756127</v>
      </c>
      <c r="AC27" s="81">
        <v>3153875</v>
      </c>
      <c r="AD27" s="81">
        <v>474264</v>
      </c>
      <c r="AE27" s="81">
        <v>1898021</v>
      </c>
      <c r="AF27" s="74">
        <v>6.25</v>
      </c>
      <c r="AG27" s="74" t="s">
        <v>33</v>
      </c>
    </row>
    <row r="28" spans="1:33" s="82" customFormat="1" ht="15.75" customHeight="1">
      <c r="A28" s="67">
        <f t="shared" si="0"/>
        <v>39965</v>
      </c>
      <c r="B28" s="68" t="s">
        <v>95</v>
      </c>
      <c r="C28" s="69">
        <v>146.39349999999999</v>
      </c>
      <c r="D28" s="70">
        <v>-2.3119954184912417E-2</v>
      </c>
      <c r="E28" s="70">
        <v>8.2849791314649757E-3</v>
      </c>
      <c r="F28" s="70">
        <v>-2.202936580731929E-2</v>
      </c>
      <c r="G28" s="70">
        <v>1.7623508387216713E-2</v>
      </c>
      <c r="H28" s="83">
        <v>9.2499999999999999E-2</v>
      </c>
      <c r="I28" s="73">
        <v>9.9166666666666667E-2</v>
      </c>
      <c r="J28" s="74">
        <v>1.9518</v>
      </c>
      <c r="K28" s="100">
        <v>2.0762487734487736</v>
      </c>
      <c r="L28" s="101">
        <v>2.7389609400000001</v>
      </c>
      <c r="M28" s="101">
        <v>2.8666766815007216</v>
      </c>
      <c r="N28" s="101">
        <v>3.21227244</v>
      </c>
      <c r="O28" s="101">
        <v>3.2831029771620979</v>
      </c>
      <c r="P28" s="77">
        <v>2967.1</v>
      </c>
      <c r="Q28" s="78">
        <v>1.315659178370332E-2</v>
      </c>
      <c r="R28" s="79">
        <v>4.8015654360756832E-2</v>
      </c>
      <c r="S28" s="77">
        <v>406.48599999999999</v>
      </c>
      <c r="T28" s="78">
        <v>-3.2417215944758881E-3</v>
      </c>
      <c r="U28" s="79">
        <v>1.5245440604222837E-2</v>
      </c>
      <c r="V28" s="77">
        <v>444.29899999999998</v>
      </c>
      <c r="W28" s="78">
        <v>-1.1816855422008388E-2</v>
      </c>
      <c r="X28" s="99">
        <v>-6.035834692402986E-3</v>
      </c>
      <c r="Y28" s="77">
        <v>214.79</v>
      </c>
      <c r="Z28" s="78">
        <v>1.0800254123626285E-2</v>
      </c>
      <c r="AA28" s="99">
        <v>-1.2291746182109153E-2</v>
      </c>
      <c r="AB28" s="81">
        <v>803577</v>
      </c>
      <c r="AC28" s="81">
        <v>3187927</v>
      </c>
      <c r="AD28" s="81">
        <v>504220</v>
      </c>
      <c r="AE28" s="81">
        <v>1945768</v>
      </c>
      <c r="AF28" s="74">
        <v>6.25</v>
      </c>
      <c r="AG28" s="74" t="s">
        <v>33</v>
      </c>
    </row>
    <row r="29" spans="1:33" s="82" customFormat="1" ht="15.75" customHeight="1">
      <c r="A29" s="67">
        <f t="shared" si="0"/>
        <v>40057</v>
      </c>
      <c r="B29" s="68" t="s">
        <v>96</v>
      </c>
      <c r="C29" s="69">
        <v>153.05510000000001</v>
      </c>
      <c r="D29" s="70">
        <v>-1.9144492029997018E-2</v>
      </c>
      <c r="E29" s="70">
        <v>-1.192878171177536E-2</v>
      </c>
      <c r="F29" s="70">
        <v>-1.1626960859019597E-2</v>
      </c>
      <c r="G29" s="70">
        <v>2.3550128432900275E-2</v>
      </c>
      <c r="H29" s="83">
        <v>8.7499999999999994E-2</v>
      </c>
      <c r="I29" s="73">
        <v>8.7499999999999994E-2</v>
      </c>
      <c r="J29" s="74">
        <v>1.7669999999999999</v>
      </c>
      <c r="K29" s="100">
        <v>1.8654471610515093</v>
      </c>
      <c r="L29" s="101">
        <v>2.5868879999999996</v>
      </c>
      <c r="M29" s="101">
        <v>2.6881715406472599</v>
      </c>
      <c r="N29" s="101">
        <v>2.8240193999999992</v>
      </c>
      <c r="O29" s="101">
        <v>3.0458399429928695</v>
      </c>
      <c r="P29" s="77">
        <v>2985.83</v>
      </c>
      <c r="Q29" s="78">
        <v>6.3125610865828463E-3</v>
      </c>
      <c r="R29" s="79">
        <v>4.3431007670667876E-2</v>
      </c>
      <c r="S29" s="77">
        <v>404.94499999999999</v>
      </c>
      <c r="T29" s="78">
        <v>-3.791028473305369E-3</v>
      </c>
      <c r="U29" s="79">
        <v>-3.9650036772211905E-3</v>
      </c>
      <c r="V29" s="77">
        <v>440.137</v>
      </c>
      <c r="W29" s="78">
        <v>-9.3675655358215204E-3</v>
      </c>
      <c r="X29" s="99">
        <v>-2.9770171192261774E-2</v>
      </c>
      <c r="Y29" s="77">
        <v>215.86099999999999</v>
      </c>
      <c r="Z29" s="78">
        <v>4.9862656548256279E-3</v>
      </c>
      <c r="AA29" s="99">
        <v>-1.3779428628864721E-2</v>
      </c>
      <c r="AB29" s="81">
        <v>852843</v>
      </c>
      <c r="AC29" s="81">
        <v>3228167</v>
      </c>
      <c r="AD29" s="81">
        <v>534397</v>
      </c>
      <c r="AE29" s="81">
        <v>1999697</v>
      </c>
      <c r="AF29" s="74">
        <v>6</v>
      </c>
      <c r="AG29" s="74" t="s">
        <v>33</v>
      </c>
    </row>
    <row r="30" spans="1:33" s="98" customFormat="1" ht="15.75" customHeight="1">
      <c r="A30" s="84">
        <f t="shared" si="0"/>
        <v>40148</v>
      </c>
      <c r="B30" s="85" t="s">
        <v>97</v>
      </c>
      <c r="C30" s="86">
        <v>154.745</v>
      </c>
      <c r="D30" s="87">
        <v>-1.2581412976262474E-3</v>
      </c>
      <c r="E30" s="87">
        <v>-1.2581412976262474E-3</v>
      </c>
      <c r="F30" s="87">
        <v>5.324307253352778E-2</v>
      </c>
      <c r="G30" s="87">
        <v>2.5087571019078991E-2</v>
      </c>
      <c r="H30" s="88">
        <v>8.7499999999999994E-2</v>
      </c>
      <c r="I30" s="89">
        <v>8.7499999999999994E-2</v>
      </c>
      <c r="J30" s="90">
        <v>1.7444999999999999</v>
      </c>
      <c r="K30" s="91">
        <v>1.7399413890457369</v>
      </c>
      <c r="L30" s="92">
        <v>2.4982984499999996</v>
      </c>
      <c r="M30" s="92">
        <v>2.5545239493506493</v>
      </c>
      <c r="N30" s="92">
        <v>2.8208565000000001</v>
      </c>
      <c r="O30" s="92">
        <v>2.8455581456916996</v>
      </c>
      <c r="P30" s="93">
        <v>3017.59</v>
      </c>
      <c r="Q30" s="94">
        <v>1.0636908330347028E-2</v>
      </c>
      <c r="R30" s="95">
        <v>4.31165006256784E-2</v>
      </c>
      <c r="S30" s="93">
        <v>404.49900000000002</v>
      </c>
      <c r="T30" s="94">
        <v>-1.1013841385866252E-3</v>
      </c>
      <c r="U30" s="95">
        <v>-1.7192492255360459E-2</v>
      </c>
      <c r="V30" s="93">
        <v>438.40899999999999</v>
      </c>
      <c r="W30" s="94">
        <v>-3.9260502979754364E-3</v>
      </c>
      <c r="X30" s="96">
        <v>-4.4244218493843523E-2</v>
      </c>
      <c r="Y30" s="93">
        <v>217.34700000000001</v>
      </c>
      <c r="Z30" s="94">
        <v>6.8840596494967876E-3</v>
      </c>
      <c r="AA30" s="96">
        <v>2.8141231232083674E-2</v>
      </c>
      <c r="AB30" s="97">
        <v>920492</v>
      </c>
      <c r="AC30" s="97">
        <v>3333039</v>
      </c>
      <c r="AD30" s="97">
        <v>552152</v>
      </c>
      <c r="AE30" s="97">
        <v>2065033</v>
      </c>
      <c r="AF30" s="90">
        <v>6</v>
      </c>
      <c r="AG30" s="90" t="s">
        <v>33</v>
      </c>
    </row>
    <row r="31" spans="1:33" s="82" customFormat="1" ht="15.75" customHeight="1">
      <c r="A31" s="67">
        <f t="shared" si="0"/>
        <v>40238</v>
      </c>
      <c r="B31" s="68" t="s">
        <v>98</v>
      </c>
      <c r="C31" s="69">
        <v>152.52760000000001</v>
      </c>
      <c r="D31" s="70">
        <v>9.2091395447411406E-2</v>
      </c>
      <c r="E31" s="70">
        <v>2.6367086892378211E-2</v>
      </c>
      <c r="F31" s="70">
        <v>9.2091395447411406E-2</v>
      </c>
      <c r="G31" s="70">
        <v>2.1514605867075653E-2</v>
      </c>
      <c r="H31" s="83">
        <v>8.7499999999999994E-2</v>
      </c>
      <c r="I31" s="102">
        <v>8.7499999999999994E-2</v>
      </c>
      <c r="J31" s="74">
        <v>1.7812999999999999</v>
      </c>
      <c r="K31" s="100">
        <v>1.8025452173913044</v>
      </c>
      <c r="L31" s="101">
        <v>2.4065363</v>
      </c>
      <c r="M31" s="101">
        <v>2.4637188031304342</v>
      </c>
      <c r="N31" s="101">
        <v>2.7047259199999996</v>
      </c>
      <c r="O31" s="101">
        <v>2.7884172816231882</v>
      </c>
      <c r="P31" s="77">
        <v>3079.86</v>
      </c>
      <c r="Q31" s="78">
        <v>2.0635672838258401E-2</v>
      </c>
      <c r="R31" s="79">
        <v>5.1660025200012338E-2</v>
      </c>
      <c r="S31" s="77">
        <v>415.73399999999998</v>
      </c>
      <c r="T31" s="78">
        <v>2.7775099567613148E-2</v>
      </c>
      <c r="U31" s="99">
        <v>1.94356167608285E-2</v>
      </c>
      <c r="V31" s="77">
        <v>451.673</v>
      </c>
      <c r="W31" s="78">
        <v>3.0254853344707788E-2</v>
      </c>
      <c r="X31" s="99">
        <v>4.5839523856123776E-3</v>
      </c>
      <c r="Y31" s="77">
        <v>217.35300000000001</v>
      </c>
      <c r="Z31" s="78">
        <v>2.7605626026661056E-5</v>
      </c>
      <c r="AA31" s="99">
        <v>2.2861714393279886E-2</v>
      </c>
      <c r="AB31" s="81">
        <v>886397</v>
      </c>
      <c r="AC31" s="81">
        <v>3463309</v>
      </c>
      <c r="AD31" s="81">
        <v>546392</v>
      </c>
      <c r="AE31" s="81">
        <v>2137161</v>
      </c>
      <c r="AF31" s="74">
        <v>6</v>
      </c>
      <c r="AG31" s="74" t="s">
        <v>33</v>
      </c>
    </row>
    <row r="32" spans="1:33" s="82" customFormat="1" ht="15.75" customHeight="1">
      <c r="A32" s="67">
        <f t="shared" si="0"/>
        <v>40330</v>
      </c>
      <c r="B32" s="68" t="s">
        <v>99</v>
      </c>
      <c r="C32" s="69">
        <v>158.8629</v>
      </c>
      <c r="D32" s="70">
        <v>8.8553029776014647E-2</v>
      </c>
      <c r="E32" s="70">
        <v>5.3337055452947757E-2</v>
      </c>
      <c r="F32" s="70">
        <v>8.5177279045859366E-2</v>
      </c>
      <c r="G32" s="70">
        <v>1.2524383049910215E-2</v>
      </c>
      <c r="H32" s="83">
        <v>0.10249999999999999</v>
      </c>
      <c r="I32" s="102">
        <v>9.7500000000000003E-2</v>
      </c>
      <c r="J32" s="74">
        <v>1.8047</v>
      </c>
      <c r="K32" s="100">
        <v>1.7931869047619047</v>
      </c>
      <c r="L32" s="101">
        <v>2.2085918599999999</v>
      </c>
      <c r="M32" s="101">
        <v>2.2597143644841267</v>
      </c>
      <c r="N32" s="101">
        <v>2.6971241500000001</v>
      </c>
      <c r="O32" s="101">
        <v>2.6704737114682544</v>
      </c>
      <c r="P32" s="77">
        <v>3110.74</v>
      </c>
      <c r="Q32" s="78">
        <v>1.0026429772781675E-2</v>
      </c>
      <c r="R32" s="79">
        <v>4.8410906272117415E-2</v>
      </c>
      <c r="S32" s="77">
        <v>427.48899999999998</v>
      </c>
      <c r="T32" s="78">
        <v>2.8275291412297232E-2</v>
      </c>
      <c r="U32" s="99">
        <v>5.1669676200410297E-2</v>
      </c>
      <c r="V32" s="77">
        <v>466.70800000000003</v>
      </c>
      <c r="W32" s="78">
        <v>3.3287356118253841E-2</v>
      </c>
      <c r="X32" s="99">
        <v>5.0436755428213909E-2</v>
      </c>
      <c r="Y32" s="77">
        <v>217.19900000000001</v>
      </c>
      <c r="Z32" s="78">
        <v>-7.0852484207717392E-4</v>
      </c>
      <c r="AA32" s="99">
        <v>1.1215605940686268E-2</v>
      </c>
      <c r="AB32" s="81">
        <v>944145</v>
      </c>
      <c r="AC32" s="81">
        <v>3603877</v>
      </c>
      <c r="AD32" s="81">
        <v>568567</v>
      </c>
      <c r="AE32" s="81">
        <v>2201508</v>
      </c>
      <c r="AF32" s="74">
        <v>6</v>
      </c>
      <c r="AG32" s="74" t="s">
        <v>33</v>
      </c>
    </row>
    <row r="33" spans="1:33" s="82" customFormat="1" ht="15.75" customHeight="1">
      <c r="A33" s="67">
        <f t="shared" si="0"/>
        <v>40422</v>
      </c>
      <c r="B33" s="68" t="s">
        <v>100</v>
      </c>
      <c r="C33" s="69">
        <v>163.62690000000001</v>
      </c>
      <c r="D33" s="70">
        <v>8.1762785170691243E-2</v>
      </c>
      <c r="E33" s="70">
        <v>7.4612746029855348E-2</v>
      </c>
      <c r="F33" s="70">
        <v>6.9071857128576442E-2</v>
      </c>
      <c r="G33" s="70">
        <v>8.8310165232372562E-3</v>
      </c>
      <c r="H33" s="83">
        <v>0.1075</v>
      </c>
      <c r="I33" s="73">
        <v>0.1075</v>
      </c>
      <c r="J33" s="74">
        <v>1.6873</v>
      </c>
      <c r="K33" s="100">
        <v>1.7487334776334773</v>
      </c>
      <c r="L33" s="101">
        <v>2.3004648199999997</v>
      </c>
      <c r="M33" s="101">
        <v>2.2946880693506491</v>
      </c>
      <c r="N33" s="101">
        <v>2.6517606800000002</v>
      </c>
      <c r="O33" s="101">
        <v>2.7252845426599324</v>
      </c>
      <c r="P33" s="77">
        <v>3126.29</v>
      </c>
      <c r="Q33" s="78">
        <v>4.9988105724041443E-3</v>
      </c>
      <c r="R33" s="79">
        <v>4.7042195972309298E-2</v>
      </c>
      <c r="S33" s="77">
        <v>436.423</v>
      </c>
      <c r="T33" s="78">
        <v>2.0898783360507656E-2</v>
      </c>
      <c r="U33" s="79">
        <v>7.773401326106022E-2</v>
      </c>
      <c r="V33" s="77">
        <v>480.99799999999999</v>
      </c>
      <c r="W33" s="78">
        <v>3.0618716627955678E-2</v>
      </c>
      <c r="X33" s="99">
        <v>9.2837003024058395E-2</v>
      </c>
      <c r="Y33" s="77">
        <v>218.27500000000001</v>
      </c>
      <c r="Z33" s="78">
        <v>4.9539822927360255E-3</v>
      </c>
      <c r="AA33" s="99">
        <v>1.1183122472331775E-2</v>
      </c>
      <c r="AB33" s="81">
        <v>997935</v>
      </c>
      <c r="AC33" s="81">
        <v>3748969</v>
      </c>
      <c r="AD33" s="81">
        <v>596732</v>
      </c>
      <c r="AE33" s="81">
        <v>2263843</v>
      </c>
      <c r="AF33" s="74">
        <v>6</v>
      </c>
      <c r="AG33" s="74" t="s">
        <v>33</v>
      </c>
    </row>
    <row r="34" spans="1:33" s="98" customFormat="1" ht="15.75" customHeight="1">
      <c r="A34" s="84">
        <f t="shared" si="0"/>
        <v>40513</v>
      </c>
      <c r="B34" s="85" t="s">
        <v>101</v>
      </c>
      <c r="C34" s="86">
        <v>163.54900000000001</v>
      </c>
      <c r="D34" s="87">
        <v>7.5282491203301882E-2</v>
      </c>
      <c r="E34" s="87">
        <v>7.5282491203301882E-2</v>
      </c>
      <c r="F34" s="87">
        <v>5.6893599146983664E-2</v>
      </c>
      <c r="G34" s="87">
        <v>1.374238041603193E-2</v>
      </c>
      <c r="H34" s="88">
        <v>0.1075</v>
      </c>
      <c r="I34" s="89">
        <v>0.1075</v>
      </c>
      <c r="J34" s="90">
        <v>1.6613</v>
      </c>
      <c r="K34" s="91">
        <v>1.6964595652173911</v>
      </c>
      <c r="L34" s="92">
        <v>2.2234839200000001</v>
      </c>
      <c r="M34" s="92">
        <v>2.2797023637391298</v>
      </c>
      <c r="N34" s="92">
        <v>2.5936215599999999</v>
      </c>
      <c r="O34" s="92">
        <v>2.6697749664347818</v>
      </c>
      <c r="P34" s="93">
        <v>3195.89</v>
      </c>
      <c r="Q34" s="94">
        <v>2.2262809912068304E-2</v>
      </c>
      <c r="R34" s="95">
        <v>5.9086887217945305E-2</v>
      </c>
      <c r="S34" s="93">
        <v>450.30099999999999</v>
      </c>
      <c r="T34" s="94">
        <v>3.1799423953366324E-2</v>
      </c>
      <c r="U34" s="95">
        <v>0.11323142949673537</v>
      </c>
      <c r="V34" s="93">
        <v>499.34100000000001</v>
      </c>
      <c r="W34" s="94">
        <v>3.8135293701844875E-2</v>
      </c>
      <c r="X34" s="96">
        <v>0.13898437303978706</v>
      </c>
      <c r="Y34" s="93">
        <v>220.47200000000001</v>
      </c>
      <c r="Z34" s="94">
        <v>1.0065284618027803E-2</v>
      </c>
      <c r="AA34" s="96">
        <v>1.4377930222179369E-2</v>
      </c>
      <c r="AB34" s="97">
        <v>1057370</v>
      </c>
      <c r="AC34" s="97">
        <v>3885847</v>
      </c>
      <c r="AD34" s="97">
        <v>628475</v>
      </c>
      <c r="AE34" s="97">
        <v>2340166</v>
      </c>
      <c r="AF34" s="90">
        <v>6</v>
      </c>
      <c r="AG34" s="90" t="s">
        <v>33</v>
      </c>
    </row>
    <row r="35" spans="1:33" s="82" customFormat="1" ht="15.75" customHeight="1">
      <c r="A35" s="67">
        <f t="shared" si="0"/>
        <v>40603</v>
      </c>
      <c r="B35" s="68" t="s">
        <v>102</v>
      </c>
      <c r="C35" s="69">
        <v>160.45160000000001</v>
      </c>
      <c r="D35" s="70">
        <v>5.1951253412497289E-2</v>
      </c>
      <c r="E35" s="70">
        <v>6.5547734280589021E-2</v>
      </c>
      <c r="F35" s="70">
        <v>5.1951253412497289E-2</v>
      </c>
      <c r="G35" s="70">
        <v>1.4579176840653352E-2</v>
      </c>
      <c r="H35" s="83">
        <v>0.11749999999999999</v>
      </c>
      <c r="I35" s="73">
        <v>0.11416666666666667</v>
      </c>
      <c r="J35" s="74">
        <v>1.6318000000000001</v>
      </c>
      <c r="K35" s="100">
        <v>1.6668373809523807</v>
      </c>
      <c r="L35" s="101">
        <v>2.3103024400000001</v>
      </c>
      <c r="M35" s="101">
        <v>2.3145703871904759</v>
      </c>
      <c r="N35" s="101">
        <v>2.6154490400000001</v>
      </c>
      <c r="O35" s="101">
        <v>2.6835526220873014</v>
      </c>
      <c r="P35" s="77">
        <v>3273.86</v>
      </c>
      <c r="Q35" s="78">
        <v>2.4396959845301325E-2</v>
      </c>
      <c r="R35" s="79">
        <v>6.2989876163202174E-2</v>
      </c>
      <c r="S35" s="77">
        <v>461.24900000000002</v>
      </c>
      <c r="T35" s="78">
        <v>2.4312626443201424E-2</v>
      </c>
      <c r="U35" s="99">
        <v>0.10948106241009881</v>
      </c>
      <c r="V35" s="77">
        <v>512.46799999999996</v>
      </c>
      <c r="W35" s="78">
        <v>2.6288648438641982E-2</v>
      </c>
      <c r="X35" s="99">
        <v>0.13459958864045429</v>
      </c>
      <c r="Y35" s="77">
        <v>223.04599999999999</v>
      </c>
      <c r="Z35" s="78">
        <v>1.1674951921332388E-2</v>
      </c>
      <c r="AA35" s="99">
        <v>2.6192415103541089E-2</v>
      </c>
      <c r="AB35" s="81">
        <v>1016531</v>
      </c>
      <c r="AC35" s="81">
        <v>4015981</v>
      </c>
      <c r="AD35" s="81">
        <v>623585</v>
      </c>
      <c r="AE35" s="81">
        <v>2417359</v>
      </c>
      <c r="AF35" s="74">
        <v>6</v>
      </c>
      <c r="AG35" s="74" t="s">
        <v>33</v>
      </c>
    </row>
    <row r="36" spans="1:33" s="82" customFormat="1" ht="15.75" customHeight="1">
      <c r="A36" s="67">
        <f t="shared" si="0"/>
        <v>40695</v>
      </c>
      <c r="B36" s="68" t="s">
        <v>103</v>
      </c>
      <c r="C36" s="69">
        <v>166.33019999999999</v>
      </c>
      <c r="D36" s="70">
        <v>4.9427647921179263E-2</v>
      </c>
      <c r="E36" s="70">
        <v>5.6149269707905791E-2</v>
      </c>
      <c r="F36" s="70">
        <v>4.7004681395089731E-2</v>
      </c>
      <c r="G36" s="70">
        <v>8.9099527215861229E-3</v>
      </c>
      <c r="H36" s="83">
        <v>0.1225</v>
      </c>
      <c r="I36" s="73">
        <v>0.12083333333333333</v>
      </c>
      <c r="J36" s="74">
        <v>1.5632999999999999</v>
      </c>
      <c r="K36" s="100">
        <v>1.5947026239842028</v>
      </c>
      <c r="L36" s="101">
        <v>2.2670976599999997</v>
      </c>
      <c r="M36" s="101">
        <v>2.3232159393743195</v>
      </c>
      <c r="N36" s="101">
        <v>2.50956549</v>
      </c>
      <c r="O36" s="101">
        <v>2.6157375573671549</v>
      </c>
      <c r="P36" s="77">
        <v>3319.55</v>
      </c>
      <c r="Q36" s="78">
        <v>1.3956003005626494E-2</v>
      </c>
      <c r="R36" s="79">
        <v>6.7125507114063065E-2</v>
      </c>
      <c r="S36" s="77">
        <v>464.46300000000002</v>
      </c>
      <c r="T36" s="78">
        <v>6.9680367870716964E-3</v>
      </c>
      <c r="U36" s="99">
        <v>8.6491114391247681E-2</v>
      </c>
      <c r="V36" s="77">
        <v>511.75900000000001</v>
      </c>
      <c r="W36" s="78">
        <v>-1.3835010186000751E-3</v>
      </c>
      <c r="X36" s="99">
        <v>9.6529307404201292E-2</v>
      </c>
      <c r="Y36" s="77">
        <v>224.80600000000001</v>
      </c>
      <c r="Z36" s="78">
        <v>7.8907489934811892E-3</v>
      </c>
      <c r="AA36" s="99">
        <v>3.5023181506360412E-2</v>
      </c>
      <c r="AB36" s="81">
        <v>1086712</v>
      </c>
      <c r="AC36" s="81">
        <v>4158548</v>
      </c>
      <c r="AD36" s="81">
        <v>648649</v>
      </c>
      <c r="AE36" s="81">
        <v>2497441</v>
      </c>
      <c r="AF36" s="74">
        <v>6</v>
      </c>
      <c r="AG36" s="74" t="s">
        <v>33</v>
      </c>
    </row>
    <row r="37" spans="1:33" s="82" customFormat="1" ht="15.75" customHeight="1">
      <c r="A37" s="67">
        <f t="shared" si="0"/>
        <v>40787</v>
      </c>
      <c r="B37" s="68" t="s">
        <v>104</v>
      </c>
      <c r="C37" s="69">
        <v>169.41489999999999</v>
      </c>
      <c r="D37" s="70">
        <v>4.458636673098737E-2</v>
      </c>
      <c r="E37" s="70">
        <v>4.7610495640895589E-2</v>
      </c>
      <c r="F37" s="70">
        <v>3.5373156858682586E-2</v>
      </c>
      <c r="G37" s="70">
        <v>-1.6792268104126595E-3</v>
      </c>
      <c r="H37" s="83">
        <v>0.12</v>
      </c>
      <c r="I37" s="73">
        <v>0.12166666666666666</v>
      </c>
      <c r="J37" s="74">
        <v>1.8793</v>
      </c>
      <c r="K37" s="100">
        <v>1.6376775017253278</v>
      </c>
      <c r="L37" s="101">
        <v>2.5158189100000001</v>
      </c>
      <c r="M37" s="101">
        <v>2.3011552469243157</v>
      </c>
      <c r="N37" s="101">
        <v>2.9287011199999995</v>
      </c>
      <c r="O37" s="101">
        <v>2.6344772077754768</v>
      </c>
      <c r="P37" s="77">
        <v>3354.85</v>
      </c>
      <c r="Q37" s="78">
        <v>1.0633971472036707E-2</v>
      </c>
      <c r="R37" s="79">
        <v>7.3109020596297869E-2</v>
      </c>
      <c r="S37" s="77">
        <v>468.97500000000002</v>
      </c>
      <c r="T37" s="78">
        <v>9.7144444229142479E-3</v>
      </c>
      <c r="U37" s="79">
        <v>7.4588186232164677E-2</v>
      </c>
      <c r="V37" s="77">
        <v>517.34400000000005</v>
      </c>
      <c r="W37" s="78">
        <v>1.091334006827438E-2</v>
      </c>
      <c r="X37" s="99">
        <v>7.5563723757687162E-2</v>
      </c>
      <c r="Y37" s="77">
        <v>226.59700000000001</v>
      </c>
      <c r="Z37" s="78">
        <v>7.9668692116758866E-3</v>
      </c>
      <c r="AA37" s="99">
        <v>3.8126216928186851E-2</v>
      </c>
      <c r="AB37" s="81">
        <v>1112334</v>
      </c>
      <c r="AC37" s="81">
        <v>4272947</v>
      </c>
      <c r="AD37" s="81">
        <v>668612</v>
      </c>
      <c r="AE37" s="81">
        <v>2569321</v>
      </c>
      <c r="AF37" s="74">
        <v>6</v>
      </c>
      <c r="AG37" s="74" t="s">
        <v>33</v>
      </c>
    </row>
    <row r="38" spans="1:33" s="98" customFormat="1" ht="15.75" customHeight="1">
      <c r="A38" s="84">
        <f t="shared" si="0"/>
        <v>40878</v>
      </c>
      <c r="B38" s="85" t="s">
        <v>105</v>
      </c>
      <c r="C38" s="86">
        <v>167.74889999999999</v>
      </c>
      <c r="D38" s="87">
        <v>3.9744026619628059E-2</v>
      </c>
      <c r="E38" s="87">
        <v>3.9744026619628059E-2</v>
      </c>
      <c r="F38" s="87">
        <v>2.5679765697130374E-2</v>
      </c>
      <c r="G38" s="87">
        <v>9.4981117558774475E-3</v>
      </c>
      <c r="H38" s="88">
        <v>0.11</v>
      </c>
      <c r="I38" s="89">
        <v>0.11166666666666666</v>
      </c>
      <c r="J38" s="90">
        <v>1.8668</v>
      </c>
      <c r="K38" s="91">
        <v>1.8016574242424241</v>
      </c>
      <c r="L38" s="92">
        <v>2.4195594800000002</v>
      </c>
      <c r="M38" s="92">
        <v>2.4181245395707069</v>
      </c>
      <c r="N38" s="92">
        <v>2.9015672399999999</v>
      </c>
      <c r="O38" s="92">
        <v>2.8426550839696967</v>
      </c>
      <c r="P38" s="93">
        <v>3403.73</v>
      </c>
      <c r="Q38" s="94">
        <v>1.4569950966511147E-2</v>
      </c>
      <c r="R38" s="95">
        <v>6.5033527436801686E-2</v>
      </c>
      <c r="S38" s="93">
        <v>473.25200000000001</v>
      </c>
      <c r="T38" s="94">
        <v>9.1198891198891463E-3</v>
      </c>
      <c r="U38" s="95">
        <v>5.0968130206239914E-2</v>
      </c>
      <c r="V38" s="93">
        <v>521.03499999999997</v>
      </c>
      <c r="W38" s="94">
        <v>7.1345178449926383E-3</v>
      </c>
      <c r="X38" s="96">
        <v>4.3445260853805179E-2</v>
      </c>
      <c r="Y38" s="93">
        <v>227.22300000000001</v>
      </c>
      <c r="Z38" s="94">
        <v>2.76261380336007E-3</v>
      </c>
      <c r="AA38" s="96">
        <v>3.0620668384193861E-2</v>
      </c>
      <c r="AB38" s="97">
        <v>1160805</v>
      </c>
      <c r="AC38" s="97">
        <v>4376382</v>
      </c>
      <c r="AD38" s="97">
        <v>696968</v>
      </c>
      <c r="AE38" s="97">
        <v>2637814</v>
      </c>
      <c r="AF38" s="90">
        <v>6</v>
      </c>
      <c r="AG38" s="90" t="s">
        <v>33</v>
      </c>
    </row>
    <row r="39" spans="1:33" s="82" customFormat="1" ht="15.75" customHeight="1">
      <c r="A39" s="67">
        <f t="shared" si="0"/>
        <v>40969</v>
      </c>
      <c r="B39" s="68" t="s">
        <v>106</v>
      </c>
      <c r="C39" s="69">
        <v>163.1908</v>
      </c>
      <c r="D39" s="70">
        <v>1.7071814802719132E-2</v>
      </c>
      <c r="E39" s="70">
        <v>3.1236968097283491E-2</v>
      </c>
      <c r="F39" s="70">
        <v>1.7071814802719132E-2</v>
      </c>
      <c r="G39" s="70">
        <v>-1.4040662100946788E-2</v>
      </c>
      <c r="H39" s="83">
        <v>9.7500000000000003E-2</v>
      </c>
      <c r="I39" s="102">
        <v>0.10249999999999999</v>
      </c>
      <c r="J39" s="74">
        <v>1.8268</v>
      </c>
      <c r="K39" s="100">
        <v>1.7664543859649122</v>
      </c>
      <c r="L39" s="101">
        <v>2.4374992400000002</v>
      </c>
      <c r="M39" s="101">
        <v>2.3406698250292397</v>
      </c>
      <c r="N39" s="101">
        <v>2.9243414400000001</v>
      </c>
      <c r="O39" s="101">
        <v>2.8077792464912279</v>
      </c>
      <c r="P39" s="77">
        <v>3445.41</v>
      </c>
      <c r="Q39" s="78">
        <v>1.2245389616685198E-2</v>
      </c>
      <c r="R39" s="79">
        <v>5.2399919361243219E-2</v>
      </c>
      <c r="S39" s="77">
        <v>476.166</v>
      </c>
      <c r="T39" s="78">
        <v>6.1573960596046362E-3</v>
      </c>
      <c r="U39" s="99">
        <v>3.234044951858972E-2</v>
      </c>
      <c r="V39" s="77">
        <v>521.47799999999995</v>
      </c>
      <c r="W39" s="78">
        <v>8.5023079063772933E-4</v>
      </c>
      <c r="X39" s="99">
        <v>1.7581585581929016E-2</v>
      </c>
      <c r="Y39" s="77">
        <v>228.80699999999999</v>
      </c>
      <c r="Z39" s="78">
        <v>6.9711252822115544E-3</v>
      </c>
      <c r="AA39" s="99">
        <v>2.5828752813320977E-2</v>
      </c>
      <c r="AB39" s="81">
        <v>1129474</v>
      </c>
      <c r="AC39" s="81">
        <v>4489325</v>
      </c>
      <c r="AD39" s="81">
        <v>694701</v>
      </c>
      <c r="AE39" s="81">
        <v>2708930</v>
      </c>
      <c r="AF39" s="74">
        <v>6</v>
      </c>
      <c r="AG39" s="74" t="s">
        <v>33</v>
      </c>
    </row>
    <row r="40" spans="1:33" s="82" customFormat="1" ht="15.75" customHeight="1">
      <c r="A40" s="67">
        <f t="shared" si="0"/>
        <v>41061</v>
      </c>
      <c r="B40" s="68" t="s">
        <v>107</v>
      </c>
      <c r="C40" s="69">
        <v>167.971</v>
      </c>
      <c r="D40" s="70">
        <v>1.3403439236824077E-2</v>
      </c>
      <c r="E40" s="70">
        <v>2.1970687094899244E-2</v>
      </c>
      <c r="F40" s="70">
        <v>9.8647148864128287E-3</v>
      </c>
      <c r="G40" s="70">
        <v>1.7166273513578911E-2</v>
      </c>
      <c r="H40" s="83">
        <v>8.5000000000000006E-2</v>
      </c>
      <c r="I40" s="102">
        <v>8.6666666666666656E-2</v>
      </c>
      <c r="J40" s="74">
        <v>2.0093999999999999</v>
      </c>
      <c r="K40" s="100">
        <v>1.9652207575757574</v>
      </c>
      <c r="L40" s="101">
        <v>2.5453069799999999</v>
      </c>
      <c r="M40" s="101">
        <v>2.5070321204393933</v>
      </c>
      <c r="N40" s="101">
        <v>3.1561645799999996</v>
      </c>
      <c r="O40" s="101">
        <v>3.1015113996060606</v>
      </c>
      <c r="P40" s="77">
        <v>3482.72</v>
      </c>
      <c r="Q40" s="78">
        <v>1.0828899898705835E-2</v>
      </c>
      <c r="R40" s="79">
        <v>4.9154252835474477E-2</v>
      </c>
      <c r="S40" s="77">
        <v>488.34199999999998</v>
      </c>
      <c r="T40" s="78">
        <v>2.5570914344997364E-2</v>
      </c>
      <c r="U40" s="99">
        <v>5.1412060810010596E-2</v>
      </c>
      <c r="V40" s="77">
        <v>536.60599999999999</v>
      </c>
      <c r="W40" s="78">
        <v>2.9009852764642075E-2</v>
      </c>
      <c r="X40" s="99">
        <v>4.8552150523976989E-2</v>
      </c>
      <c r="Y40" s="77">
        <v>228.524</v>
      </c>
      <c r="Z40" s="78">
        <v>-1.2368502711892493E-3</v>
      </c>
      <c r="AA40" s="99">
        <v>1.6538704482976341E-2</v>
      </c>
      <c r="AB40" s="81">
        <v>1183126</v>
      </c>
      <c r="AC40" s="81">
        <v>4585739</v>
      </c>
      <c r="AD40" s="81">
        <v>718126</v>
      </c>
      <c r="AE40" s="81">
        <v>2778407</v>
      </c>
      <c r="AF40" s="74">
        <v>6</v>
      </c>
      <c r="AG40" s="74" t="s">
        <v>33</v>
      </c>
    </row>
    <row r="41" spans="1:33" s="82" customFormat="1" ht="15.75" customHeight="1">
      <c r="A41" s="67">
        <f t="shared" si="0"/>
        <v>41153</v>
      </c>
      <c r="B41" s="68" t="s">
        <v>108</v>
      </c>
      <c r="C41" s="69">
        <v>173.62559999999999</v>
      </c>
      <c r="D41" s="70">
        <v>1.7313093779140365E-2</v>
      </c>
      <c r="E41" s="70">
        <v>1.9387166903854114E-2</v>
      </c>
      <c r="F41" s="70">
        <v>2.4854366410510531E-2</v>
      </c>
      <c r="G41" s="70">
        <v>1.7446828500768063E-2</v>
      </c>
      <c r="H41" s="83">
        <v>7.4999999999999997E-2</v>
      </c>
      <c r="I41" s="102">
        <v>7.6666666666666675E-2</v>
      </c>
      <c r="J41" s="74">
        <v>2.0264000000000002</v>
      </c>
      <c r="K41" s="100">
        <v>2.0278625130018724</v>
      </c>
      <c r="L41" s="101">
        <v>2.6059504000000002</v>
      </c>
      <c r="M41" s="101">
        <v>2.5512538276076557</v>
      </c>
      <c r="N41" s="101">
        <v>3.2760808800000003</v>
      </c>
      <c r="O41" s="101">
        <v>3.2250449452610774</v>
      </c>
      <c r="P41" s="77">
        <v>3532.06</v>
      </c>
      <c r="Q41" s="78">
        <v>1.4167087793448774E-2</v>
      </c>
      <c r="R41" s="79">
        <v>5.2822033772001786E-2</v>
      </c>
      <c r="S41" s="77">
        <v>506.80399999999997</v>
      </c>
      <c r="T41" s="78">
        <v>3.7805472394346618E-2</v>
      </c>
      <c r="U41" s="79">
        <v>8.0663148355455849E-2</v>
      </c>
      <c r="V41" s="77">
        <v>564.13300000000004</v>
      </c>
      <c r="W41" s="78">
        <v>5.1298345527258427E-2</v>
      </c>
      <c r="X41" s="99">
        <v>9.0440789880620986E-2</v>
      </c>
      <c r="Y41" s="77">
        <v>231.01499999999999</v>
      </c>
      <c r="Z41" s="78">
        <v>1.0900386830267284E-2</v>
      </c>
      <c r="AA41" s="99">
        <v>1.9497168982819613E-2</v>
      </c>
      <c r="AB41" s="81">
        <v>1230449</v>
      </c>
      <c r="AC41" s="81">
        <v>4703854</v>
      </c>
      <c r="AD41" s="81">
        <v>753551</v>
      </c>
      <c r="AE41" s="81">
        <v>2863346</v>
      </c>
      <c r="AF41" s="74">
        <v>5.5</v>
      </c>
      <c r="AG41" s="74" t="s">
        <v>33</v>
      </c>
    </row>
    <row r="42" spans="1:33" s="98" customFormat="1" ht="15.75" customHeight="1">
      <c r="A42" s="84">
        <f t="shared" si="0"/>
        <v>41244</v>
      </c>
      <c r="B42" s="85" t="s">
        <v>109</v>
      </c>
      <c r="C42" s="86">
        <v>171.91380000000001</v>
      </c>
      <c r="D42" s="87">
        <v>1.9211814943874916E-2</v>
      </c>
      <c r="E42" s="87">
        <v>1.9211814943874916E-2</v>
      </c>
      <c r="F42" s="87">
        <v>2.4828180691497836E-2</v>
      </c>
      <c r="G42" s="87">
        <v>6.6509996078356615E-4</v>
      </c>
      <c r="H42" s="88">
        <v>7.2499999999999995E-2</v>
      </c>
      <c r="I42" s="89">
        <v>7.2499999999999995E-2</v>
      </c>
      <c r="J42" s="90">
        <v>2.0516000000000001</v>
      </c>
      <c r="K42" s="91">
        <v>2.0596654545454545</v>
      </c>
      <c r="L42" s="92">
        <v>2.7066758800000001</v>
      </c>
      <c r="M42" s="92">
        <v>2.6871082075151516</v>
      </c>
      <c r="N42" s="92">
        <v>3.3348757999999998</v>
      </c>
      <c r="O42" s="92">
        <v>3.3227209667878785</v>
      </c>
      <c r="P42" s="93">
        <v>3602.46</v>
      </c>
      <c r="Q42" s="94">
        <v>1.993171123933335E-2</v>
      </c>
      <c r="R42" s="95">
        <v>5.8385947181474496E-2</v>
      </c>
      <c r="S42" s="93">
        <v>510.25200000000001</v>
      </c>
      <c r="T42" s="94">
        <v>6.8034190732513267E-3</v>
      </c>
      <c r="U42" s="95">
        <v>7.818244825167131E-2</v>
      </c>
      <c r="V42" s="93">
        <v>566.01800000000003</v>
      </c>
      <c r="W42" s="94">
        <v>3.3414106247995345E-3</v>
      </c>
      <c r="X42" s="96">
        <v>8.6333931501722638E-2</v>
      </c>
      <c r="Y42" s="93">
        <v>231.221</v>
      </c>
      <c r="Z42" s="94">
        <v>8.9171698807444244E-4</v>
      </c>
      <c r="AA42" s="96">
        <v>1.7595049796895523E-2</v>
      </c>
      <c r="AB42" s="97">
        <v>1271711</v>
      </c>
      <c r="AC42" s="97">
        <v>4814760</v>
      </c>
      <c r="AD42" s="97">
        <v>790457</v>
      </c>
      <c r="AE42" s="97">
        <v>2956835</v>
      </c>
      <c r="AF42" s="90">
        <v>5.5</v>
      </c>
      <c r="AG42" s="90" t="s">
        <v>33</v>
      </c>
    </row>
    <row r="43" spans="1:33" s="82" customFormat="1" ht="15.75" customHeight="1">
      <c r="A43" s="67">
        <f t="shared" si="0"/>
        <v>41334</v>
      </c>
      <c r="B43" s="68" t="s">
        <v>110</v>
      </c>
      <c r="C43" s="69">
        <v>167.63140000000001</v>
      </c>
      <c r="D43" s="70">
        <v>2.721109278219136E-2</v>
      </c>
      <c r="E43" s="70">
        <v>2.1684910170443272E-2</v>
      </c>
      <c r="F43" s="70">
        <v>2.721109278219136E-2</v>
      </c>
      <c r="G43" s="70">
        <v>4.8354154024246032E-3</v>
      </c>
      <c r="H43" s="83">
        <v>7.2499999999999995E-2</v>
      </c>
      <c r="I43" s="102">
        <v>7.2499999999999995E-2</v>
      </c>
      <c r="J43" s="74">
        <v>2.0217000000000001</v>
      </c>
      <c r="K43" s="100">
        <v>1.9953666666666667</v>
      </c>
      <c r="L43" s="101">
        <v>2.5910107200000003</v>
      </c>
      <c r="M43" s="101">
        <v>2.6240401911111109</v>
      </c>
      <c r="N43" s="101">
        <v>3.07156881</v>
      </c>
      <c r="O43" s="101">
        <v>3.0737293255555556</v>
      </c>
      <c r="P43" s="77">
        <v>3672.42</v>
      </c>
      <c r="Q43" s="78">
        <v>1.94200629569794E-2</v>
      </c>
      <c r="R43" s="79">
        <v>6.588765923358908E-2</v>
      </c>
      <c r="S43" s="77">
        <v>514.52599999999995</v>
      </c>
      <c r="T43" s="78">
        <v>8.376253302289749E-3</v>
      </c>
      <c r="U43" s="99">
        <v>8.0560140791236634E-2</v>
      </c>
      <c r="V43" s="77">
        <v>567.89200000000005</v>
      </c>
      <c r="W43" s="78">
        <v>3.3108487715938217E-3</v>
      </c>
      <c r="X43" s="99">
        <v>8.9004713525786538E-2</v>
      </c>
      <c r="Y43" s="77">
        <v>232.28200000000001</v>
      </c>
      <c r="Z43" s="78">
        <v>4.5886835538295756E-3</v>
      </c>
      <c r="AA43" s="99">
        <v>1.5187472411246183E-2</v>
      </c>
      <c r="AB43" s="81">
        <v>1241614</v>
      </c>
      <c r="AC43" s="81">
        <v>4926900</v>
      </c>
      <c r="AD43" s="81">
        <v>777713</v>
      </c>
      <c r="AE43" s="81">
        <v>3039847</v>
      </c>
      <c r="AF43" s="74">
        <v>5</v>
      </c>
      <c r="AG43" s="74" t="s">
        <v>33</v>
      </c>
    </row>
    <row r="44" spans="1:33" s="82" customFormat="1" ht="15.75" customHeight="1">
      <c r="A44" s="67">
        <f t="shared" si="0"/>
        <v>41426</v>
      </c>
      <c r="B44" s="68" t="s">
        <v>111</v>
      </c>
      <c r="C44" s="69">
        <v>174.72649999999999</v>
      </c>
      <c r="D44" s="70">
        <v>3.3808549174451974E-2</v>
      </c>
      <c r="E44" s="70">
        <v>2.9284678007246656E-2</v>
      </c>
      <c r="F44" s="70">
        <v>4.0218251960159712E-2</v>
      </c>
      <c r="G44" s="70">
        <v>1.4365527848140935E-2</v>
      </c>
      <c r="H44" s="83">
        <v>0.08</v>
      </c>
      <c r="I44" s="102">
        <v>7.8333333333333324E-2</v>
      </c>
      <c r="J44" s="74">
        <v>2.2317</v>
      </c>
      <c r="K44" s="100">
        <v>2.0712999999999999</v>
      </c>
      <c r="L44" s="101">
        <v>2.9034416999999997</v>
      </c>
      <c r="M44" s="101">
        <v>2.7049106699999999</v>
      </c>
      <c r="N44" s="101">
        <v>3.3950852100000004</v>
      </c>
      <c r="O44" s="101">
        <v>3.1720578633333334</v>
      </c>
      <c r="P44" s="77">
        <v>3715.92</v>
      </c>
      <c r="Q44" s="78">
        <v>1.1845050402731649E-2</v>
      </c>
      <c r="R44" s="79">
        <v>6.6959158358983917E-2</v>
      </c>
      <c r="S44" s="77">
        <v>519.15300000000002</v>
      </c>
      <c r="T44" s="78">
        <v>8.9927428351532779E-3</v>
      </c>
      <c r="U44" s="99">
        <v>6.3093078211581277E-2</v>
      </c>
      <c r="V44" s="77">
        <v>569.34499999999991</v>
      </c>
      <c r="W44" s="78">
        <v>2.5585850830789347E-3</v>
      </c>
      <c r="X44" s="99">
        <v>6.1011244749406224E-2</v>
      </c>
      <c r="Y44" s="77">
        <v>232.44499999999999</v>
      </c>
      <c r="Z44" s="78">
        <v>7.0173323804678667E-4</v>
      </c>
      <c r="AA44" s="99">
        <v>1.7157935271568725E-2</v>
      </c>
      <c r="AB44" s="81">
        <v>1322580</v>
      </c>
      <c r="AC44" s="81">
        <v>5066354</v>
      </c>
      <c r="AD44" s="81">
        <v>805985</v>
      </c>
      <c r="AE44" s="81">
        <v>3127706</v>
      </c>
      <c r="AF44" s="74">
        <v>5</v>
      </c>
      <c r="AG44" s="74" t="s">
        <v>33</v>
      </c>
    </row>
    <row r="45" spans="1:33" s="82" customFormat="1" ht="15.75" customHeight="1">
      <c r="A45" s="67">
        <f t="shared" si="0"/>
        <v>41518</v>
      </c>
      <c r="B45" s="68" t="s">
        <v>112</v>
      </c>
      <c r="C45" s="69">
        <v>178.41589999999999</v>
      </c>
      <c r="D45" s="70">
        <v>3.1669570199256203E-2</v>
      </c>
      <c r="E45" s="70">
        <v>2.996314102301989E-2</v>
      </c>
      <c r="F45" s="70">
        <v>2.7589825463526063E-2</v>
      </c>
      <c r="G45" s="70">
        <v>4.1669698874540195E-3</v>
      </c>
      <c r="H45" s="83">
        <v>0.09</v>
      </c>
      <c r="I45" s="102">
        <v>8.8333333333333333E-2</v>
      </c>
      <c r="J45" s="74">
        <v>2.2170000000000001</v>
      </c>
      <c r="K45" s="100">
        <v>2.2888913702239786</v>
      </c>
      <c r="L45" s="101">
        <v>2.9989359000000002</v>
      </c>
      <c r="M45" s="101">
        <v>3.0557462756280191</v>
      </c>
      <c r="N45" s="101">
        <v>3.5884361999999999</v>
      </c>
      <c r="O45" s="101">
        <v>3.578071286313131</v>
      </c>
      <c r="P45" s="77">
        <v>3738.99</v>
      </c>
      <c r="Q45" s="78">
        <v>6.2084221404119511E-3</v>
      </c>
      <c r="R45" s="79">
        <v>5.858620748231913E-2</v>
      </c>
      <c r="S45" s="77">
        <v>529.08500000000004</v>
      </c>
      <c r="T45" s="78">
        <v>1.9131161719184941E-2</v>
      </c>
      <c r="U45" s="79">
        <v>4.3963741406934487E-2</v>
      </c>
      <c r="V45" s="77">
        <v>583.92600000000004</v>
      </c>
      <c r="W45" s="78">
        <v>2.5610130939939912E-2</v>
      </c>
      <c r="X45" s="99">
        <v>3.5085697876209965E-2</v>
      </c>
      <c r="Y45" s="77">
        <v>233.54400000000001</v>
      </c>
      <c r="Z45" s="78">
        <v>4.7280001720837461E-3</v>
      </c>
      <c r="AA45" s="99">
        <v>1.0947341081747997E-2</v>
      </c>
      <c r="AB45" s="81">
        <v>1354134</v>
      </c>
      <c r="AC45" s="81">
        <v>5190039</v>
      </c>
      <c r="AD45" s="81">
        <v>833145</v>
      </c>
      <c r="AE45" s="81">
        <v>3207300</v>
      </c>
      <c r="AF45" s="74">
        <v>5</v>
      </c>
      <c r="AG45" s="74" t="s">
        <v>33</v>
      </c>
    </row>
    <row r="46" spans="1:33" s="98" customFormat="1" ht="15.75" customHeight="1">
      <c r="A46" s="84">
        <f t="shared" si="0"/>
        <v>41609</v>
      </c>
      <c r="B46" s="85" t="s">
        <v>113</v>
      </c>
      <c r="C46" s="86">
        <v>176.2611</v>
      </c>
      <c r="D46" s="87">
        <v>3.0048269457775278E-2</v>
      </c>
      <c r="E46" s="87">
        <v>3.0048269457775278E-2</v>
      </c>
      <c r="F46" s="87">
        <v>2.5287673240891539E-2</v>
      </c>
      <c r="G46" s="87">
        <v>1.9007946131788245E-3</v>
      </c>
      <c r="H46" s="88">
        <v>0.1</v>
      </c>
      <c r="I46" s="89">
        <v>9.8333333333333342E-2</v>
      </c>
      <c r="J46" s="90">
        <v>2.3620999999999999</v>
      </c>
      <c r="K46" s="91">
        <v>2.2843666666666667</v>
      </c>
      <c r="L46" s="92">
        <v>3.2462340300000001</v>
      </c>
      <c r="M46" s="92">
        <v>3.1157238422222227</v>
      </c>
      <c r="N46" s="92">
        <v>3.9109289700000001</v>
      </c>
      <c r="O46" s="92">
        <v>3.7284671277777779</v>
      </c>
      <c r="P46" s="93">
        <v>3815.39</v>
      </c>
      <c r="Q46" s="94">
        <v>2.043332557722799E-2</v>
      </c>
      <c r="R46" s="95">
        <v>5.910683255331084E-2</v>
      </c>
      <c r="S46" s="93">
        <v>538.37</v>
      </c>
      <c r="T46" s="94">
        <v>1.7549165067994643E-2</v>
      </c>
      <c r="U46" s="95">
        <v>5.5106104434671455E-2</v>
      </c>
      <c r="V46" s="93">
        <v>595</v>
      </c>
      <c r="W46" s="94">
        <v>1.896473183245817E-2</v>
      </c>
      <c r="X46" s="96">
        <v>5.1203318622375926E-2</v>
      </c>
      <c r="Y46" s="93">
        <v>234.71899999999999</v>
      </c>
      <c r="Z46" s="94">
        <v>5.0311718562667807E-3</v>
      </c>
      <c r="AA46" s="96">
        <v>1.5128383667573297E-2</v>
      </c>
      <c r="AB46" s="97">
        <v>1413291</v>
      </c>
      <c r="AC46" s="97">
        <v>5331619</v>
      </c>
      <c r="AD46" s="97">
        <v>873580</v>
      </c>
      <c r="AE46" s="97">
        <v>3290423</v>
      </c>
      <c r="AF46" s="90">
        <v>5</v>
      </c>
      <c r="AG46" s="90" t="s">
        <v>33</v>
      </c>
    </row>
    <row r="47" spans="1:33" s="82" customFormat="1" ht="15.75" customHeight="1">
      <c r="A47" s="67">
        <f t="shared" si="0"/>
        <v>41699</v>
      </c>
      <c r="B47" s="68" t="s">
        <v>114</v>
      </c>
      <c r="C47" s="69">
        <v>173.44710000000001</v>
      </c>
      <c r="D47" s="70">
        <v>3.469338083437834E-2</v>
      </c>
      <c r="E47" s="70">
        <v>3.1871190404112459E-2</v>
      </c>
      <c r="F47" s="70">
        <v>3.469338083437834E-2</v>
      </c>
      <c r="G47" s="70">
        <v>7.4008005668213528E-3</v>
      </c>
      <c r="H47" s="83">
        <v>0.1075</v>
      </c>
      <c r="I47" s="102">
        <v>0.10666666666666666</v>
      </c>
      <c r="J47" s="74">
        <v>2.2719</v>
      </c>
      <c r="K47" s="100">
        <v>2.3631333333333333</v>
      </c>
      <c r="L47" s="101">
        <v>3.12817911</v>
      </c>
      <c r="M47" s="101">
        <v>3.2341055088888884</v>
      </c>
      <c r="N47" s="101">
        <v>3.7854397799999999</v>
      </c>
      <c r="O47" s="101">
        <v>3.9264248044444447</v>
      </c>
      <c r="P47" s="77">
        <v>3898.38</v>
      </c>
      <c r="Q47" s="78">
        <v>2.1751380592809788E-2</v>
      </c>
      <c r="R47" s="79">
        <v>6.1528910091982913E-2</v>
      </c>
      <c r="S47" s="77">
        <v>552.08699999999999</v>
      </c>
      <c r="T47" s="78">
        <v>2.5478759960621877E-2</v>
      </c>
      <c r="U47" s="99">
        <v>7.3001170008901495E-2</v>
      </c>
      <c r="V47" s="77">
        <v>611.58299999999997</v>
      </c>
      <c r="W47" s="78">
        <v>2.7870588235294091E-2</v>
      </c>
      <c r="X47" s="99">
        <v>7.6935403210469433E-2</v>
      </c>
      <c r="Y47" s="77">
        <v>236.02799999999999</v>
      </c>
      <c r="Z47" s="78">
        <v>5.5768812920982125E-3</v>
      </c>
      <c r="AA47" s="99">
        <v>1.6126949139408042E-2</v>
      </c>
      <c r="AB47" s="81">
        <v>1385981</v>
      </c>
      <c r="AC47" s="81">
        <v>5475986</v>
      </c>
      <c r="AD47" s="81">
        <v>873828</v>
      </c>
      <c r="AE47" s="81">
        <v>3386538</v>
      </c>
      <c r="AF47" s="74">
        <v>5</v>
      </c>
      <c r="AG47" s="74" t="s">
        <v>33</v>
      </c>
    </row>
    <row r="48" spans="1:33" s="82" customFormat="1" ht="15.75" customHeight="1">
      <c r="A48" s="67">
        <f t="shared" si="0"/>
        <v>41791</v>
      </c>
      <c r="B48" s="68" t="s">
        <v>115</v>
      </c>
      <c r="C48" s="69">
        <v>173.96600000000001</v>
      </c>
      <c r="D48" s="70">
        <v>1.476583423370692E-2</v>
      </c>
      <c r="E48" s="70">
        <v>2.0632149595586569E-2</v>
      </c>
      <c r="F48" s="70">
        <v>-4.3525166474460697E-3</v>
      </c>
      <c r="G48" s="70">
        <v>-1.308212014134269E-2</v>
      </c>
      <c r="H48" s="83">
        <v>0.11</v>
      </c>
      <c r="I48" s="102">
        <v>0.11</v>
      </c>
      <c r="J48" s="74">
        <v>2.2143000000000002</v>
      </c>
      <c r="K48" s="100">
        <v>2.2289999999999996</v>
      </c>
      <c r="L48" s="101">
        <v>3.0318195600000002</v>
      </c>
      <c r="M48" s="101">
        <v>3.0607141999999996</v>
      </c>
      <c r="N48" s="101">
        <v>3.7877815799999999</v>
      </c>
      <c r="O48" s="101">
        <v>3.7695361999999992</v>
      </c>
      <c r="P48" s="77">
        <v>3958.32</v>
      </c>
      <c r="Q48" s="78">
        <v>1.5375617564219013E-2</v>
      </c>
      <c r="R48" s="79">
        <v>6.5232836013692452E-2</v>
      </c>
      <c r="S48" s="77">
        <v>551.55399999999997</v>
      </c>
      <c r="T48" s="78">
        <v>-9.654275503679921E-4</v>
      </c>
      <c r="U48" s="99">
        <v>6.2411273747815965E-2</v>
      </c>
      <c r="V48" s="77">
        <v>603.59400000000005</v>
      </c>
      <c r="W48" s="78">
        <v>-1.3062822217098757E-2</v>
      </c>
      <c r="X48" s="99">
        <v>6.0155090498731356E-2</v>
      </c>
      <c r="Y48" s="77">
        <v>237.23099999999999</v>
      </c>
      <c r="Z48" s="78">
        <v>5.0968529157557896E-3</v>
      </c>
      <c r="AA48" s="99">
        <v>2.0589816945944195E-2</v>
      </c>
      <c r="AB48" s="81">
        <v>1422322</v>
      </c>
      <c r="AC48" s="81">
        <v>5575728</v>
      </c>
      <c r="AD48" s="81">
        <v>888391</v>
      </c>
      <c r="AE48" s="81">
        <v>3468944</v>
      </c>
      <c r="AF48" s="74">
        <v>5</v>
      </c>
      <c r="AG48" s="74" t="s">
        <v>33</v>
      </c>
    </row>
    <row r="49" spans="1:33" s="82" customFormat="1" ht="15.75" customHeight="1">
      <c r="A49" s="67">
        <f t="shared" si="0"/>
        <v>41883</v>
      </c>
      <c r="B49" s="68" t="s">
        <v>116</v>
      </c>
      <c r="C49" s="69">
        <v>177.27610000000001</v>
      </c>
      <c r="D49" s="70">
        <v>7.5184273863240225E-3</v>
      </c>
      <c r="E49" s="70">
        <v>1.1928465299508861E-2</v>
      </c>
      <c r="F49" s="70">
        <v>-6.3884440792552066E-3</v>
      </c>
      <c r="G49" s="70">
        <v>-9.996499792910285E-4</v>
      </c>
      <c r="H49" s="83">
        <v>0.11</v>
      </c>
      <c r="I49" s="102">
        <v>0.11</v>
      </c>
      <c r="J49" s="74">
        <v>2.4468999999999999</v>
      </c>
      <c r="K49" s="100">
        <v>2.2754666666666665</v>
      </c>
      <c r="L49" s="101">
        <v>3.09067939</v>
      </c>
      <c r="M49" s="101">
        <v>2.9697115466666664</v>
      </c>
      <c r="N49" s="101">
        <v>3.9671589699999998</v>
      </c>
      <c r="O49" s="101">
        <v>3.769462231111111</v>
      </c>
      <c r="P49" s="77">
        <v>3991.24</v>
      </c>
      <c r="Q49" s="78">
        <v>8.3166595929584641E-3</v>
      </c>
      <c r="R49" s="79">
        <v>6.7464743152562567E-2</v>
      </c>
      <c r="S49" s="77">
        <v>547.83900000000006</v>
      </c>
      <c r="T49" s="78">
        <v>-6.7355145643036574E-3</v>
      </c>
      <c r="U49" s="79">
        <v>3.5446100343045073E-2</v>
      </c>
      <c r="V49" s="77">
        <v>594.97</v>
      </c>
      <c r="W49" s="78">
        <v>-1.4287749712555198E-2</v>
      </c>
      <c r="X49" s="99">
        <v>1.8913355459424519E-2</v>
      </c>
      <c r="Y49" s="77">
        <v>237.477</v>
      </c>
      <c r="Z49" s="78">
        <v>1.0369639718250667E-3</v>
      </c>
      <c r="AA49" s="99">
        <v>1.6840509711232077E-2</v>
      </c>
      <c r="AB49" s="81">
        <v>1462125</v>
      </c>
      <c r="AC49" s="81">
        <v>5683719</v>
      </c>
      <c r="AD49" s="81">
        <v>912055</v>
      </c>
      <c r="AE49" s="81">
        <v>3547854</v>
      </c>
      <c r="AF49" s="74">
        <v>5</v>
      </c>
      <c r="AG49" s="74" t="s">
        <v>33</v>
      </c>
    </row>
    <row r="50" spans="1:33" s="98" customFormat="1" ht="15.75" customHeight="1">
      <c r="A50" s="84">
        <f t="shared" si="0"/>
        <v>41974</v>
      </c>
      <c r="B50" s="85" t="s">
        <v>117</v>
      </c>
      <c r="C50" s="86">
        <v>175.85830000000001</v>
      </c>
      <c r="D50" s="87">
        <v>5.0393459495359227E-3</v>
      </c>
      <c r="E50" s="87">
        <v>5.0393459495359227E-3</v>
      </c>
      <c r="F50" s="87">
        <v>-2.2852461490368015E-3</v>
      </c>
      <c r="G50" s="87">
        <v>4.3713221084649145E-3</v>
      </c>
      <c r="H50" s="88">
        <v>0.11749999999999999</v>
      </c>
      <c r="I50" s="89">
        <v>0.11416666666666667</v>
      </c>
      <c r="J50" s="90">
        <v>2.6576</v>
      </c>
      <c r="K50" s="91">
        <v>2.5491333333333337</v>
      </c>
      <c r="L50" s="92">
        <v>3.2151644799999999</v>
      </c>
      <c r="M50" s="92">
        <v>3.1503039444444449</v>
      </c>
      <c r="N50" s="92">
        <v>4.1397435200000006</v>
      </c>
      <c r="O50" s="92">
        <v>4.0120809533333341</v>
      </c>
      <c r="P50" s="93">
        <v>4059.86</v>
      </c>
      <c r="Q50" s="94">
        <v>1.7192651907677936E-2</v>
      </c>
      <c r="R50" s="95">
        <v>6.4074707959081545E-2</v>
      </c>
      <c r="S50" s="93">
        <v>558.21299999999997</v>
      </c>
      <c r="T50" s="94">
        <v>1.8936220312901986E-2</v>
      </c>
      <c r="U50" s="95">
        <v>3.6857551498040264E-2</v>
      </c>
      <c r="V50" s="93">
        <v>607.65599999999995</v>
      </c>
      <c r="W50" s="94">
        <v>2.1322083466393194E-2</v>
      </c>
      <c r="X50" s="96">
        <v>2.127058823529393E-2</v>
      </c>
      <c r="Y50" s="93">
        <v>236.25200000000001</v>
      </c>
      <c r="Z50" s="94">
        <v>-5.158394286604584E-3</v>
      </c>
      <c r="AA50" s="96">
        <v>6.5312139196231911E-3</v>
      </c>
      <c r="AB50" s="97">
        <v>1508525</v>
      </c>
      <c r="AC50" s="97">
        <v>5778953</v>
      </c>
      <c r="AD50" s="97">
        <v>964130</v>
      </c>
      <c r="AE50" s="97">
        <v>3638404</v>
      </c>
      <c r="AF50" s="90">
        <v>5</v>
      </c>
      <c r="AG50" s="90" t="s">
        <v>33</v>
      </c>
    </row>
    <row r="51" spans="1:33" s="82" customFormat="1" ht="15.75" customHeight="1">
      <c r="A51" s="67">
        <f t="shared" si="0"/>
        <v>42064</v>
      </c>
      <c r="B51" s="68" t="s">
        <v>118</v>
      </c>
      <c r="C51" s="69">
        <v>170.63829999999999</v>
      </c>
      <c r="D51" s="70">
        <v>-1.6193986523845183E-2</v>
      </c>
      <c r="E51" s="70">
        <v>-7.2730961601226163E-3</v>
      </c>
      <c r="F51" s="70">
        <v>-1.6193986523845183E-2</v>
      </c>
      <c r="G51" s="70">
        <v>-8.1267995402768411E-3</v>
      </c>
      <c r="H51" s="83">
        <v>0.1275</v>
      </c>
      <c r="I51" s="102">
        <v>0.12416666666666666</v>
      </c>
      <c r="J51" s="74">
        <v>3.1966999999999999</v>
      </c>
      <c r="K51" s="100">
        <v>2.8656666666666664</v>
      </c>
      <c r="L51" s="101">
        <v>3.4303787699999995</v>
      </c>
      <c r="M51" s="101">
        <v>3.1730571777777774</v>
      </c>
      <c r="N51" s="101">
        <v>4.7368700600000002</v>
      </c>
      <c r="O51" s="101">
        <v>4.3286850222222215</v>
      </c>
      <c r="P51" s="77">
        <v>4215.26</v>
      </c>
      <c r="Q51" s="78">
        <v>3.8277181971792196E-2</v>
      </c>
      <c r="R51" s="79">
        <v>8.1285046609104405E-2</v>
      </c>
      <c r="S51" s="77">
        <v>569.53599999999994</v>
      </c>
      <c r="T51" s="78">
        <v>2.0284371736236873E-2</v>
      </c>
      <c r="U51" s="99">
        <v>3.1605525940657797E-2</v>
      </c>
      <c r="V51" s="77">
        <v>616.15700000000004</v>
      </c>
      <c r="W51" s="78">
        <v>1.3989823189436201E-2</v>
      </c>
      <c r="X51" s="99">
        <v>7.4789521618490173E-3</v>
      </c>
      <c r="Y51" s="77">
        <v>235.976</v>
      </c>
      <c r="Z51" s="78">
        <v>-1.168244078357028E-3</v>
      </c>
      <c r="AA51" s="99">
        <v>-2.2031284423873476E-4</v>
      </c>
      <c r="AB51" s="81">
        <v>1456659</v>
      </c>
      <c r="AC51" s="81">
        <v>5849631</v>
      </c>
      <c r="AD51" s="81">
        <v>936567</v>
      </c>
      <c r="AE51" s="81">
        <v>3701143</v>
      </c>
      <c r="AF51" s="74">
        <v>5.5</v>
      </c>
      <c r="AG51" s="74" t="s">
        <v>33</v>
      </c>
    </row>
    <row r="52" spans="1:33" s="82" customFormat="1" ht="15.75" customHeight="1">
      <c r="A52" s="67">
        <f t="shared" si="0"/>
        <v>42156</v>
      </c>
      <c r="B52" s="68" t="s">
        <v>119</v>
      </c>
      <c r="C52" s="69">
        <v>169.1987</v>
      </c>
      <c r="D52" s="70">
        <v>-2.1807179982562541E-2</v>
      </c>
      <c r="E52" s="70">
        <v>-1.2987934169702675E-2</v>
      </c>
      <c r="F52" s="70">
        <v>-2.740363059448403E-2</v>
      </c>
      <c r="G52" s="70">
        <v>-2.2682335063073711E-2</v>
      </c>
      <c r="H52" s="83">
        <v>0.13750000000000001</v>
      </c>
      <c r="I52" s="102">
        <v>0.13416666666666666</v>
      </c>
      <c r="J52" s="74">
        <v>3.1029</v>
      </c>
      <c r="K52" s="100">
        <v>3.069433333333333</v>
      </c>
      <c r="L52" s="101">
        <v>3.4755582900000004</v>
      </c>
      <c r="M52" s="101">
        <v>3.4184279033333329</v>
      </c>
      <c r="N52" s="101">
        <v>4.8265609500000002</v>
      </c>
      <c r="O52" s="101">
        <v>4.7266203899999999</v>
      </c>
      <c r="P52" s="77">
        <v>4310.3900000000003</v>
      </c>
      <c r="Q52" s="78">
        <v>2.2568002922714214E-2</v>
      </c>
      <c r="R52" s="79">
        <v>8.894429960185124E-2</v>
      </c>
      <c r="S52" s="77">
        <v>582.40099999999995</v>
      </c>
      <c r="T52" s="78">
        <v>2.2588563321721544E-2</v>
      </c>
      <c r="U52" s="99">
        <v>5.5927434122497566E-2</v>
      </c>
      <c r="V52" s="77">
        <v>629.29399999999998</v>
      </c>
      <c r="W52" s="78">
        <v>2.1320864649756466E-2</v>
      </c>
      <c r="X52" s="99">
        <v>4.2578289379947343E-2</v>
      </c>
      <c r="Y52" s="77">
        <v>237.65700000000001</v>
      </c>
      <c r="Z52" s="78">
        <v>7.1236057904193739E-3</v>
      </c>
      <c r="AA52" s="99">
        <v>1.7957180975505249E-3</v>
      </c>
      <c r="AB52" s="81">
        <v>1479970</v>
      </c>
      <c r="AC52" s="81">
        <v>5907279</v>
      </c>
      <c r="AD52" s="81">
        <v>938595</v>
      </c>
      <c r="AE52" s="81">
        <v>3751347</v>
      </c>
      <c r="AF52" s="74">
        <v>6</v>
      </c>
      <c r="AG52" s="74" t="s">
        <v>33</v>
      </c>
    </row>
    <row r="53" spans="1:33" s="82" customFormat="1" ht="15.75" customHeight="1">
      <c r="A53" s="67">
        <f t="shared" si="0"/>
        <v>42248</v>
      </c>
      <c r="B53" s="68" t="s">
        <v>120</v>
      </c>
      <c r="C53" s="69">
        <v>169.7191</v>
      </c>
      <c r="D53" s="70">
        <v>-2.884202686085402E-2</v>
      </c>
      <c r="E53" s="70">
        <v>-2.2164053571273268E-2</v>
      </c>
      <c r="F53" s="70">
        <v>-4.2628419736219447E-2</v>
      </c>
      <c r="G53" s="70">
        <v>-1.5658627087198562E-2</v>
      </c>
      <c r="H53" s="83">
        <v>0.14249999999999999</v>
      </c>
      <c r="I53" s="102">
        <v>0.14249999999999999</v>
      </c>
      <c r="J53" s="74">
        <v>3.9474999999999998</v>
      </c>
      <c r="K53" s="100">
        <v>3.5466000000000002</v>
      </c>
      <c r="L53" s="101">
        <v>4.4121207499999997</v>
      </c>
      <c r="M53" s="101">
        <v>3.9452378400000003</v>
      </c>
      <c r="N53" s="101">
        <v>5.9717779999999996</v>
      </c>
      <c r="O53" s="101">
        <v>5.4493509000000007</v>
      </c>
      <c r="P53" s="77">
        <v>4370.12</v>
      </c>
      <c r="Q53" s="78">
        <v>1.3857214776389126E-2</v>
      </c>
      <c r="R53" s="79">
        <v>9.4927892083663146E-2</v>
      </c>
      <c r="S53" s="77">
        <v>593.60599999999999</v>
      </c>
      <c r="T53" s="78">
        <v>1.9239321361055328E-2</v>
      </c>
      <c r="U53" s="99">
        <v>8.3540967327992322E-2</v>
      </c>
      <c r="V53" s="77">
        <v>643.41899999999998</v>
      </c>
      <c r="W53" s="78">
        <v>2.2445788454998672E-2</v>
      </c>
      <c r="X53" s="99">
        <v>8.1430996520832855E-2</v>
      </c>
      <c r="Y53" s="77">
        <v>237.49799999999999</v>
      </c>
      <c r="Z53" s="78">
        <v>-6.6903141923035925E-4</v>
      </c>
      <c r="AA53" s="99">
        <v>8.8429616341700878E-5</v>
      </c>
      <c r="AB53" s="81">
        <v>1508228</v>
      </c>
      <c r="AC53" s="81">
        <v>5953382</v>
      </c>
      <c r="AD53" s="81">
        <v>959600</v>
      </c>
      <c r="AE53" s="81">
        <v>3798892</v>
      </c>
      <c r="AF53" s="74">
        <v>6.5</v>
      </c>
      <c r="AG53" s="74" t="s">
        <v>33</v>
      </c>
    </row>
    <row r="54" spans="1:33" s="98" customFormat="1" ht="15.75" customHeight="1">
      <c r="A54" s="84">
        <f t="shared" si="0"/>
        <v>42339</v>
      </c>
      <c r="B54" s="85" t="s">
        <v>121</v>
      </c>
      <c r="C54" s="86">
        <v>166.15170000000001</v>
      </c>
      <c r="D54" s="87">
        <v>-3.5457552842598106E-2</v>
      </c>
      <c r="E54" s="87">
        <v>-3.5457552842598106E-2</v>
      </c>
      <c r="F54" s="87">
        <v>-5.5195575073795244E-2</v>
      </c>
      <c r="G54" s="87">
        <v>-9.6986472514215549E-3</v>
      </c>
      <c r="H54" s="88">
        <v>0.14249999999999999</v>
      </c>
      <c r="I54" s="89">
        <v>0.14249999999999999</v>
      </c>
      <c r="J54" s="90">
        <v>3.9578000000000002</v>
      </c>
      <c r="K54" s="91">
        <v>3.8417666666666666</v>
      </c>
      <c r="L54" s="92">
        <v>4.2989623600000009</v>
      </c>
      <c r="M54" s="92">
        <v>4.1533339433333332</v>
      </c>
      <c r="N54" s="92">
        <v>5.8361718800000002</v>
      </c>
      <c r="O54" s="92">
        <v>5.7921035444444433</v>
      </c>
      <c r="P54" s="93">
        <v>4493.17</v>
      </c>
      <c r="Q54" s="94">
        <v>2.8157121543573194E-2</v>
      </c>
      <c r="R54" s="95">
        <v>0.1067302813397506</v>
      </c>
      <c r="S54" s="93">
        <v>617.04399999999998</v>
      </c>
      <c r="T54" s="94">
        <v>3.9484102249640385E-2</v>
      </c>
      <c r="U54" s="95">
        <v>0.10539166948817025</v>
      </c>
      <c r="V54" s="93">
        <v>675.71199999999999</v>
      </c>
      <c r="W54" s="94">
        <v>5.0189689766699574E-2</v>
      </c>
      <c r="X54" s="96">
        <v>0.11199757757678697</v>
      </c>
      <c r="Y54" s="93">
        <v>237.761</v>
      </c>
      <c r="Z54" s="94">
        <v>1.1073777463388446E-3</v>
      </c>
      <c r="AA54" s="96">
        <v>6.3872475153647912E-3</v>
      </c>
      <c r="AB54" s="97">
        <v>1550930</v>
      </c>
      <c r="AC54" s="97">
        <v>5995787</v>
      </c>
      <c r="AD54" s="97">
        <v>1000430</v>
      </c>
      <c r="AE54" s="97">
        <v>3835192</v>
      </c>
      <c r="AF54" s="90">
        <v>7</v>
      </c>
      <c r="AG54" s="90" t="s">
        <v>33</v>
      </c>
    </row>
    <row r="55" spans="1:33" s="82" customFormat="1" ht="15.75" customHeight="1">
      <c r="A55" s="67">
        <f t="shared" si="0"/>
        <v>42430</v>
      </c>
      <c r="B55" s="68" t="s">
        <v>122</v>
      </c>
      <c r="C55" s="69">
        <v>161.87049999999999</v>
      </c>
      <c r="D55" s="70">
        <v>-5.13823684366288E-2</v>
      </c>
      <c r="E55" s="70">
        <v>-4.4140736353021515E-2</v>
      </c>
      <c r="F55" s="70">
        <v>-5.13823684366288E-2</v>
      </c>
      <c r="G55" s="70">
        <v>-1.3603777517967819E-2</v>
      </c>
      <c r="H55" s="83">
        <v>0.14249999999999999</v>
      </c>
      <c r="I55" s="102">
        <v>0.14249999999999999</v>
      </c>
      <c r="J55" s="74">
        <v>3.59</v>
      </c>
      <c r="K55" s="100">
        <v>3.9049666666666667</v>
      </c>
      <c r="L55" s="101">
        <v>4.0854199999999992</v>
      </c>
      <c r="M55" s="101">
        <v>4.3063972399999999</v>
      </c>
      <c r="N55" s="101">
        <v>5.1552399999999992</v>
      </c>
      <c r="O55" s="101">
        <v>5.5347695877777783</v>
      </c>
      <c r="P55" s="77">
        <v>4610.92</v>
      </c>
      <c r="Q55" s="78">
        <v>2.6206442222306281E-2</v>
      </c>
      <c r="R55" s="79">
        <v>9.3863723708620617E-2</v>
      </c>
      <c r="S55" s="77">
        <v>635.34900000000005</v>
      </c>
      <c r="T55" s="78">
        <v>2.9665631624325117E-2</v>
      </c>
      <c r="U55" s="99">
        <v>0.11555546971569863</v>
      </c>
      <c r="V55" s="77">
        <v>696.42399999999998</v>
      </c>
      <c r="W55" s="78">
        <v>3.0652112142451227E-2</v>
      </c>
      <c r="X55" s="99">
        <v>0.1302703694026035</v>
      </c>
      <c r="Y55" s="77">
        <v>238.08</v>
      </c>
      <c r="Z55" s="78">
        <v>1.3416834552344437E-3</v>
      </c>
      <c r="AA55" s="99">
        <v>8.9161609655219465E-3</v>
      </c>
      <c r="AB55" s="81">
        <v>1500299</v>
      </c>
      <c r="AC55" s="81">
        <v>6039427</v>
      </c>
      <c r="AD55" s="81">
        <v>974593</v>
      </c>
      <c r="AE55" s="81">
        <v>3873218</v>
      </c>
      <c r="AF55" s="74">
        <v>7.5</v>
      </c>
      <c r="AG55" s="74" t="s">
        <v>33</v>
      </c>
    </row>
    <row r="56" spans="1:33" s="82" customFormat="1" ht="15.75" customHeight="1">
      <c r="A56" s="67">
        <f t="shared" si="0"/>
        <v>42522</v>
      </c>
      <c r="B56" s="68" t="s">
        <v>123</v>
      </c>
      <c r="C56" s="69">
        <v>163.75299999999999</v>
      </c>
      <c r="D56" s="70">
        <v>-4.1824462904274773E-2</v>
      </c>
      <c r="E56" s="70">
        <v>-4.5423375336990701E-2</v>
      </c>
      <c r="F56" s="70">
        <v>-3.2185235465757245E-2</v>
      </c>
      <c r="G56" s="70">
        <v>2.9542920847269727E-3</v>
      </c>
      <c r="H56" s="83">
        <v>0.14249999999999999</v>
      </c>
      <c r="I56" s="102">
        <v>0.14249999999999999</v>
      </c>
      <c r="J56" s="74">
        <v>3.2130000000000001</v>
      </c>
      <c r="K56" s="100">
        <v>3.5013666666666663</v>
      </c>
      <c r="L56" s="101">
        <v>3.5683578000000002</v>
      </c>
      <c r="M56" s="101">
        <v>3.9319180544444441</v>
      </c>
      <c r="N56" s="101">
        <v>4.2768243000000004</v>
      </c>
      <c r="O56" s="101">
        <v>4.9666886166666666</v>
      </c>
      <c r="P56" s="77">
        <v>4691.59</v>
      </c>
      <c r="Q56" s="78">
        <v>1.749542390672576E-2</v>
      </c>
      <c r="R56" s="79">
        <v>8.8437473175281056E-2</v>
      </c>
      <c r="S56" s="77">
        <v>653.49599999999998</v>
      </c>
      <c r="T56" s="78">
        <v>2.8562254760769124E-2</v>
      </c>
      <c r="U56" s="99">
        <v>0.12207224918913262</v>
      </c>
      <c r="V56" s="77">
        <v>720.875</v>
      </c>
      <c r="W56" s="78">
        <v>3.5109358666559398E-2</v>
      </c>
      <c r="X56" s="99">
        <v>0.14552975238918542</v>
      </c>
      <c r="Y56" s="77">
        <v>240.22200000000001</v>
      </c>
      <c r="Z56" s="78">
        <v>8.9969758064516459E-3</v>
      </c>
      <c r="AA56" s="99">
        <v>1.0792865347959424E-2</v>
      </c>
      <c r="AB56" s="81">
        <v>1559050</v>
      </c>
      <c r="AC56" s="81">
        <v>6118507</v>
      </c>
      <c r="AD56" s="81">
        <v>986780</v>
      </c>
      <c r="AE56" s="81">
        <v>3921403</v>
      </c>
      <c r="AF56" s="74">
        <v>7.5</v>
      </c>
      <c r="AG56" s="74" t="s">
        <v>33</v>
      </c>
    </row>
    <row r="57" spans="1:33" s="82" customFormat="1" ht="15.75" customHeight="1">
      <c r="A57" s="67">
        <f t="shared" si="0"/>
        <v>42614</v>
      </c>
      <c r="B57" s="68" t="s">
        <v>124</v>
      </c>
      <c r="C57" s="69">
        <v>165.5539</v>
      </c>
      <c r="D57" s="70">
        <v>-3.6068060023224158E-2</v>
      </c>
      <c r="E57" s="70">
        <v>-4.0975649183909835E-2</v>
      </c>
      <c r="F57" s="70">
        <v>-2.4541728067141499E-2</v>
      </c>
      <c r="G57" s="70">
        <v>-5.0428646549360856E-3</v>
      </c>
      <c r="H57" s="83">
        <v>0.14249999999999999</v>
      </c>
      <c r="I57" s="102">
        <v>0.14249999999999999</v>
      </c>
      <c r="J57" s="74">
        <v>3.2624</v>
      </c>
      <c r="K57" s="100">
        <v>3.2479999999999998</v>
      </c>
      <c r="L57" s="101">
        <v>3.6653064</v>
      </c>
      <c r="M57" s="101">
        <v>3.6798757333333332</v>
      </c>
      <c r="N57" s="101">
        <v>4.23198528</v>
      </c>
      <c r="O57" s="101">
        <v>4.2592106666666671</v>
      </c>
      <c r="P57" s="77">
        <v>4740.53</v>
      </c>
      <c r="Q57" s="78">
        <v>1.0431431561581439E-2</v>
      </c>
      <c r="R57" s="79">
        <v>8.4759686232872333E-2</v>
      </c>
      <c r="S57" s="77">
        <v>656.89400000000001</v>
      </c>
      <c r="T57" s="78">
        <v>5.1997257825602272E-3</v>
      </c>
      <c r="U57" s="99">
        <v>0.10661617301711912</v>
      </c>
      <c r="V57" s="77">
        <v>722.42399999999998</v>
      </c>
      <c r="W57" s="78">
        <v>2.1487775273105747E-3</v>
      </c>
      <c r="X57" s="99">
        <v>0.12278934877583647</v>
      </c>
      <c r="Y57" s="77">
        <v>241.17599999999999</v>
      </c>
      <c r="Z57" s="78">
        <v>3.9713265229661676E-3</v>
      </c>
      <c r="AA57" s="99">
        <v>1.5486446201652182E-2</v>
      </c>
      <c r="AB57" s="81">
        <v>1577170</v>
      </c>
      <c r="AC57" s="81">
        <v>6187449</v>
      </c>
      <c r="AD57" s="81">
        <v>1016029</v>
      </c>
      <c r="AE57" s="81">
        <v>3977832</v>
      </c>
      <c r="AF57" s="74">
        <v>7.5</v>
      </c>
      <c r="AG57" s="74" t="s">
        <v>33</v>
      </c>
    </row>
    <row r="58" spans="1:33" s="98" customFormat="1" ht="15.75" customHeight="1">
      <c r="A58" s="84">
        <f t="shared" si="0"/>
        <v>42705</v>
      </c>
      <c r="B58" s="85" t="s">
        <v>125</v>
      </c>
      <c r="C58" s="86">
        <v>162.3948</v>
      </c>
      <c r="D58" s="87">
        <v>-3.2759130499899647E-2</v>
      </c>
      <c r="E58" s="87">
        <v>-3.2759130499899647E-2</v>
      </c>
      <c r="F58" s="87">
        <v>-2.2611264284385868E-2</v>
      </c>
      <c r="G58" s="87">
        <v>-9.0356305851180263E-4</v>
      </c>
      <c r="H58" s="88">
        <v>0.13750000000000001</v>
      </c>
      <c r="I58" s="89">
        <v>0.13916666666666666</v>
      </c>
      <c r="J58" s="90">
        <v>3.2551999999999999</v>
      </c>
      <c r="K58" s="91">
        <v>3.2922999999999996</v>
      </c>
      <c r="L58" s="92">
        <v>3.4234938400000003</v>
      </c>
      <c r="M58" s="92">
        <v>3.5217733099999999</v>
      </c>
      <c r="N58" s="92">
        <v>4.0169167999999997</v>
      </c>
      <c r="O58" s="92">
        <v>4.0701607466666658</v>
      </c>
      <c r="P58" s="93">
        <v>4775.7</v>
      </c>
      <c r="Q58" s="94">
        <v>7.4190016728088448E-3</v>
      </c>
      <c r="R58" s="95">
        <v>6.2879882132213849E-2</v>
      </c>
      <c r="S58" s="93">
        <v>661.30399999999997</v>
      </c>
      <c r="T58" s="94">
        <v>6.7134119051170948E-3</v>
      </c>
      <c r="U58" s="95">
        <v>7.1729082528960708E-2</v>
      </c>
      <c r="V58" s="93">
        <v>727.32500000000005</v>
      </c>
      <c r="W58" s="103">
        <v>6.7841046255385784E-3</v>
      </c>
      <c r="X58" s="104">
        <v>7.6383133642735412E-2</v>
      </c>
      <c r="Y58" s="93">
        <v>242.637</v>
      </c>
      <c r="Z58" s="94">
        <v>6.0578166981790638E-3</v>
      </c>
      <c r="AA58" s="96">
        <v>2.0507989115119862E-2</v>
      </c>
      <c r="AB58" s="97">
        <v>1632808</v>
      </c>
      <c r="AC58" s="97">
        <v>6269327</v>
      </c>
      <c r="AD58" s="97">
        <v>1050734</v>
      </c>
      <c r="AE58" s="97">
        <v>4028136</v>
      </c>
      <c r="AF58" s="90">
        <v>7.5</v>
      </c>
      <c r="AG58" s="90" t="s">
        <v>33</v>
      </c>
    </row>
    <row r="59" spans="1:33" s="82" customFormat="1" ht="15.75" customHeight="1">
      <c r="A59" s="67">
        <f t="shared" si="0"/>
        <v>42795</v>
      </c>
      <c r="B59" s="68" t="s">
        <v>126</v>
      </c>
      <c r="C59" s="69">
        <v>162.327</v>
      </c>
      <c r="D59" s="70">
        <v>2.8201556182256837E-3</v>
      </c>
      <c r="E59" s="70">
        <v>-1.9359012804750164E-2</v>
      </c>
      <c r="F59" s="70">
        <v>2.8201556182256837E-3</v>
      </c>
      <c r="G59" s="70">
        <v>9.5893794305108582E-3</v>
      </c>
      <c r="H59" s="83">
        <v>0.1225</v>
      </c>
      <c r="I59" s="102">
        <v>0.125</v>
      </c>
      <c r="J59" s="74">
        <v>3.1219999999999999</v>
      </c>
      <c r="K59" s="100">
        <v>3.1418999999999997</v>
      </c>
      <c r="L59" s="101">
        <v>3.3255543999999997</v>
      </c>
      <c r="M59" s="101">
        <v>3.3540829799999998</v>
      </c>
      <c r="N59" s="101">
        <v>3.9181099999999995</v>
      </c>
      <c r="O59" s="101">
        <v>3.9283175699999995</v>
      </c>
      <c r="P59" s="77">
        <v>4821.6899999999996</v>
      </c>
      <c r="Q59" s="78">
        <v>9.6300018845405511E-3</v>
      </c>
      <c r="R59" s="79">
        <v>4.5711051156818838E-2</v>
      </c>
      <c r="S59" s="77">
        <v>666.197</v>
      </c>
      <c r="T59" s="78">
        <v>7.3990176983655953E-3</v>
      </c>
      <c r="U59" s="99">
        <v>4.8552842610911418E-2</v>
      </c>
      <c r="V59" s="77">
        <v>730.42499999999995</v>
      </c>
      <c r="W59" s="78">
        <v>4.2621936548308259E-3</v>
      </c>
      <c r="X59" s="99">
        <v>4.8822269192331014E-2</v>
      </c>
      <c r="Y59" s="77">
        <v>243.892</v>
      </c>
      <c r="Z59" s="78">
        <v>5.1723356289437028E-3</v>
      </c>
      <c r="AA59" s="99">
        <v>2.44119623655914E-2</v>
      </c>
      <c r="AB59" s="81">
        <v>1585673</v>
      </c>
      <c r="AC59" s="81">
        <v>6354701</v>
      </c>
      <c r="AD59" s="81">
        <v>1017563</v>
      </c>
      <c r="AE59" s="81">
        <v>4071106</v>
      </c>
      <c r="AF59" s="74">
        <v>7.5</v>
      </c>
      <c r="AG59" s="74" t="s">
        <v>33</v>
      </c>
    </row>
    <row r="60" spans="1:33" s="82" customFormat="1" ht="15.75" customHeight="1">
      <c r="A60" s="67">
        <f t="shared" si="0"/>
        <v>42887</v>
      </c>
      <c r="B60" s="68" t="s">
        <v>127</v>
      </c>
      <c r="C60" s="69">
        <v>165.04249999999999</v>
      </c>
      <c r="D60" s="70">
        <v>5.3620208615166032E-3</v>
      </c>
      <c r="E60" s="70">
        <v>-9.3365883878364642E-3</v>
      </c>
      <c r="F60" s="70">
        <v>7.8746648916356854E-3</v>
      </c>
      <c r="G60" s="70">
        <v>7.9641343149701171E-3</v>
      </c>
      <c r="H60" s="83">
        <v>0.10249999999999999</v>
      </c>
      <c r="I60" s="102">
        <v>0.10916666666666666</v>
      </c>
      <c r="J60" s="74">
        <v>3.3081999999999998</v>
      </c>
      <c r="K60" s="100">
        <v>3.2140333333333331</v>
      </c>
      <c r="L60" s="101">
        <v>3.7799493200000001</v>
      </c>
      <c r="M60" s="101">
        <v>3.5897538299999998</v>
      </c>
      <c r="N60" s="101">
        <v>4.3089304999999998</v>
      </c>
      <c r="O60" s="101">
        <v>4.1638873177777773</v>
      </c>
      <c r="P60" s="77">
        <v>4832.2700000000004</v>
      </c>
      <c r="Q60" s="78">
        <v>2.1942513931838548E-3</v>
      </c>
      <c r="R60" s="79">
        <v>2.9985569924055655E-2</v>
      </c>
      <c r="S60" s="77">
        <v>648.40899999999999</v>
      </c>
      <c r="T60" s="78">
        <v>-2.6700810721153045E-2</v>
      </c>
      <c r="U60" s="99">
        <v>-7.7842863613548641E-3</v>
      </c>
      <c r="V60" s="77">
        <v>697.72299999999996</v>
      </c>
      <c r="W60" s="78">
        <v>-4.4771194852311957E-2</v>
      </c>
      <c r="X60" s="99">
        <v>-3.2116525056355205E-2</v>
      </c>
      <c r="Y60" s="77">
        <v>244.16300000000001</v>
      </c>
      <c r="Z60" s="78">
        <v>1.1111475571154994E-3</v>
      </c>
      <c r="AA60" s="99">
        <v>1.6405658099591269E-2</v>
      </c>
      <c r="AB60" s="81">
        <v>1630730</v>
      </c>
      <c r="AC60" s="81">
        <v>6426381</v>
      </c>
      <c r="AD60" s="81">
        <v>1035708</v>
      </c>
      <c r="AE60" s="81">
        <v>4120034</v>
      </c>
      <c r="AF60" s="74">
        <v>7</v>
      </c>
      <c r="AG60" s="74" t="s">
        <v>33</v>
      </c>
    </row>
    <row r="61" spans="1:33" s="82" customFormat="1" ht="15.75" customHeight="1">
      <c r="A61" s="67">
        <f t="shared" si="0"/>
        <v>42979</v>
      </c>
      <c r="B61" s="68" t="s">
        <v>128</v>
      </c>
      <c r="C61" s="69">
        <v>168.27019999999999</v>
      </c>
      <c r="D61" s="70">
        <v>9.0849049650900682E-3</v>
      </c>
      <c r="E61" s="70">
        <v>1.0731306433870991E-3</v>
      </c>
      <c r="F61" s="70">
        <v>1.6407345281506336E-2</v>
      </c>
      <c r="G61" s="70">
        <v>3.294031560155064E-3</v>
      </c>
      <c r="H61" s="83">
        <v>8.2500000000000004E-2</v>
      </c>
      <c r="I61" s="102">
        <v>8.9166666666666658E-2</v>
      </c>
      <c r="J61" s="74">
        <v>3.1625000000000001</v>
      </c>
      <c r="K61" s="100">
        <v>3.1630666666666669</v>
      </c>
      <c r="L61" s="101">
        <v>3.7361775000000002</v>
      </c>
      <c r="M61" s="101">
        <v>3.749920968888889</v>
      </c>
      <c r="N61" s="101">
        <v>4.2371175000000001</v>
      </c>
      <c r="O61" s="101">
        <v>4.1692381733333335</v>
      </c>
      <c r="P61" s="77">
        <v>4860.83</v>
      </c>
      <c r="Q61" s="78">
        <v>5.9102657757119648E-3</v>
      </c>
      <c r="R61" s="79">
        <v>2.5376909332922803E-2</v>
      </c>
      <c r="S61" s="77">
        <v>647.4</v>
      </c>
      <c r="T61" s="78">
        <v>-1.5561165869073523E-3</v>
      </c>
      <c r="U61" s="99">
        <v>-1.4452864541311117E-2</v>
      </c>
      <c r="V61" s="77">
        <v>694.39700000000005</v>
      </c>
      <c r="W61" s="78">
        <v>-4.7669347291116049E-3</v>
      </c>
      <c r="X61" s="99">
        <v>-3.8795776441535645E-2</v>
      </c>
      <c r="Y61" s="77">
        <v>246.435</v>
      </c>
      <c r="Z61" s="78">
        <v>9.3052591916056304E-3</v>
      </c>
      <c r="AA61" s="99">
        <v>2.1805652303711787E-2</v>
      </c>
      <c r="AB61" s="81">
        <v>1648635</v>
      </c>
      <c r="AC61" s="81">
        <v>6497846</v>
      </c>
      <c r="AD61" s="81">
        <v>1070402</v>
      </c>
      <c r="AE61" s="81">
        <v>4174407</v>
      </c>
      <c r="AF61" s="74">
        <v>7</v>
      </c>
      <c r="AG61" s="74" t="s">
        <v>33</v>
      </c>
    </row>
    <row r="62" spans="1:33" s="98" customFormat="1" ht="15.75" customHeight="1">
      <c r="A62" s="84">
        <f t="shared" si="0"/>
        <v>43070</v>
      </c>
      <c r="B62" s="85" t="s">
        <v>129</v>
      </c>
      <c r="C62" s="86">
        <v>166.57839999999999</v>
      </c>
      <c r="D62" s="87">
        <v>1.3228683839367816E-2</v>
      </c>
      <c r="E62" s="87">
        <v>1.3228683839367816E-2</v>
      </c>
      <c r="F62" s="87">
        <v>2.5761908632542241E-2</v>
      </c>
      <c r="G62" s="87">
        <v>5.8942643001349548E-3</v>
      </c>
      <c r="H62" s="88">
        <v>7.0000000000000007E-2</v>
      </c>
      <c r="I62" s="89">
        <v>7.3333333333333334E-2</v>
      </c>
      <c r="J62" s="90">
        <v>3.3125</v>
      </c>
      <c r="K62" s="91">
        <v>3.2480333333333333</v>
      </c>
      <c r="L62" s="92">
        <v>3.9766562499999996</v>
      </c>
      <c r="M62" s="92">
        <v>3.8494608388888891</v>
      </c>
      <c r="N62" s="92">
        <v>4.4761812499999998</v>
      </c>
      <c r="O62" s="92">
        <v>4.3654650677777775</v>
      </c>
      <c r="P62" s="93">
        <v>4916.46</v>
      </c>
      <c r="Q62" s="94">
        <v>1.1444547536120453E-2</v>
      </c>
      <c r="R62" s="95">
        <v>2.9474213204347066E-2</v>
      </c>
      <c r="S62" s="93">
        <v>657.85900000000004</v>
      </c>
      <c r="T62" s="94">
        <v>1.6155390793945124E-2</v>
      </c>
      <c r="U62" s="95">
        <v>-5.2094044493907754E-3</v>
      </c>
      <c r="V62" s="93">
        <v>708.79700000000003</v>
      </c>
      <c r="W62" s="103">
        <v>2.0737416780314488E-2</v>
      </c>
      <c r="X62" s="104">
        <v>-2.5474169044099937E-2</v>
      </c>
      <c r="Y62" s="93">
        <v>247.80500000000001</v>
      </c>
      <c r="Z62" s="94">
        <v>5.5592752652828814E-3</v>
      </c>
      <c r="AA62" s="96">
        <v>2.1299307195522532E-2</v>
      </c>
      <c r="AB62" s="97">
        <v>1720441</v>
      </c>
      <c r="AC62" s="97">
        <v>6585479</v>
      </c>
      <c r="AD62" s="97">
        <v>1123586</v>
      </c>
      <c r="AE62" s="97">
        <v>4247259</v>
      </c>
      <c r="AF62" s="90">
        <v>7.0000000000000009</v>
      </c>
      <c r="AG62" s="90" t="s">
        <v>33</v>
      </c>
    </row>
    <row r="63" spans="1:33" s="82" customFormat="1" ht="15.75" customHeight="1">
      <c r="A63" s="67">
        <f t="shared" si="0"/>
        <v>43160</v>
      </c>
      <c r="B63" s="68" t="s">
        <v>130</v>
      </c>
      <c r="C63" s="69">
        <v>165.41929999999999</v>
      </c>
      <c r="D63" s="70">
        <v>1.9049819192124451E-2</v>
      </c>
      <c r="E63" s="70">
        <v>1.7249548834783468E-2</v>
      </c>
      <c r="F63" s="70">
        <v>1.9049819192124451E-2</v>
      </c>
      <c r="G63" s="70">
        <v>4.6177867646179926E-3</v>
      </c>
      <c r="H63" s="83">
        <v>6.5000000000000002E-2</v>
      </c>
      <c r="I63" s="102">
        <v>6.7500000000000004E-2</v>
      </c>
      <c r="J63" s="74">
        <v>3.3062999999999998</v>
      </c>
      <c r="K63" s="100">
        <v>3.2439666666666667</v>
      </c>
      <c r="L63" s="101">
        <v>4.0746841199999997</v>
      </c>
      <c r="M63" s="101">
        <v>3.9935392311111113</v>
      </c>
      <c r="N63" s="101">
        <v>4.6337794499999996</v>
      </c>
      <c r="O63" s="101">
        <v>4.5378768377777776</v>
      </c>
      <c r="P63" s="77">
        <v>4950.95</v>
      </c>
      <c r="Q63" s="78">
        <v>7.0152101308664783E-3</v>
      </c>
      <c r="R63" s="79">
        <v>2.6808027890635966E-2</v>
      </c>
      <c r="S63" s="77">
        <v>667.524</v>
      </c>
      <c r="T63" s="78">
        <v>1.4691598047605892E-2</v>
      </c>
      <c r="U63" s="99">
        <v>1.9919032958719551E-3</v>
      </c>
      <c r="V63" s="77">
        <v>721.48800000000006</v>
      </c>
      <c r="W63" s="78">
        <v>1.7904985489498371E-2</v>
      </c>
      <c r="X63" s="99">
        <v>-1.223534243762181E-2</v>
      </c>
      <c r="Y63" s="77">
        <v>249.577</v>
      </c>
      <c r="Z63" s="78">
        <v>7.150783882488243E-3</v>
      </c>
      <c r="AA63" s="99">
        <v>2.3309497646499366E-2</v>
      </c>
      <c r="AB63" s="81">
        <v>1682083</v>
      </c>
      <c r="AC63" s="81">
        <v>6681889</v>
      </c>
      <c r="AD63" s="81">
        <v>1088772</v>
      </c>
      <c r="AE63" s="81">
        <v>4318468</v>
      </c>
      <c r="AF63" s="74">
        <v>6.75</v>
      </c>
      <c r="AG63" s="74" t="s">
        <v>33</v>
      </c>
    </row>
    <row r="64" spans="1:33" s="82" customFormat="1" ht="15.75" customHeight="1">
      <c r="A64" s="67">
        <f t="shared" si="0"/>
        <v>43252</v>
      </c>
      <c r="B64" s="68" t="s">
        <v>131</v>
      </c>
      <c r="C64" s="69">
        <v>167.7114</v>
      </c>
      <c r="D64" s="70">
        <v>1.7598462898956502E-2</v>
      </c>
      <c r="E64" s="70">
        <v>1.9320537717401942E-2</v>
      </c>
      <c r="F64" s="70">
        <v>1.6170986261114573E-2</v>
      </c>
      <c r="G64" s="70">
        <v>-2.3879011420835372E-4</v>
      </c>
      <c r="H64" s="83">
        <v>6.5000000000000002E-2</v>
      </c>
      <c r="I64" s="102">
        <v>6.5000000000000002E-2</v>
      </c>
      <c r="J64" s="74">
        <v>3.88</v>
      </c>
      <c r="K64" s="100">
        <v>3.6088333333333331</v>
      </c>
      <c r="L64" s="101">
        <v>4.5333920000000001</v>
      </c>
      <c r="M64" s="101">
        <v>4.2650395277777777</v>
      </c>
      <c r="N64" s="101">
        <v>5.1243159999999994</v>
      </c>
      <c r="O64" s="101">
        <v>4.844016688888888</v>
      </c>
      <c r="P64" s="77">
        <v>5044.46</v>
      </c>
      <c r="Q64" s="78">
        <v>1.8887284258576775E-2</v>
      </c>
      <c r="R64" s="79">
        <v>4.3911039739087387E-2</v>
      </c>
      <c r="S64" s="77">
        <v>693.28700000000003</v>
      </c>
      <c r="T64" s="78">
        <v>3.8594867001036759E-2</v>
      </c>
      <c r="U64" s="99">
        <v>6.9212487797054134E-2</v>
      </c>
      <c r="V64" s="77">
        <v>758.26900000000001</v>
      </c>
      <c r="W64" s="78">
        <v>5.0979364868161348E-2</v>
      </c>
      <c r="X64" s="99">
        <v>8.6776557459049108E-2</v>
      </c>
      <c r="Y64" s="77">
        <v>251.018</v>
      </c>
      <c r="Z64" s="78">
        <v>5.7737692175161559E-3</v>
      </c>
      <c r="AA64" s="99">
        <v>2.8075506935940187E-2</v>
      </c>
      <c r="AB64" s="81">
        <v>1734099</v>
      </c>
      <c r="AC64" s="81">
        <v>6785258</v>
      </c>
      <c r="AD64" s="81">
        <v>1099647</v>
      </c>
      <c r="AE64" s="81">
        <v>4382407</v>
      </c>
      <c r="AF64" s="74">
        <v>6.6</v>
      </c>
      <c r="AG64" s="74">
        <v>2.58</v>
      </c>
    </row>
    <row r="65" spans="1:33" s="82" customFormat="1" ht="15.75" customHeight="1">
      <c r="A65" s="67">
        <f t="shared" si="0"/>
        <v>43344</v>
      </c>
      <c r="B65" s="68" t="s">
        <v>132</v>
      </c>
      <c r="C65" s="69">
        <v>171.7312</v>
      </c>
      <c r="D65" s="70">
        <v>1.8606661250097467E-2</v>
      </c>
      <c r="E65" s="70">
        <v>2.0372488068634675E-2</v>
      </c>
      <c r="F65" s="70">
        <v>2.0568110099114412E-2</v>
      </c>
      <c r="G65" s="70">
        <v>9.0672572127670215E-3</v>
      </c>
      <c r="H65" s="83">
        <v>6.5000000000000002E-2</v>
      </c>
      <c r="I65" s="102">
        <v>6.5000000000000002E-2</v>
      </c>
      <c r="J65" s="74">
        <v>4.05</v>
      </c>
      <c r="K65" s="100">
        <v>3.956433333333333</v>
      </c>
      <c r="L65" s="101">
        <v>4.6996200000000004</v>
      </c>
      <c r="M65" s="101">
        <v>4.6022551344444445</v>
      </c>
      <c r="N65" s="101">
        <v>5.2775549999999996</v>
      </c>
      <c r="O65" s="101">
        <v>5.1585296611111113</v>
      </c>
      <c r="P65" s="77">
        <v>5080.83</v>
      </c>
      <c r="Q65" s="78">
        <v>7.2098896611332286E-3</v>
      </c>
      <c r="R65" s="79">
        <v>4.5259760164416463E-2</v>
      </c>
      <c r="S65" s="77">
        <v>712.37300000000005</v>
      </c>
      <c r="T65" s="78">
        <v>2.7529724342155504E-2</v>
      </c>
      <c r="U65" s="99">
        <v>0.10035990114303384</v>
      </c>
      <c r="V65" s="77">
        <v>786.50099999999998</v>
      </c>
      <c r="W65" s="78">
        <v>3.7232169586254971E-2</v>
      </c>
      <c r="X65" s="99">
        <v>0.13263882188431109</v>
      </c>
      <c r="Y65" s="77">
        <v>252.18199999999999</v>
      </c>
      <c r="Z65" s="78">
        <v>4.637117656901113E-3</v>
      </c>
      <c r="AA65" s="99">
        <v>2.3320551058088279E-2</v>
      </c>
      <c r="AB65" s="81">
        <v>1767856</v>
      </c>
      <c r="AC65" s="81">
        <v>6904479</v>
      </c>
      <c r="AD65" s="81">
        <v>1143238</v>
      </c>
      <c r="AE65" s="81">
        <v>4455243</v>
      </c>
      <c r="AF65" s="74">
        <v>6.56</v>
      </c>
      <c r="AG65" s="74">
        <v>3.1300000000000003</v>
      </c>
    </row>
    <row r="66" spans="1:33" s="112" customFormat="1" ht="15.75" customHeight="1">
      <c r="A66" s="84">
        <f t="shared" si="0"/>
        <v>43435</v>
      </c>
      <c r="B66" s="85" t="s">
        <v>133</v>
      </c>
      <c r="C66" s="86">
        <v>169.16800000000001</v>
      </c>
      <c r="D66" s="87">
        <v>1.7836721768855313E-2</v>
      </c>
      <c r="E66" s="87">
        <v>1.7836721768855313E-2</v>
      </c>
      <c r="F66" s="87">
        <v>1.5545833073195681E-2</v>
      </c>
      <c r="G66" s="87">
        <v>-2.0765931122983528E-3</v>
      </c>
      <c r="H66" s="105">
        <v>6.5000000000000002E-2</v>
      </c>
      <c r="I66" s="106">
        <v>6.5000000000000002E-2</v>
      </c>
      <c r="J66" s="107">
        <v>3.8763999999999998</v>
      </c>
      <c r="K66" s="108">
        <v>3.8142333333333336</v>
      </c>
      <c r="L66" s="109">
        <v>4.4450678799999999</v>
      </c>
      <c r="M66" s="109">
        <v>4.335003324444445</v>
      </c>
      <c r="N66" s="109">
        <v>4.9439605599999998</v>
      </c>
      <c r="O66" s="109">
        <v>4.8655631811111117</v>
      </c>
      <c r="P66" s="110">
        <v>5100.6099999999997</v>
      </c>
      <c r="Q66" s="103">
        <v>3.8930647158041953E-3</v>
      </c>
      <c r="R66" s="111">
        <v>3.7455811701915476E-2</v>
      </c>
      <c r="S66" s="110">
        <v>707.44100000000003</v>
      </c>
      <c r="T66" s="103">
        <v>-6.9233393180258007E-3</v>
      </c>
      <c r="U66" s="111">
        <v>7.5368734029632511E-2</v>
      </c>
      <c r="V66" s="110">
        <v>775.63300000000004</v>
      </c>
      <c r="W66" s="103">
        <v>-1.3818164248996401E-2</v>
      </c>
      <c r="X66" s="104">
        <v>9.429498149681792E-2</v>
      </c>
      <c r="Y66" s="110">
        <v>252.767</v>
      </c>
      <c r="Z66" s="103">
        <v>2.3197531941216987E-3</v>
      </c>
      <c r="AA66" s="104">
        <v>2.0023809043401064E-2</v>
      </c>
      <c r="AB66" s="97">
        <v>1820103</v>
      </c>
      <c r="AC66" s="97">
        <v>7004141</v>
      </c>
      <c r="AD66" s="97">
        <v>1194145</v>
      </c>
      <c r="AE66" s="97">
        <v>4525802</v>
      </c>
      <c r="AF66" s="107">
        <v>6.98</v>
      </c>
      <c r="AG66" s="107">
        <v>2.98</v>
      </c>
    </row>
    <row r="67" spans="1:33" s="82" customFormat="1" ht="15.75" customHeight="1">
      <c r="A67" s="67">
        <f t="shared" si="0"/>
        <v>43525</v>
      </c>
      <c r="B67" s="68" t="s">
        <v>134</v>
      </c>
      <c r="C67" s="69">
        <v>166.9102</v>
      </c>
      <c r="D67" s="70">
        <v>9.0128540019212E-3</v>
      </c>
      <c r="E67" s="70">
        <v>1.5346821573809732E-2</v>
      </c>
      <c r="F67" s="70">
        <v>9.0128540019212E-3</v>
      </c>
      <c r="G67" s="70">
        <v>2.8699818940343125E-3</v>
      </c>
      <c r="H67" s="83">
        <v>6.5000000000000002E-2</v>
      </c>
      <c r="I67" s="102">
        <v>6.5000000000000002E-2</v>
      </c>
      <c r="J67" s="74">
        <v>3.9205000000000001</v>
      </c>
      <c r="K67" s="100">
        <v>3.7681333333333336</v>
      </c>
      <c r="L67" s="101">
        <v>4.3980169</v>
      </c>
      <c r="M67" s="101">
        <v>4.2750728711111119</v>
      </c>
      <c r="N67" s="101">
        <v>5.1103717500000005</v>
      </c>
      <c r="O67" s="101">
        <v>4.949694342222223</v>
      </c>
      <c r="P67" s="77">
        <v>5177.47</v>
      </c>
      <c r="Q67" s="78">
        <v>1.5068785890315128E-2</v>
      </c>
      <c r="R67" s="79">
        <v>4.5752835314434748E-2</v>
      </c>
      <c r="S67" s="77">
        <v>722.70699999999999</v>
      </c>
      <c r="T67" s="78">
        <v>2.1579184695260656E-2</v>
      </c>
      <c r="U67" s="99">
        <v>8.2668188709319912E-2</v>
      </c>
      <c r="V67" s="77">
        <v>796.10599999999999</v>
      </c>
      <c r="W67" s="78">
        <v>2.639521526288835E-2</v>
      </c>
      <c r="X67" s="99">
        <v>0.10342237154325495</v>
      </c>
      <c r="Y67" s="77">
        <v>254.27699999999999</v>
      </c>
      <c r="Z67" s="78">
        <v>5.9738810841605261E-3</v>
      </c>
      <c r="AA67" s="99">
        <v>1.8831863513063984E-2</v>
      </c>
      <c r="AB67" s="81">
        <v>1757554</v>
      </c>
      <c r="AC67" s="81">
        <v>7079612</v>
      </c>
      <c r="AD67" s="81">
        <v>1155353</v>
      </c>
      <c r="AE67" s="81">
        <v>4592383</v>
      </c>
      <c r="AF67" s="74">
        <v>7.03</v>
      </c>
      <c r="AG67" s="74">
        <v>2.84</v>
      </c>
    </row>
    <row r="68" spans="1:33" s="82" customFormat="1" ht="15.75" customHeight="1">
      <c r="A68" s="67">
        <f t="shared" si="0"/>
        <v>43617</v>
      </c>
      <c r="B68" s="68" t="s">
        <v>135</v>
      </c>
      <c r="C68" s="69">
        <v>169.67789999999999</v>
      </c>
      <c r="D68" s="70">
        <v>1.0378509095679389E-2</v>
      </c>
      <c r="E68" s="70">
        <v>1.4233974016859552E-2</v>
      </c>
      <c r="F68" s="70">
        <v>1.1725499876573675E-2</v>
      </c>
      <c r="G68" s="70">
        <v>5.9494354022961993E-3</v>
      </c>
      <c r="H68" s="83">
        <v>6.5000000000000002E-2</v>
      </c>
      <c r="I68" s="102">
        <v>6.5000000000000002E-2</v>
      </c>
      <c r="J68" s="74">
        <v>3.8498999999999999</v>
      </c>
      <c r="K68" s="100">
        <v>3.9183999999999997</v>
      </c>
      <c r="L68" s="101">
        <v>4.3784912699999996</v>
      </c>
      <c r="M68" s="101">
        <v>4.4091142933333325</v>
      </c>
      <c r="N68" s="101">
        <v>4.8878330400000003</v>
      </c>
      <c r="O68" s="101">
        <v>5.0099356266666657</v>
      </c>
      <c r="P68" s="77">
        <v>5214.2700000000004</v>
      </c>
      <c r="Q68" s="78">
        <v>7.1077186347772159E-3</v>
      </c>
      <c r="R68" s="79">
        <v>3.3662671524801624E-2</v>
      </c>
      <c r="S68" s="77">
        <v>738.42100000000005</v>
      </c>
      <c r="T68" s="78">
        <v>2.1743251414473752E-2</v>
      </c>
      <c r="U68" s="99">
        <v>6.5101465915270218E-2</v>
      </c>
      <c r="V68" s="77">
        <v>818.26800000000003</v>
      </c>
      <c r="W68" s="78">
        <v>2.7838001472165752E-2</v>
      </c>
      <c r="X68" s="99">
        <v>7.9126273129984215E-2</v>
      </c>
      <c r="Y68" s="77">
        <v>255.21299999999999</v>
      </c>
      <c r="Z68" s="78">
        <v>3.6810250238912268E-3</v>
      </c>
      <c r="AA68" s="99">
        <v>1.671194894390049E-2</v>
      </c>
      <c r="AB68" s="81">
        <v>1826761</v>
      </c>
      <c r="AC68" s="81">
        <v>7172274</v>
      </c>
      <c r="AD68" s="81">
        <v>1172601</v>
      </c>
      <c r="AE68" s="81">
        <v>4665337</v>
      </c>
      <c r="AF68" s="74">
        <v>6.26</v>
      </c>
      <c r="AG68" s="74">
        <v>2.64</v>
      </c>
    </row>
    <row r="69" spans="1:33" ht="15.75" customHeight="1">
      <c r="A69" s="67">
        <f t="shared" ref="A69:A106" si="1">EDATE(A68,3)</f>
        <v>43709</v>
      </c>
      <c r="B69" s="68" t="s">
        <v>136</v>
      </c>
      <c r="C69" s="69">
        <v>173.63659999999999</v>
      </c>
      <c r="D69" s="70">
        <v>1.062231077449094E-2</v>
      </c>
      <c r="E69" s="70">
        <v>1.1843793111614209E-2</v>
      </c>
      <c r="F69" s="70">
        <v>1.1095246524801539E-2</v>
      </c>
      <c r="G69" s="70">
        <v>-3.6527977616507279E-4</v>
      </c>
      <c r="H69" s="83">
        <v>5.5E-2</v>
      </c>
      <c r="I69" s="102">
        <v>0.06</v>
      </c>
      <c r="J69" s="74">
        <v>4.157</v>
      </c>
      <c r="K69" s="100">
        <v>3.9797666666666665</v>
      </c>
      <c r="L69" s="101">
        <v>4.5307143000000005</v>
      </c>
      <c r="M69" s="101">
        <v>4.3720390011111112</v>
      </c>
      <c r="N69" s="101">
        <v>5.1085373000000001</v>
      </c>
      <c r="O69" s="101">
        <v>4.8558459688888886</v>
      </c>
      <c r="P69" s="77">
        <v>5227.84</v>
      </c>
      <c r="Q69" s="78">
        <v>2.6024735964957912E-3</v>
      </c>
      <c r="R69" s="79">
        <v>2.8934248931768991E-2</v>
      </c>
      <c r="S69" s="77">
        <v>736.36199999999997</v>
      </c>
      <c r="T69" s="78">
        <v>-2.7883822372333222E-3</v>
      </c>
      <c r="U69" s="99">
        <v>3.3674774310648914E-2</v>
      </c>
      <c r="V69" s="77">
        <v>811.49300000000005</v>
      </c>
      <c r="W69" s="78">
        <v>-8.2796834289010635E-3</v>
      </c>
      <c r="X69" s="99">
        <v>3.1776183374210731E-2</v>
      </c>
      <c r="Y69" s="77">
        <v>256.43</v>
      </c>
      <c r="Z69" s="78">
        <v>4.7685658645915119E-3</v>
      </c>
      <c r="AA69" s="99">
        <v>1.6844977040391562E-2</v>
      </c>
      <c r="AB69" s="81">
        <v>1880610</v>
      </c>
      <c r="AC69" s="81">
        <v>7285028</v>
      </c>
      <c r="AD69" s="81">
        <v>1216014</v>
      </c>
      <c r="AE69" s="81">
        <v>4738113</v>
      </c>
      <c r="AF69" s="74">
        <v>5.95</v>
      </c>
      <c r="AG69" s="74">
        <v>2.0299999999999998</v>
      </c>
    </row>
    <row r="70" spans="1:33" s="112" customFormat="1" ht="15.75" customHeight="1">
      <c r="A70" s="84">
        <f t="shared" si="1"/>
        <v>43800</v>
      </c>
      <c r="B70" s="85" t="s">
        <v>137</v>
      </c>
      <c r="C70" s="86">
        <v>172.0335</v>
      </c>
      <c r="D70" s="87">
        <v>1.2207618682791299E-2</v>
      </c>
      <c r="E70" s="87">
        <v>1.2207618682791299E-2</v>
      </c>
      <c r="F70" s="87">
        <v>1.693878274851035E-2</v>
      </c>
      <c r="G70" s="87">
        <v>8.2115338030721574E-3</v>
      </c>
      <c r="H70" s="105">
        <v>4.4999999999999998E-2</v>
      </c>
      <c r="I70" s="106">
        <v>4.8333333333333332E-2</v>
      </c>
      <c r="J70" s="107">
        <v>4.0309999999999997</v>
      </c>
      <c r="K70" s="108">
        <v>4.1183000000000005</v>
      </c>
      <c r="L70" s="109">
        <v>4.5199602999999993</v>
      </c>
      <c r="M70" s="109">
        <v>4.5827069633333331</v>
      </c>
      <c r="N70" s="109">
        <v>5.3426873999999991</v>
      </c>
      <c r="O70" s="109">
        <v>5.3704004766666662</v>
      </c>
      <c r="P70" s="110">
        <v>5320.25</v>
      </c>
      <c r="Q70" s="103">
        <v>1.7676516496296646E-2</v>
      </c>
      <c r="R70" s="111">
        <v>4.306151617159526E-2</v>
      </c>
      <c r="S70" s="110">
        <v>759.11199999999997</v>
      </c>
      <c r="T70" s="103">
        <v>3.089513038424041E-2</v>
      </c>
      <c r="U70" s="111">
        <v>7.3039306458065001E-2</v>
      </c>
      <c r="V70" s="110">
        <v>846.03599999999994</v>
      </c>
      <c r="W70" s="103">
        <v>4.256721869443103E-2</v>
      </c>
      <c r="X70" s="104">
        <v>9.0768443323066217E-2</v>
      </c>
      <c r="Y70" s="110">
        <v>258.63</v>
      </c>
      <c r="Z70" s="103">
        <v>8.579339390866858E-3</v>
      </c>
      <c r="AA70" s="104">
        <v>2.3195274699624457E-2</v>
      </c>
      <c r="AB70" s="97">
        <v>1924206</v>
      </c>
      <c r="AC70" s="97">
        <v>7389131</v>
      </c>
      <c r="AD70" s="97">
        <v>1269611</v>
      </c>
      <c r="AE70" s="97">
        <v>4813579</v>
      </c>
      <c r="AF70" s="107">
        <v>5.57</v>
      </c>
      <c r="AG70" s="107">
        <v>1.68</v>
      </c>
    </row>
    <row r="71" spans="1:33" s="82" customFormat="1" ht="15.75" customHeight="1">
      <c r="A71" s="67">
        <f t="shared" si="1"/>
        <v>43891</v>
      </c>
      <c r="B71" s="68" t="s">
        <v>138</v>
      </c>
      <c r="C71" s="69">
        <v>167.60120000000001</v>
      </c>
      <c r="D71" s="70">
        <v>4.1399507040313921E-3</v>
      </c>
      <c r="E71" s="70">
        <v>1.099655258579757E-2</v>
      </c>
      <c r="F71" s="70">
        <v>4.1399507040313921E-3</v>
      </c>
      <c r="G71" s="70">
        <v>-2.2069102732589441E-2</v>
      </c>
      <c r="H71" s="83">
        <v>3.7499999999999999E-2</v>
      </c>
      <c r="I71" s="102">
        <v>4.1666666666666671E-2</v>
      </c>
      <c r="J71" s="74">
        <v>5.2053000000000003</v>
      </c>
      <c r="K71" s="100">
        <v>4.4665333333333335</v>
      </c>
      <c r="L71" s="101">
        <v>5.7419664299999997</v>
      </c>
      <c r="M71" s="101">
        <v>4.9379461497777779</v>
      </c>
      <c r="N71" s="101">
        <v>6.4649825999999999</v>
      </c>
      <c r="O71" s="101">
        <v>5.7244580044444451</v>
      </c>
      <c r="P71" s="77">
        <v>5348.49</v>
      </c>
      <c r="Q71" s="78">
        <v>5.3080212396032778E-3</v>
      </c>
      <c r="R71" s="79">
        <v>3.303157719890204E-2</v>
      </c>
      <c r="S71" s="77">
        <v>771.90800000000002</v>
      </c>
      <c r="T71" s="78">
        <v>1.6856537638714864E-2</v>
      </c>
      <c r="U71" s="99">
        <v>6.8078764976678086E-2</v>
      </c>
      <c r="V71" s="77">
        <v>863.62199999999996</v>
      </c>
      <c r="W71" s="78">
        <v>2.0786349517041947E-2</v>
      </c>
      <c r="X71" s="99">
        <v>8.4807801976118702E-2</v>
      </c>
      <c r="Y71" s="77">
        <v>258.14999999999998</v>
      </c>
      <c r="Z71" s="78">
        <v>-1.8559331864053119E-3</v>
      </c>
      <c r="AA71" s="99">
        <v>1.5231420852062971E-2</v>
      </c>
      <c r="AB71" s="81">
        <v>1868095</v>
      </c>
      <c r="AC71" s="81">
        <v>7499672</v>
      </c>
      <c r="AD71" s="81">
        <v>1211460</v>
      </c>
      <c r="AE71" s="81">
        <v>4869686</v>
      </c>
      <c r="AF71" s="74">
        <v>5.09</v>
      </c>
      <c r="AG71" s="74">
        <v>1.83</v>
      </c>
    </row>
    <row r="72" spans="1:33" s="82" customFormat="1" ht="15.75" customHeight="1">
      <c r="A72" s="67">
        <f t="shared" si="1"/>
        <v>43983</v>
      </c>
      <c r="B72" s="68" t="s">
        <v>139</v>
      </c>
      <c r="C72" s="69">
        <v>152.47649999999999</v>
      </c>
      <c r="D72" s="70">
        <v>-4.9052239220578553E-2</v>
      </c>
      <c r="E72" s="70">
        <v>-1.7328000096828444E-2</v>
      </c>
      <c r="F72" s="70">
        <v>-0.10137678507336556</v>
      </c>
      <c r="G72" s="70">
        <v>-8.8286384641376725E-2</v>
      </c>
      <c r="H72" s="83">
        <v>2.2499999999999999E-2</v>
      </c>
      <c r="I72" s="102">
        <v>0.03</v>
      </c>
      <c r="J72" s="74">
        <v>5.4668999999999999</v>
      </c>
      <c r="K72" s="100">
        <v>5.3896333333333333</v>
      </c>
      <c r="L72" s="101">
        <v>6.1415154599999999</v>
      </c>
      <c r="M72" s="101">
        <v>5.9806964555555551</v>
      </c>
      <c r="N72" s="101">
        <v>6.7795026900000002</v>
      </c>
      <c r="O72" s="101">
        <v>6.731652033333333</v>
      </c>
      <c r="P72" s="77">
        <v>5325.46</v>
      </c>
      <c r="Q72" s="78">
        <v>-4.3058882039602731E-3</v>
      </c>
      <c r="R72" s="79">
        <v>2.1324173853674466E-2</v>
      </c>
      <c r="S72" s="77">
        <v>792.42899999999997</v>
      </c>
      <c r="T72" s="78">
        <v>2.6584774351347429E-2</v>
      </c>
      <c r="U72" s="99">
        <v>7.313984840626131E-2</v>
      </c>
      <c r="V72" s="77">
        <v>898.18299999999999</v>
      </c>
      <c r="W72" s="78">
        <v>4.0018665573595902E-2</v>
      </c>
      <c r="X72" s="99">
        <v>9.7663601656181154E-2</v>
      </c>
      <c r="Y72" s="77">
        <v>257.00400000000002</v>
      </c>
      <c r="Z72" s="78">
        <v>-4.4392794886691789E-3</v>
      </c>
      <c r="AA72" s="99">
        <v>7.0176675953028678E-3</v>
      </c>
      <c r="AB72" s="81">
        <v>1752724</v>
      </c>
      <c r="AC72" s="81">
        <v>7425635</v>
      </c>
      <c r="AD72" s="81">
        <v>1066604</v>
      </c>
      <c r="AE72" s="81">
        <v>4763689</v>
      </c>
      <c r="AF72" s="74">
        <v>4.9400000000000004</v>
      </c>
      <c r="AG72" s="74">
        <v>2.2599999999999998</v>
      </c>
    </row>
    <row r="73" spans="1:33" ht="15.75" customHeight="1">
      <c r="A73" s="67">
        <f t="shared" si="1"/>
        <v>44075</v>
      </c>
      <c r="B73" s="68" t="s">
        <v>140</v>
      </c>
      <c r="C73" s="69">
        <v>168.3655</v>
      </c>
      <c r="D73" s="70">
        <v>-4.2690014811121335E-2</v>
      </c>
      <c r="E73" s="70">
        <v>-2.7842512879517445E-2</v>
      </c>
      <c r="F73" s="70">
        <v>-3.0357079095075568E-2</v>
      </c>
      <c r="G73" s="70">
        <v>7.8781737414653552E-2</v>
      </c>
      <c r="H73" s="83">
        <v>0.02</v>
      </c>
      <c r="I73" s="102">
        <v>2.0833333333333336E-2</v>
      </c>
      <c r="J73" s="74">
        <v>5.61</v>
      </c>
      <c r="K73" s="100">
        <v>5.3844333333333338</v>
      </c>
      <c r="L73" s="101">
        <v>6.6113850000000012</v>
      </c>
      <c r="M73" s="101">
        <v>6.3713999633333342</v>
      </c>
      <c r="N73" s="101">
        <v>7.248120000000001</v>
      </c>
      <c r="O73" s="101">
        <v>7.0670687500000007</v>
      </c>
      <c r="P73" s="77">
        <v>5391.75</v>
      </c>
      <c r="Q73" s="78">
        <v>1.2447750992402584E-2</v>
      </c>
      <c r="R73" s="79">
        <v>3.1353293138274951E-2</v>
      </c>
      <c r="S73" s="77">
        <v>868.44200000000001</v>
      </c>
      <c r="T73" s="78">
        <v>9.5924051239921759E-2</v>
      </c>
      <c r="U73" s="99">
        <v>0.17936829983078972</v>
      </c>
      <c r="V73" s="77">
        <v>1016.468</v>
      </c>
      <c r="W73" s="78">
        <v>0.13169365262980937</v>
      </c>
      <c r="X73" s="99">
        <v>0.25258997921115767</v>
      </c>
      <c r="Y73" s="77">
        <v>259.95100000000002</v>
      </c>
      <c r="Z73" s="78">
        <v>1.1466747599259142E-2</v>
      </c>
      <c r="AA73" s="99">
        <v>1.3730842725110159E-2</v>
      </c>
      <c r="AB73" s="81">
        <v>1929323</v>
      </c>
      <c r="AC73" s="81">
        <v>7474348</v>
      </c>
      <c r="AD73" s="81">
        <v>1200311</v>
      </c>
      <c r="AE73" s="81">
        <v>4747986</v>
      </c>
      <c r="AF73" s="74">
        <v>4.91</v>
      </c>
      <c r="AG73" s="74">
        <v>1.53</v>
      </c>
    </row>
    <row r="74" spans="1:33" s="112" customFormat="1" ht="15.75" customHeight="1">
      <c r="A74" s="84">
        <f t="shared" si="1"/>
        <v>44166</v>
      </c>
      <c r="B74" s="85" t="s">
        <v>141</v>
      </c>
      <c r="C74" s="86">
        <v>171.45910000000001</v>
      </c>
      <c r="D74" s="87">
        <v>-3.2767506495341547E-2</v>
      </c>
      <c r="E74" s="87">
        <v>-3.2767506495341547E-2</v>
      </c>
      <c r="F74" s="87">
        <v>-3.3388845777130305E-3</v>
      </c>
      <c r="G74" s="87">
        <v>3.701412011625127E-2</v>
      </c>
      <c r="H74" s="105">
        <v>0.02</v>
      </c>
      <c r="I74" s="106">
        <v>0.02</v>
      </c>
      <c r="J74" s="107">
        <v>5.1925999999999997</v>
      </c>
      <c r="K74" s="108">
        <v>5.4013</v>
      </c>
      <c r="L74" s="109">
        <v>6.3432801599999999</v>
      </c>
      <c r="M74" s="109">
        <v>6.4655361433333338</v>
      </c>
      <c r="N74" s="109">
        <v>7.0982841999999993</v>
      </c>
      <c r="O74" s="109">
        <v>7.1909307333333325</v>
      </c>
      <c r="P74" s="110">
        <v>5560.59</v>
      </c>
      <c r="Q74" s="103">
        <v>3.1314508276533592E-2</v>
      </c>
      <c r="R74" s="111">
        <v>4.517456886424509E-2</v>
      </c>
      <c r="S74" s="110">
        <v>934.75800000000004</v>
      </c>
      <c r="T74" s="103">
        <v>7.6362036842990033E-2</v>
      </c>
      <c r="U74" s="111">
        <v>0.23138351126052559</v>
      </c>
      <c r="V74" s="110">
        <v>1113.635</v>
      </c>
      <c r="W74" s="103">
        <v>9.5592778129759193E-2</v>
      </c>
      <c r="X74" s="104">
        <v>0.31629741524001354</v>
      </c>
      <c r="Y74" s="110">
        <v>262.005</v>
      </c>
      <c r="Z74" s="103">
        <v>7.9014891267967791E-3</v>
      </c>
      <c r="AA74" s="104">
        <v>1.3049530216912242E-2</v>
      </c>
      <c r="AB74" s="97">
        <v>2059455</v>
      </c>
      <c r="AC74" s="97">
        <v>7609597</v>
      </c>
      <c r="AD74" s="97">
        <v>1326629</v>
      </c>
      <c r="AE74" s="97">
        <v>4805004</v>
      </c>
      <c r="AF74" s="107">
        <v>4.55</v>
      </c>
      <c r="AG74" s="107">
        <v>1.83</v>
      </c>
    </row>
    <row r="75" spans="1:33" s="82" customFormat="1" ht="15.75" customHeight="1">
      <c r="A75" s="67">
        <f t="shared" si="1"/>
        <v>44256</v>
      </c>
      <c r="B75" s="68" t="s">
        <v>142</v>
      </c>
      <c r="C75" s="69">
        <v>170.53380000000001</v>
      </c>
      <c r="D75" s="70">
        <v>1.7497488084810886E-2</v>
      </c>
      <c r="E75" s="70">
        <v>-2.9452117375640796E-2</v>
      </c>
      <c r="F75" s="70">
        <v>1.7497488084810886E-2</v>
      </c>
      <c r="G75" s="70">
        <v>9.8237923232922242E-3</v>
      </c>
      <c r="H75" s="83">
        <v>2.75E-2</v>
      </c>
      <c r="I75" s="102">
        <v>2.2499999999999999E-2</v>
      </c>
      <c r="J75" s="74">
        <v>5.6344000000000003</v>
      </c>
      <c r="K75" s="100">
        <v>5.4738000000000007</v>
      </c>
      <c r="L75" s="101">
        <v>6.704936</v>
      </c>
      <c r="M75" s="101">
        <v>6.5993957400000012</v>
      </c>
      <c r="N75" s="101">
        <v>7.8092784000000011</v>
      </c>
      <c r="O75" s="101">
        <v>7.5481877400000021</v>
      </c>
      <c r="P75" s="77">
        <v>5674.72</v>
      </c>
      <c r="Q75" s="78">
        <v>2.0524800425854028E-2</v>
      </c>
      <c r="R75" s="79">
        <v>6.0994785444116184E-2</v>
      </c>
      <c r="S75" s="77">
        <v>1011.948</v>
      </c>
      <c r="T75" s="78">
        <v>8.2577522738505493E-2</v>
      </c>
      <c r="U75" s="99">
        <v>0.31096970105245703</v>
      </c>
      <c r="V75" s="77">
        <v>1231.299</v>
      </c>
      <c r="W75" s="78">
        <v>0.10565759876440661</v>
      </c>
      <c r="X75" s="99">
        <v>0.42573834385877163</v>
      </c>
      <c r="Y75" s="77">
        <v>264.91000000000003</v>
      </c>
      <c r="Z75" s="78">
        <v>1.1087574664605748E-2</v>
      </c>
      <c r="AA75" s="99">
        <v>2.6186325779585795E-2</v>
      </c>
      <c r="AB75" s="81">
        <v>2156670</v>
      </c>
      <c r="AC75" s="81">
        <v>7898172</v>
      </c>
      <c r="AD75" s="81">
        <v>1287344</v>
      </c>
      <c r="AE75" s="81">
        <v>4880888</v>
      </c>
      <c r="AF75" s="74">
        <v>4.3899999999999997</v>
      </c>
      <c r="AG75" s="74">
        <v>2.08</v>
      </c>
    </row>
    <row r="76" spans="1:33" ht="15.75" customHeight="1">
      <c r="A76" s="67">
        <f t="shared" si="1"/>
        <v>44348</v>
      </c>
      <c r="B76" s="68" t="s">
        <v>143</v>
      </c>
      <c r="C76" s="69">
        <v>171.3783</v>
      </c>
      <c r="D76" s="70">
        <v>6.8215936317962855E-2</v>
      </c>
      <c r="E76" s="70">
        <v>2.4016451875620293E-2</v>
      </c>
      <c r="F76" s="70">
        <v>0.12396533236269192</v>
      </c>
      <c r="G76" s="70">
        <v>-6.1997719703769105E-3</v>
      </c>
      <c r="H76" s="114">
        <v>4.2500000000000003E-2</v>
      </c>
      <c r="I76" s="115">
        <v>3.5000000000000003E-2</v>
      </c>
      <c r="J76" s="116">
        <v>4.9690000000000003</v>
      </c>
      <c r="K76" s="117">
        <v>5.2923</v>
      </c>
      <c r="L76" s="118">
        <v>5.9826760000000005</v>
      </c>
      <c r="M76" s="118">
        <v>6.3788091900000001</v>
      </c>
      <c r="N76" s="118">
        <v>6.9670348999999998</v>
      </c>
      <c r="O76" s="118">
        <v>7.4005759100000006</v>
      </c>
      <c r="P76" s="119">
        <v>5769.98</v>
      </c>
      <c r="Q76" s="120">
        <v>1.6786731327713023E-2</v>
      </c>
      <c r="R76" s="121">
        <v>8.3470723655796775E-2</v>
      </c>
      <c r="S76" s="119">
        <v>1075.7329999999999</v>
      </c>
      <c r="T76" s="120">
        <v>6.3031894919501674E-2</v>
      </c>
      <c r="U76" s="122">
        <v>0.35751341760586741</v>
      </c>
      <c r="V76" s="119">
        <v>1325.0640000000001</v>
      </c>
      <c r="W76" s="120">
        <v>7.6151284131636743E-2</v>
      </c>
      <c r="X76" s="122">
        <v>0.47527174306349607</v>
      </c>
      <c r="Y76" s="119">
        <v>270.66399999999999</v>
      </c>
      <c r="Z76" s="120">
        <v>2.1720584349401495E-2</v>
      </c>
      <c r="AA76" s="122">
        <v>5.3150923721031473E-2</v>
      </c>
      <c r="AB76" s="81">
        <v>2203639</v>
      </c>
      <c r="AC76" s="81">
        <v>8349087</v>
      </c>
      <c r="AD76" s="81">
        <v>1306327</v>
      </c>
      <c r="AE76" s="81">
        <v>5120611</v>
      </c>
      <c r="AF76" s="116">
        <v>4.6100000000000003</v>
      </c>
      <c r="AG76" s="116">
        <v>2.87</v>
      </c>
    </row>
    <row r="77" spans="1:33" ht="15.75" customHeight="1">
      <c r="A77" s="67">
        <f t="shared" si="1"/>
        <v>44440</v>
      </c>
      <c r="B77" s="68" t="s">
        <v>144</v>
      </c>
      <c r="C77" s="69">
        <v>175.45869999999999</v>
      </c>
      <c r="D77" s="70">
        <v>5.9224081735604228E-2</v>
      </c>
      <c r="E77" s="70">
        <v>4.2928387935562418E-2</v>
      </c>
      <c r="F77" s="70">
        <v>4.2129771241733005E-2</v>
      </c>
      <c r="G77" s="70">
        <v>1.1757389778102034E-3</v>
      </c>
      <c r="H77" s="83">
        <v>6.25E-2</v>
      </c>
      <c r="I77" s="102">
        <v>5.2499999999999998E-2</v>
      </c>
      <c r="J77" s="74">
        <v>5.4429999999999996</v>
      </c>
      <c r="K77" s="100">
        <v>5.2330666666666668</v>
      </c>
      <c r="L77" s="101">
        <v>6.4036894999999987</v>
      </c>
      <c r="M77" s="101">
        <v>6.1676923733333338</v>
      </c>
      <c r="N77" s="101">
        <v>7.4748718999999992</v>
      </c>
      <c r="O77" s="101">
        <v>7.2111658666666676</v>
      </c>
      <c r="P77" s="77">
        <v>5944.21</v>
      </c>
      <c r="Q77" s="78">
        <v>3.0195945219914089E-2</v>
      </c>
      <c r="R77" s="79">
        <v>0.10246394955255722</v>
      </c>
      <c r="S77" s="77">
        <v>1084.3119999999999</v>
      </c>
      <c r="T77" s="78">
        <v>7.9750272604819372E-3</v>
      </c>
      <c r="U77" s="99">
        <v>0.24857157990976941</v>
      </c>
      <c r="V77" s="77">
        <v>1326.913</v>
      </c>
      <c r="W77" s="78">
        <v>1.3954042974526626E-3</v>
      </c>
      <c r="X77" s="99">
        <v>0.30541541888185364</v>
      </c>
      <c r="Y77" s="77">
        <v>273.887</v>
      </c>
      <c r="Z77" s="78">
        <v>1.1907752785741854E-2</v>
      </c>
      <c r="AA77" s="99">
        <v>5.3610103442571777E-2</v>
      </c>
      <c r="AB77" s="81">
        <v>2295851</v>
      </c>
      <c r="AC77" s="81">
        <v>8715615</v>
      </c>
      <c r="AD77" s="81">
        <v>1413002</v>
      </c>
      <c r="AE77" s="81">
        <v>5333302</v>
      </c>
      <c r="AF77" s="74">
        <v>4.88</v>
      </c>
      <c r="AG77" s="74">
        <v>3.28</v>
      </c>
    </row>
    <row r="78" spans="1:33" s="112" customFormat="1" ht="15.75" customHeight="1">
      <c r="A78" s="84">
        <f t="shared" si="1"/>
        <v>44531</v>
      </c>
      <c r="B78" s="85" t="s">
        <v>145</v>
      </c>
      <c r="C78" s="86">
        <v>173.96</v>
      </c>
      <c r="D78" s="87">
        <v>4.7625989483594866E-2</v>
      </c>
      <c r="E78" s="87">
        <v>4.7625989483594866E-2</v>
      </c>
      <c r="F78" s="87">
        <v>1.4585985812359814E-2</v>
      </c>
      <c r="G78" s="87">
        <v>1.1610647127698659E-2</v>
      </c>
      <c r="H78" s="105">
        <v>9.2499999999999999E-2</v>
      </c>
      <c r="I78" s="106">
        <v>8.2500000000000004E-2</v>
      </c>
      <c r="J78" s="107">
        <v>5.5698999999999996</v>
      </c>
      <c r="K78" s="108">
        <v>5.5844666666666667</v>
      </c>
      <c r="L78" s="109">
        <v>6.2978859299999996</v>
      </c>
      <c r="M78" s="109">
        <v>6.3875129733333331</v>
      </c>
      <c r="N78" s="109">
        <v>7.416878839999999</v>
      </c>
      <c r="O78" s="109">
        <v>7.531025597777778</v>
      </c>
      <c r="P78" s="110">
        <v>6120.04</v>
      </c>
      <c r="Q78" s="103">
        <v>2.9580045119536491E-2</v>
      </c>
      <c r="R78" s="111">
        <v>0.10060982737443336</v>
      </c>
      <c r="S78" s="110">
        <v>1100.9880000000001</v>
      </c>
      <c r="T78" s="103">
        <v>1.5379337312507957E-2</v>
      </c>
      <c r="U78" s="111">
        <v>0.17783212339450416</v>
      </c>
      <c r="V78" s="110">
        <v>1342.671</v>
      </c>
      <c r="W78" s="103">
        <v>1.1875684389255348E-2</v>
      </c>
      <c r="X78" s="104">
        <v>0.20566523142681414</v>
      </c>
      <c r="Y78" s="110">
        <v>280.80799999999999</v>
      </c>
      <c r="Z78" s="103">
        <v>2.5269545469482013E-2</v>
      </c>
      <c r="AA78" s="104">
        <v>7.1765805996068854E-2</v>
      </c>
      <c r="AB78" s="97">
        <v>2355982</v>
      </c>
      <c r="AC78" s="97">
        <v>9012142</v>
      </c>
      <c r="AD78" s="97">
        <v>1523898</v>
      </c>
      <c r="AE78" s="97">
        <v>5530571</v>
      </c>
      <c r="AF78" s="107">
        <v>5.32</v>
      </c>
      <c r="AG78" s="107">
        <v>4.0999999999999996</v>
      </c>
    </row>
    <row r="79" spans="1:33" s="82" customFormat="1" ht="15.75" customHeight="1">
      <c r="A79" s="67">
        <f t="shared" si="1"/>
        <v>44621</v>
      </c>
      <c r="B79" s="68" t="s">
        <v>146</v>
      </c>
      <c r="C79" s="69">
        <v>173.04650000000001</v>
      </c>
      <c r="D79" s="70">
        <v>1.4734322462760963E-2</v>
      </c>
      <c r="E79" s="70">
        <v>4.6781785328443126E-2</v>
      </c>
      <c r="F79" s="70">
        <v>1.4734322462760963E-2</v>
      </c>
      <c r="G79" s="70">
        <v>8.5335845990346382E-3</v>
      </c>
      <c r="H79" s="83">
        <v>0.11749999999999999</v>
      </c>
      <c r="I79" s="102">
        <v>0.10583333333333333</v>
      </c>
      <c r="J79" s="74">
        <v>4.74</v>
      </c>
      <c r="K79" s="100">
        <v>5.2266000000000004</v>
      </c>
      <c r="L79" s="101">
        <v>5.221584</v>
      </c>
      <c r="M79" s="101">
        <v>5.8673811600000008</v>
      </c>
      <c r="N79" s="101">
        <v>6.2392620000000001</v>
      </c>
      <c r="O79" s="101">
        <v>7.0140972000000001</v>
      </c>
      <c r="P79" s="77">
        <v>6315.93</v>
      </c>
      <c r="Q79" s="78">
        <v>3.2007960732282958E-2</v>
      </c>
      <c r="R79" s="79">
        <v>0.11299412129585251</v>
      </c>
      <c r="S79" s="77">
        <v>1161.4179999999999</v>
      </c>
      <c r="T79" s="78">
        <v>5.4887065072461994E-2</v>
      </c>
      <c r="U79" s="99">
        <v>0.14770521805468251</v>
      </c>
      <c r="V79" s="77">
        <v>1435.019</v>
      </c>
      <c r="W79" s="78">
        <v>6.877932121867536E-2</v>
      </c>
      <c r="X79" s="99">
        <v>0.16545128356313121</v>
      </c>
      <c r="Y79" s="77">
        <v>287.553</v>
      </c>
      <c r="Z79" s="78">
        <v>2.4019970940998947E-2</v>
      </c>
      <c r="AA79" s="99">
        <v>8.5474312030500821E-2</v>
      </c>
      <c r="AB79" s="81">
        <v>2319528</v>
      </c>
      <c r="AC79" s="81">
        <v>9175000</v>
      </c>
      <c r="AD79" s="81">
        <v>1475027</v>
      </c>
      <c r="AE79" s="81">
        <v>5718254</v>
      </c>
      <c r="AF79" s="74">
        <v>6.08</v>
      </c>
      <c r="AG79" s="74">
        <v>4.7699999999999996</v>
      </c>
    </row>
    <row r="80" spans="1:33" ht="15.75" customHeight="1">
      <c r="A80" s="67">
        <f t="shared" si="1"/>
        <v>44713</v>
      </c>
      <c r="B80" s="68" t="s">
        <v>147</v>
      </c>
      <c r="C80" s="69">
        <v>177.45169999999999</v>
      </c>
      <c r="D80" s="70">
        <v>2.5112009782631173E-2</v>
      </c>
      <c r="E80" s="70">
        <v>2.6667480275009314E-2</v>
      </c>
      <c r="F80" s="70">
        <v>3.5438559024100424E-2</v>
      </c>
      <c r="G80" s="70">
        <v>1.1659075455970669E-2</v>
      </c>
      <c r="H80" s="114">
        <v>0.13250000000000001</v>
      </c>
      <c r="I80" s="115">
        <v>0.12583333333333335</v>
      </c>
      <c r="J80" s="116">
        <v>5.26</v>
      </c>
      <c r="K80" s="117">
        <v>4.9214999999999991</v>
      </c>
      <c r="L80" s="118">
        <v>5.5566639999999996</v>
      </c>
      <c r="M80" s="118">
        <v>5.2407412999999998</v>
      </c>
      <c r="N80" s="118">
        <v>6.4787419999999996</v>
      </c>
      <c r="O80" s="118">
        <v>6.1838647499999988</v>
      </c>
      <c r="P80" s="119">
        <v>6455.85</v>
      </c>
      <c r="Q80" s="120">
        <v>2.2153507084467394E-2</v>
      </c>
      <c r="R80" s="121">
        <v>0.11886869625198027</v>
      </c>
      <c r="S80" s="119">
        <v>1190.9082856844225</v>
      </c>
      <c r="T80" s="120">
        <v>2.5391621005032228E-2</v>
      </c>
      <c r="U80" s="122">
        <v>0.10706679602133851</v>
      </c>
      <c r="V80" s="119">
        <v>1466.7950257916925</v>
      </c>
      <c r="W80" s="120">
        <v>2.2143278794003685E-2</v>
      </c>
      <c r="X80" s="122">
        <v>0.10696164546896791</v>
      </c>
      <c r="Y80" s="119">
        <v>294.99599999999998</v>
      </c>
      <c r="Z80" s="120">
        <v>2.5883924007052528E-2</v>
      </c>
      <c r="AA80" s="122">
        <v>8.9897437413176462E-2</v>
      </c>
      <c r="AB80" s="81">
        <v>2517481</v>
      </c>
      <c r="AC80" s="81">
        <v>9488842</v>
      </c>
      <c r="AD80" s="81">
        <v>1563936</v>
      </c>
      <c r="AE80" s="81">
        <v>5975863</v>
      </c>
      <c r="AF80" s="116">
        <v>6.82</v>
      </c>
      <c r="AG80" s="116">
        <v>5.01</v>
      </c>
    </row>
    <row r="81" spans="1:33" ht="15.75" customHeight="1">
      <c r="A81" s="67">
        <f t="shared" si="1"/>
        <v>44805</v>
      </c>
      <c r="B81" s="68" t="s">
        <v>148</v>
      </c>
      <c r="C81" s="69">
        <v>183.04169999999999</v>
      </c>
      <c r="D81" s="70">
        <v>3.1252440222756972E-2</v>
      </c>
      <c r="E81" s="70">
        <v>2.710393378684639E-2</v>
      </c>
      <c r="F81" s="70">
        <v>4.3218147632462678E-2</v>
      </c>
      <c r="G81" s="70">
        <v>9.8880431224641629E-3</v>
      </c>
      <c r="H81" s="83">
        <v>0.13750000000000001</v>
      </c>
      <c r="I81" s="102">
        <v>0.13583333333333333</v>
      </c>
      <c r="J81" s="74">
        <v>5.4154999999999998</v>
      </c>
      <c r="K81" s="100">
        <v>5.2495666666666665</v>
      </c>
      <c r="L81" s="101">
        <v>5.3608034499999997</v>
      </c>
      <c r="M81" s="101">
        <v>5.2850887344444448</v>
      </c>
      <c r="N81" s="101">
        <v>6.1303459999999994</v>
      </c>
      <c r="O81" s="101">
        <v>6.1750652700000002</v>
      </c>
      <c r="P81" s="77">
        <v>6370.34</v>
      </c>
      <c r="Q81" s="78">
        <v>-1.3245351115654835E-2</v>
      </c>
      <c r="R81" s="79">
        <v>7.1688247891645851E-2</v>
      </c>
      <c r="S81" s="77">
        <v>1173.826631314002</v>
      </c>
      <c r="T81" s="78">
        <v>-1.4343383597002601E-2</v>
      </c>
      <c r="U81" s="99">
        <v>8.2554312148165998E-2</v>
      </c>
      <c r="V81" s="77">
        <v>1440.88680873564</v>
      </c>
      <c r="W81" s="78">
        <v>-1.7663147611281738E-2</v>
      </c>
      <c r="X81" s="99">
        <v>8.5893957430245971E-2</v>
      </c>
      <c r="Y81" s="77">
        <v>296.34100000000001</v>
      </c>
      <c r="Z81" s="78">
        <v>4.5593838560524791E-3</v>
      </c>
      <c r="AA81" s="99">
        <v>8.1982715499457903E-2</v>
      </c>
      <c r="AB81" s="81">
        <v>2601182</v>
      </c>
      <c r="AC81" s="81">
        <v>9794173</v>
      </c>
      <c r="AD81" s="81">
        <v>1626419</v>
      </c>
      <c r="AE81" s="81">
        <v>6189280</v>
      </c>
      <c r="AF81" s="74">
        <v>7.01</v>
      </c>
      <c r="AG81" s="74">
        <v>5.23</v>
      </c>
    </row>
    <row r="82" spans="1:33" s="112" customFormat="1" ht="15.75" customHeight="1">
      <c r="A82" s="84">
        <f t="shared" si="1"/>
        <v>44896</v>
      </c>
      <c r="B82" s="85" t="s">
        <v>149</v>
      </c>
      <c r="C82" s="86">
        <v>178.6464</v>
      </c>
      <c r="D82" s="87">
        <v>3.0167179011841849E-2</v>
      </c>
      <c r="E82" s="87">
        <v>3.0167179011841849E-2</v>
      </c>
      <c r="F82" s="87">
        <v>2.6939526327891317E-2</v>
      </c>
      <c r="G82" s="87">
        <v>4.0666367043202811E-3</v>
      </c>
      <c r="H82" s="105">
        <v>0.13750000000000001</v>
      </c>
      <c r="I82" s="106">
        <v>0.13750000000000001</v>
      </c>
      <c r="J82" s="107">
        <v>5.2804000000000002</v>
      </c>
      <c r="K82" s="108">
        <v>5.2632000000000003</v>
      </c>
      <c r="L82" s="109">
        <v>5.6526681999999999</v>
      </c>
      <c r="M82" s="109">
        <v>5.4305697599999991</v>
      </c>
      <c r="N82" s="109">
        <v>6.38030732</v>
      </c>
      <c r="O82" s="109">
        <v>6.1989969600000006</v>
      </c>
      <c r="P82" s="110">
        <v>6474.09</v>
      </c>
      <c r="Q82" s="103">
        <v>1.6286414853838194E-2</v>
      </c>
      <c r="R82" s="111">
        <v>5.7850929078894886E-2</v>
      </c>
      <c r="S82" s="110">
        <v>1161.0060000000001</v>
      </c>
      <c r="T82" s="103">
        <v>-1.0922082505191E-2</v>
      </c>
      <c r="U82" s="111">
        <v>5.4512855725947995E-2</v>
      </c>
      <c r="V82" s="110">
        <v>1413.4771473599535</v>
      </c>
      <c r="W82" s="103">
        <v>-1.9022772093901019E-2</v>
      </c>
      <c r="X82" s="104">
        <v>5.2735292085666075E-2</v>
      </c>
      <c r="Y82" s="110">
        <v>298.81200000000001</v>
      </c>
      <c r="Z82" s="103">
        <v>8.3383669488865664E-3</v>
      </c>
      <c r="AA82" s="104">
        <v>6.411498247913161E-2</v>
      </c>
      <c r="AB82" s="97">
        <v>2641485</v>
      </c>
      <c r="AC82" s="97">
        <v>10079676</v>
      </c>
      <c r="AD82" s="97">
        <v>1691277</v>
      </c>
      <c r="AE82" s="97">
        <v>6356659</v>
      </c>
      <c r="AF82" s="107">
        <v>7.2</v>
      </c>
      <c r="AG82" s="107">
        <v>5.23</v>
      </c>
    </row>
    <row r="83" spans="1:33" s="82" customFormat="1" ht="15.75" customHeight="1">
      <c r="A83" s="67">
        <f t="shared" si="1"/>
        <v>44986</v>
      </c>
      <c r="B83" s="68" t="s">
        <v>150</v>
      </c>
      <c r="C83" s="69">
        <v>180.7372</v>
      </c>
      <c r="D83" s="70">
        <v>4.4442967641645348E-2</v>
      </c>
      <c r="E83" s="70">
        <v>3.7520708920671497E-2</v>
      </c>
      <c r="F83" s="70">
        <v>4.4442967641645348E-2</v>
      </c>
      <c r="G83" s="70">
        <v>1.3766793185825632E-2</v>
      </c>
      <c r="H83" s="83">
        <v>0.13750000000000001</v>
      </c>
      <c r="I83" s="102">
        <v>0.13750000000000001</v>
      </c>
      <c r="J83" s="74">
        <v>5.0739999999999998</v>
      </c>
      <c r="K83" s="100">
        <v>5.1917</v>
      </c>
      <c r="L83" s="101">
        <v>5.4997085999999999</v>
      </c>
      <c r="M83" s="101">
        <v>5.5859230866666669</v>
      </c>
      <c r="N83" s="101">
        <v>6.2597937999999997</v>
      </c>
      <c r="O83" s="101">
        <v>6.3620822366666658</v>
      </c>
      <c r="P83" s="77">
        <v>6609.67</v>
      </c>
      <c r="Q83" s="78">
        <v>2.0941939330469506E-2</v>
      </c>
      <c r="R83" s="79">
        <v>4.6507798534815903E-2</v>
      </c>
      <c r="S83" s="77">
        <v>1163.3660199874414</v>
      </c>
      <c r="T83" s="78">
        <v>2.0327371154338358E-3</v>
      </c>
      <c r="U83" s="99">
        <v>1.6772772485371679E-3</v>
      </c>
      <c r="V83" s="77">
        <v>1410.416697967788</v>
      </c>
      <c r="W83" s="78">
        <v>-2.1651919862176738E-3</v>
      </c>
      <c r="X83" s="99">
        <v>-1.7144234349658061E-2</v>
      </c>
      <c r="Y83" s="77">
        <v>301.74400000000003</v>
      </c>
      <c r="Z83" s="78">
        <v>9.8121896041658552E-3</v>
      </c>
      <c r="AA83" s="99">
        <v>4.9350902268451513E-2</v>
      </c>
      <c r="AB83" s="81">
        <v>2581018</v>
      </c>
      <c r="AC83" s="81">
        <v>10341166</v>
      </c>
      <c r="AD83" s="81">
        <v>1635673</v>
      </c>
      <c r="AE83" s="81">
        <v>6517305</v>
      </c>
      <c r="AF83" s="74">
        <v>7.37</v>
      </c>
      <c r="AG83" s="74">
        <v>6.15</v>
      </c>
    </row>
    <row r="84" spans="1:33" ht="15.75" customHeight="1">
      <c r="A84" s="67">
        <f t="shared" si="1"/>
        <v>45078</v>
      </c>
      <c r="B84" s="68" t="s">
        <v>151</v>
      </c>
      <c r="C84" s="69">
        <v>184.2841</v>
      </c>
      <c r="D84" s="70">
        <v>4.1435590824717483E-2</v>
      </c>
      <c r="E84" s="70">
        <v>3.827954432876246E-2</v>
      </c>
      <c r="F84" s="70">
        <v>3.850287148559306E-2</v>
      </c>
      <c r="G84" s="70">
        <v>8.0051036570920608E-3</v>
      </c>
      <c r="H84" s="114">
        <v>0.13750000000000001</v>
      </c>
      <c r="I84" s="115">
        <v>0.13750000000000001</v>
      </c>
      <c r="J84" s="116">
        <v>4.7866</v>
      </c>
      <c r="K84" s="117">
        <v>4.9370000000000003</v>
      </c>
      <c r="L84" s="118">
        <v>5.22170194</v>
      </c>
      <c r="M84" s="118">
        <v>5.3650378999999999</v>
      </c>
      <c r="N84" s="118">
        <v>6.08041798</v>
      </c>
      <c r="O84" s="118">
        <v>6.1970869666666664</v>
      </c>
      <c r="P84" s="119">
        <v>6659.95</v>
      </c>
      <c r="Q84" s="120">
        <v>7.6070363573370603E-3</v>
      </c>
      <c r="R84" s="121">
        <v>3.1614737021461004E-2</v>
      </c>
      <c r="S84" s="119">
        <v>1109.2742494385441</v>
      </c>
      <c r="T84" s="120">
        <v>-4.6495917552655697E-2</v>
      </c>
      <c r="U84" s="122">
        <v>-6.8547710371301029E-2</v>
      </c>
      <c r="V84" s="119">
        <v>1315.1650104809123</v>
      </c>
      <c r="W84" s="120">
        <v>-6.7534429806538676E-2</v>
      </c>
      <c r="X84" s="122">
        <v>-0.10337505421313997</v>
      </c>
      <c r="Y84" s="119">
        <v>304.00299999999999</v>
      </c>
      <c r="Z84" s="120">
        <v>7.4864786043797871E-3</v>
      </c>
      <c r="AA84" s="122">
        <v>3.0532617391422212E-2</v>
      </c>
      <c r="AB84" s="81">
        <v>2727580</v>
      </c>
      <c r="AC84" s="81">
        <v>10551265</v>
      </c>
      <c r="AD84" s="81">
        <v>1686827</v>
      </c>
      <c r="AE84" s="81">
        <v>6640196</v>
      </c>
      <c r="AF84" s="116">
        <v>7.28</v>
      </c>
      <c r="AG84" s="116">
        <v>5.69</v>
      </c>
    </row>
    <row r="85" spans="1:33" ht="15.75" customHeight="1">
      <c r="A85" s="67">
        <f t="shared" si="1"/>
        <v>45170</v>
      </c>
      <c r="B85" s="68" t="s">
        <v>152</v>
      </c>
      <c r="C85" s="69">
        <v>187.35239999999999</v>
      </c>
      <c r="D85" s="70">
        <v>3.5299702983788039E-2</v>
      </c>
      <c r="E85" s="70">
        <v>3.3244103638742528E-2</v>
      </c>
      <c r="F85" s="70">
        <v>2.3550371308832974E-2</v>
      </c>
      <c r="G85" s="70">
        <v>1.9648924737019069E-3</v>
      </c>
      <c r="H85" s="83">
        <v>0.1275</v>
      </c>
      <c r="I85" s="102">
        <v>0.13250000000000001</v>
      </c>
      <c r="J85" s="74">
        <v>5.0282999999999998</v>
      </c>
      <c r="K85" s="100">
        <v>4.8832000000000004</v>
      </c>
      <c r="L85" s="101">
        <v>5.3164215899999991</v>
      </c>
      <c r="M85" s="101">
        <v>5.2759720533333336</v>
      </c>
      <c r="N85" s="101">
        <v>6.1340231699999999</v>
      </c>
      <c r="O85" s="101">
        <v>6.1398101333333344</v>
      </c>
      <c r="P85" s="77">
        <v>6700.66</v>
      </c>
      <c r="Q85" s="78">
        <v>6.1126585034421144E-3</v>
      </c>
      <c r="R85" s="79">
        <v>5.1852805344769548E-2</v>
      </c>
      <c r="S85" s="77">
        <v>1103.7757764395292</v>
      </c>
      <c r="T85" s="78">
        <v>-4.9568201928403832E-3</v>
      </c>
      <c r="U85" s="99">
        <v>-5.9677343319478715E-2</v>
      </c>
      <c r="V85" s="77">
        <v>1304.4635900890407</v>
      </c>
      <c r="W85" s="78">
        <v>-8.1369412253131657E-3</v>
      </c>
      <c r="X85" s="99">
        <v>-9.4680038584230575E-2</v>
      </c>
      <c r="Y85" s="77">
        <v>307.28800000000001</v>
      </c>
      <c r="Z85" s="78">
        <v>1.0805814416305237E-2</v>
      </c>
      <c r="AA85" s="99">
        <v>3.6940551594278226E-2</v>
      </c>
      <c r="AB85" s="81">
        <v>2769445</v>
      </c>
      <c r="AC85" s="81">
        <v>10719528</v>
      </c>
      <c r="AD85" s="81">
        <v>1748852</v>
      </c>
      <c r="AE85" s="81">
        <v>6762629</v>
      </c>
      <c r="AF85" s="74">
        <v>7</v>
      </c>
      <c r="AG85" s="74">
        <v>5.15</v>
      </c>
    </row>
    <row r="86" spans="1:33" s="112" customFormat="1" ht="15.75" customHeight="1">
      <c r="A86" s="84">
        <f t="shared" si="1"/>
        <v>45261</v>
      </c>
      <c r="B86" s="85" t="s">
        <v>153</v>
      </c>
      <c r="C86" s="86">
        <v>182.89920000000001</v>
      </c>
      <c r="D86" s="87">
        <v>3.2416517981320281E-2</v>
      </c>
      <c r="E86" s="87">
        <v>3.2416517981320281E-2</v>
      </c>
      <c r="F86" s="87">
        <v>2.3805685421032896E-2</v>
      </c>
      <c r="G86" s="87">
        <v>1.5027411211510078E-3</v>
      </c>
      <c r="H86" s="105">
        <v>0.11749999999999999</v>
      </c>
      <c r="I86" s="106">
        <v>0.1225</v>
      </c>
      <c r="J86" s="107">
        <v>4.8571999999999997</v>
      </c>
      <c r="K86" s="108">
        <v>4.9554333333333327</v>
      </c>
      <c r="L86" s="109">
        <v>5.36186308</v>
      </c>
      <c r="M86" s="109">
        <v>5.3687164733333335</v>
      </c>
      <c r="N86" s="109">
        <v>6.1837013199999991</v>
      </c>
      <c r="O86" s="109">
        <v>6.1941264855555547</v>
      </c>
      <c r="P86" s="110">
        <v>6773.27</v>
      </c>
      <c r="Q86" s="103">
        <v>1.0836245981739268E-2</v>
      </c>
      <c r="R86" s="111">
        <v>4.62119000508181E-2</v>
      </c>
      <c r="S86" s="110">
        <v>1124.1344466997759</v>
      </c>
      <c r="T86" s="103">
        <v>1.8444570622774492E-2</v>
      </c>
      <c r="U86" s="111">
        <v>-3.1758279716232463E-2</v>
      </c>
      <c r="V86" s="110">
        <v>1334.4367287918533</v>
      </c>
      <c r="W86" s="103">
        <v>2.2977367042315455E-2</v>
      </c>
      <c r="X86" s="104">
        <v>-5.5919134395437053E-2</v>
      </c>
      <c r="Y86" s="110">
        <v>308.74200000000002</v>
      </c>
      <c r="Z86" s="103">
        <v>4.7317174767644854E-3</v>
      </c>
      <c r="AA86" s="104">
        <v>3.3231597124613543E-2</v>
      </c>
      <c r="AB86" s="97">
        <v>2865301</v>
      </c>
      <c r="AC86" s="97">
        <v>10943344</v>
      </c>
      <c r="AD86" s="97">
        <v>1814674</v>
      </c>
      <c r="AE86" s="97">
        <v>6886026</v>
      </c>
      <c r="AF86" s="107">
        <v>6.55</v>
      </c>
      <c r="AG86" s="107">
        <v>5.56</v>
      </c>
    </row>
    <row r="87" spans="1:33" s="82" customFormat="1" ht="15.75" customHeight="1">
      <c r="A87" s="67">
        <f t="shared" si="1"/>
        <v>45352</v>
      </c>
      <c r="B87" s="68" t="s">
        <v>154</v>
      </c>
      <c r="C87" s="69">
        <v>185.36359999999999</v>
      </c>
      <c r="D87" s="70">
        <v>2.5597386702903346E-2</v>
      </c>
      <c r="E87" s="70">
        <v>2.781350147316819E-2</v>
      </c>
      <c r="F87" s="70">
        <v>2.5597386702903346E-2</v>
      </c>
      <c r="G87" s="70">
        <v>1.0543431342745935E-2</v>
      </c>
      <c r="H87" s="83">
        <v>0.1075</v>
      </c>
      <c r="I87" s="102">
        <v>0.11083333333333334</v>
      </c>
      <c r="J87" s="74">
        <v>5.0141</v>
      </c>
      <c r="K87" s="100">
        <v>4.9502333333333333</v>
      </c>
      <c r="L87" s="101">
        <v>5.4102138999999996</v>
      </c>
      <c r="M87" s="101">
        <v>5.3528523111111106</v>
      </c>
      <c r="N87" s="101">
        <v>6.3292984299999997</v>
      </c>
      <c r="O87" s="101">
        <v>6.2546198166666658</v>
      </c>
      <c r="P87" s="77">
        <v>6869.14</v>
      </c>
      <c r="Q87" s="78">
        <v>1.4154167780112026E-2</v>
      </c>
      <c r="R87" s="79">
        <v>3.925612019964686E-2</v>
      </c>
      <c r="S87" s="77">
        <v>1113.9404955164857</v>
      </c>
      <c r="T87" s="78">
        <v>-9.068266890332799E-3</v>
      </c>
      <c r="U87" s="99">
        <v>-4.2484930470540361E-2</v>
      </c>
      <c r="V87" s="77">
        <v>1311.1473291753964</v>
      </c>
      <c r="W87" s="78">
        <v>-1.7452606866975362E-2</v>
      </c>
      <c r="X87" s="99">
        <v>-7.038300733068803E-2</v>
      </c>
      <c r="Y87" s="77">
        <v>312.23</v>
      </c>
      <c r="Z87" s="78">
        <v>1.1297458719578213E-2</v>
      </c>
      <c r="AA87" s="99">
        <v>3.4751312370751242E-2</v>
      </c>
      <c r="AB87" s="81">
        <v>2753200</v>
      </c>
      <c r="AC87" s="81">
        <v>11115526</v>
      </c>
      <c r="AD87" s="81">
        <v>1778714</v>
      </c>
      <c r="AE87" s="81">
        <v>7029067</v>
      </c>
      <c r="AF87" s="74">
        <v>6.53</v>
      </c>
      <c r="AG87" s="74">
        <v>5.41</v>
      </c>
    </row>
    <row r="88" spans="1:33" ht="15.75" customHeight="1">
      <c r="A88" s="67">
        <f t="shared" si="1"/>
        <v>45444</v>
      </c>
      <c r="B88" s="68" t="s">
        <v>155</v>
      </c>
      <c r="C88" s="69">
        <v>190.42859999999999</v>
      </c>
      <c r="D88" s="70">
        <v>2.9507593118538455E-2</v>
      </c>
      <c r="E88" s="70">
        <v>2.6605407883811605E-2</v>
      </c>
      <c r="F88" s="70">
        <v>3.334254013232818E-2</v>
      </c>
      <c r="G88" s="70">
        <v>1.3846290545148188E-2</v>
      </c>
      <c r="H88" s="114">
        <v>0.105</v>
      </c>
      <c r="I88" s="115">
        <v>0.10583333333333333</v>
      </c>
      <c r="J88" s="116">
        <v>5.5941000000000001</v>
      </c>
      <c r="K88" s="117">
        <v>5.2196999999999996</v>
      </c>
      <c r="L88" s="118">
        <v>5.9929593299999997</v>
      </c>
      <c r="M88" s="118">
        <v>5.6071757299999989</v>
      </c>
      <c r="N88" s="118">
        <v>7.0737394499999997</v>
      </c>
      <c r="O88" s="118">
        <v>6.5931770599999986</v>
      </c>
      <c r="P88" s="119">
        <v>6941.51</v>
      </c>
      <c r="Q88" s="120">
        <v>1.0535525553417191E-2</v>
      </c>
      <c r="R88" s="121">
        <v>4.2276593668120643E-2</v>
      </c>
      <c r="S88" s="119">
        <v>1136.5272560396982</v>
      </c>
      <c r="T88" s="120">
        <v>2.0276451582577515E-2</v>
      </c>
      <c r="U88" s="122">
        <v>2.4568321688660966E-2</v>
      </c>
      <c r="V88" s="119">
        <v>1340.8045695618666</v>
      </c>
      <c r="W88" s="120">
        <v>2.2619304273854723E-2</v>
      </c>
      <c r="X88" s="122">
        <v>1.9495317223789943E-2</v>
      </c>
      <c r="Y88" s="119">
        <v>313.04899999999998</v>
      </c>
      <c r="Z88" s="120">
        <v>2.6230663293083101E-3</v>
      </c>
      <c r="AA88" s="122">
        <v>2.975628529981611E-2</v>
      </c>
      <c r="AB88" s="81">
        <v>2921229</v>
      </c>
      <c r="AC88" s="81">
        <v>11309175</v>
      </c>
      <c r="AD88" s="81">
        <v>1828528</v>
      </c>
      <c r="AE88" s="81">
        <v>7170768</v>
      </c>
      <c r="AF88" s="116">
        <v>6.67</v>
      </c>
      <c r="AG88" s="116">
        <v>5.91</v>
      </c>
    </row>
    <row r="89" spans="1:33" ht="14">
      <c r="A89" s="67">
        <f t="shared" si="1"/>
        <v>45536</v>
      </c>
      <c r="B89" s="68" t="s">
        <v>156</v>
      </c>
      <c r="C89" s="69">
        <v>194.93559999999999</v>
      </c>
      <c r="D89" s="70">
        <v>3.3227686256604994E-2</v>
      </c>
      <c r="E89" s="70">
        <v>3.0925141456438654E-2</v>
      </c>
      <c r="F89" s="70">
        <v>4.0475595722285984E-2</v>
      </c>
      <c r="G89" s="70">
        <v>9.1315425739166844E-3</v>
      </c>
      <c r="H89" s="114">
        <v>0.1075</v>
      </c>
      <c r="I89" s="115">
        <v>0.10583333333333333</v>
      </c>
      <c r="J89" s="116">
        <v>5.45</v>
      </c>
      <c r="K89" s="117">
        <v>5.5459333333333332</v>
      </c>
      <c r="L89" s="118">
        <v>6.0685750000000001</v>
      </c>
      <c r="M89" s="118">
        <v>6.1021904466666665</v>
      </c>
      <c r="N89" s="118">
        <v>7.3040900000000004</v>
      </c>
      <c r="O89" s="118">
        <v>7.2773737199999999</v>
      </c>
      <c r="P89" s="77">
        <v>6997.15</v>
      </c>
      <c r="Q89" s="78">
        <v>8.0155470495610892E-3</v>
      </c>
      <c r="R89" s="79">
        <v>4.424788005957625E-2</v>
      </c>
      <c r="S89" s="119">
        <v>1153.7897191042543</v>
      </c>
      <c r="T89" s="120">
        <v>1.5188780535460467E-2</v>
      </c>
      <c r="U89" s="122">
        <v>4.5311687149047764E-2</v>
      </c>
      <c r="V89" s="119">
        <v>1363.2703011336839</v>
      </c>
      <c r="W89" s="120">
        <v>1.6755410953856131E-2</v>
      </c>
      <c r="X89" s="122">
        <v>4.5081144074422985E-2</v>
      </c>
      <c r="Y89" s="77">
        <v>314.68599999999998</v>
      </c>
      <c r="Z89" s="78">
        <v>5.2292133180429357E-3</v>
      </c>
      <c r="AA89" s="99">
        <v>2.4075134727031156E-2</v>
      </c>
      <c r="AB89" s="81">
        <v>2989913</v>
      </c>
      <c r="AC89" s="81">
        <v>11529643</v>
      </c>
      <c r="AD89" s="81">
        <v>1915961</v>
      </c>
      <c r="AE89" s="81">
        <v>7337877</v>
      </c>
      <c r="AF89" s="74">
        <v>6.91</v>
      </c>
      <c r="AG89" s="116">
        <v>6.28</v>
      </c>
    </row>
    <row r="90" spans="1:33" ht="15.5">
      <c r="A90" s="123">
        <f t="shared" si="1"/>
        <v>45627</v>
      </c>
      <c r="B90" s="124" t="s">
        <v>157</v>
      </c>
      <c r="C90" s="125">
        <v>190.65412608</v>
      </c>
      <c r="D90" s="126">
        <v>3.5509300125164511E-2</v>
      </c>
      <c r="E90" s="126">
        <v>3.5509300125164511E-2</v>
      </c>
      <c r="F90" s="126">
        <v>4.2399999999999993E-2</v>
      </c>
      <c r="G90" s="126">
        <v>6.0000000000000053E-3</v>
      </c>
      <c r="H90" s="105">
        <v>0.1225</v>
      </c>
      <c r="I90" s="106">
        <v>0.11416666666666667</v>
      </c>
      <c r="J90" s="107">
        <v>6.1773999999999996</v>
      </c>
      <c r="K90" s="108">
        <v>5.8423177109440276</v>
      </c>
      <c r="L90" s="109">
        <v>6.3960799599999998</v>
      </c>
      <c r="M90" s="109">
        <v>6.1957779324561413</v>
      </c>
      <c r="N90" s="109">
        <v>7.7334870599999999</v>
      </c>
      <c r="O90" s="109">
        <v>7.4224699078306884</v>
      </c>
      <c r="P90" s="110">
        <v>7100.5</v>
      </c>
      <c r="Q90" s="103">
        <v>1.4770299336158255E-2</v>
      </c>
      <c r="R90" s="111">
        <v>4.8311967483947837E-2</v>
      </c>
      <c r="S90" s="110">
        <v>1197.6040344047569</v>
      </c>
      <c r="T90" s="103">
        <v>3.7974263919180906E-2</v>
      </c>
      <c r="U90" s="111">
        <v>6.5356584277505458E-2</v>
      </c>
      <c r="V90" s="110">
        <v>1430.9615064622235</v>
      </c>
      <c r="W90" s="103">
        <v>4.9653546528702464E-2</v>
      </c>
      <c r="X90" s="104">
        <v>7.233372372608482E-2</v>
      </c>
      <c r="Y90" s="110">
        <v>317.685</v>
      </c>
      <c r="Z90" s="103">
        <v>9.5301348010399245E-3</v>
      </c>
      <c r="AA90" s="104">
        <v>2.8965932720523835E-2</v>
      </c>
      <c r="AB90" s="127">
        <v>3165997.1481440002</v>
      </c>
      <c r="AC90" s="127">
        <v>11830339.148143999</v>
      </c>
      <c r="AD90" s="127">
        <v>2060506.0976958317</v>
      </c>
      <c r="AE90" s="127">
        <v>7583709.0976958312</v>
      </c>
      <c r="AF90" s="107">
        <v>7.43</v>
      </c>
      <c r="AG90" s="107">
        <v>6.66</v>
      </c>
    </row>
    <row r="91" spans="1:33" ht="14">
      <c r="A91" s="128">
        <f t="shared" si="1"/>
        <v>45717</v>
      </c>
      <c r="B91" s="128" t="s">
        <v>158</v>
      </c>
      <c r="C91" s="129">
        <v>191.09284295779307</v>
      </c>
      <c r="D91" s="130">
        <v>3.0908133839616214E-2</v>
      </c>
      <c r="E91" s="130">
        <v>3.6777800759904888E-2</v>
      </c>
      <c r="F91" s="130">
        <v>3.0908133839616214E-2</v>
      </c>
      <c r="G91" s="130">
        <v>9.6000000000000529E-3</v>
      </c>
      <c r="H91" s="131">
        <v>0.14249999999999999</v>
      </c>
      <c r="I91" s="132">
        <v>0.13583333333333333</v>
      </c>
      <c r="J91" s="133">
        <v>6.1</v>
      </c>
      <c r="K91" s="134">
        <v>6.0993992063492071</v>
      </c>
      <c r="L91" s="133">
        <v>6.1</v>
      </c>
      <c r="M91" s="134">
        <v>6.0993992063492071</v>
      </c>
      <c r="N91" s="135">
        <v>7.4419999999999993</v>
      </c>
      <c r="O91" s="135">
        <v>7.4412670317460323</v>
      </c>
      <c r="P91" s="136">
        <v>7250.07</v>
      </c>
      <c r="Q91" s="137">
        <v>2.1064713752552588E-2</v>
      </c>
      <c r="R91" s="138">
        <v>5.545526805393397E-2</v>
      </c>
      <c r="S91" s="136">
        <v>1217.6533808180027</v>
      </c>
      <c r="T91" s="137">
        <v>1.6741214823320805E-2</v>
      </c>
      <c r="U91" s="139">
        <v>9.3104511164602055E-2</v>
      </c>
      <c r="V91" s="136">
        <v>1454.6140974061329</v>
      </c>
      <c r="W91" s="137">
        <v>1.6529159475705102E-2</v>
      </c>
      <c r="X91" s="139">
        <v>0.10942078364371555</v>
      </c>
      <c r="Y91" s="136">
        <v>319.64547074616388</v>
      </c>
      <c r="Z91" s="137">
        <v>6.1711152436025873E-3</v>
      </c>
      <c r="AA91" s="139">
        <v>2.3750026410543024E-2</v>
      </c>
      <c r="AB91" s="140">
        <v>3006458.2565620034</v>
      </c>
      <c r="AC91" s="140">
        <v>12083597.404706003</v>
      </c>
      <c r="AD91" s="140">
        <v>1966498.1717847907</v>
      </c>
      <c r="AE91" s="140">
        <v>7771493.2694806214</v>
      </c>
      <c r="AF91" s="133">
        <v>7.97</v>
      </c>
      <c r="AG91" s="133">
        <v>7.6002511391640963</v>
      </c>
    </row>
    <row r="92" spans="1:33" ht="14">
      <c r="A92" s="128">
        <f t="shared" si="1"/>
        <v>45809</v>
      </c>
      <c r="B92" s="128" t="s">
        <v>159</v>
      </c>
      <c r="C92" s="129">
        <v>195.33100685483191</v>
      </c>
      <c r="D92" s="130">
        <v>2.8291299853017149E-2</v>
      </c>
      <c r="E92" s="130">
        <v>3.4809988224049349E-2</v>
      </c>
      <c r="F92" s="130">
        <v>2.5744068143293219E-2</v>
      </c>
      <c r="G92" s="130">
        <v>4.8999999999999044E-3</v>
      </c>
      <c r="H92" s="131">
        <v>0.1575</v>
      </c>
      <c r="I92" s="132">
        <v>0.15</v>
      </c>
      <c r="J92" s="133">
        <v>6.0339843749999993</v>
      </c>
      <c r="K92" s="134">
        <v>6.054036458333333</v>
      </c>
      <c r="L92" s="133">
        <v>6.0339843749999993</v>
      </c>
      <c r="M92" s="134">
        <v>6.054036458333333</v>
      </c>
      <c r="N92" s="135">
        <v>7.3614609374999986</v>
      </c>
      <c r="O92" s="135">
        <v>7.3859244791666665</v>
      </c>
      <c r="P92" s="136">
        <v>7329.99</v>
      </c>
      <c r="Q92" s="137">
        <v>1.1023341843596102E-2</v>
      </c>
      <c r="R92" s="138">
        <v>5.5964768472565707E-2</v>
      </c>
      <c r="S92" s="136">
        <v>1234.0124478494076</v>
      </c>
      <c r="T92" s="137">
        <v>1.3434912832431145E-2</v>
      </c>
      <c r="U92" s="139">
        <v>8.5774618507085121E-2</v>
      </c>
      <c r="V92" s="136">
        <v>1472.8702891624848</v>
      </c>
      <c r="W92" s="137">
        <v>1.255053954784735E-2</v>
      </c>
      <c r="X92" s="139">
        <v>9.8497366878584902E-2</v>
      </c>
      <c r="Y92" s="136">
        <v>321.16166581720449</v>
      </c>
      <c r="Z92" s="137">
        <v>4.7433647894377096E-3</v>
      </c>
      <c r="AA92" s="139">
        <v>2.5915003137542358E-2</v>
      </c>
      <c r="AB92" s="140">
        <v>3173964.5267839413</v>
      </c>
      <c r="AC92" s="140">
        <v>12336332.931489944</v>
      </c>
      <c r="AD92" s="140">
        <v>2004797.8236445901</v>
      </c>
      <c r="AE92" s="140">
        <v>7947763.0931252129</v>
      </c>
      <c r="AF92" s="133">
        <v>8.6332065844586801</v>
      </c>
      <c r="AG92" s="133">
        <v>7.3124907719573846</v>
      </c>
    </row>
    <row r="93" spans="1:33" ht="14">
      <c r="A93" s="128">
        <f t="shared" si="1"/>
        <v>45901</v>
      </c>
      <c r="B93" s="128" t="s">
        <v>160</v>
      </c>
      <c r="C93" s="129">
        <v>198.56471478173134</v>
      </c>
      <c r="D93" s="130">
        <v>2.4986980824057259E-2</v>
      </c>
      <c r="E93" s="130">
        <v>2.9212980259938126E-2</v>
      </c>
      <c r="F93" s="130">
        <v>1.8616993415935035E-2</v>
      </c>
      <c r="G93" s="130">
        <v>1.5000000000000568E-3</v>
      </c>
      <c r="H93" s="131">
        <v>0.1575</v>
      </c>
      <c r="I93" s="132">
        <v>0.1575</v>
      </c>
      <c r="J93" s="133">
        <v>5.9897590637207028</v>
      </c>
      <c r="K93" s="134">
        <v>6.0031923929850253</v>
      </c>
      <c r="L93" s="133">
        <v>5.9897590637207028</v>
      </c>
      <c r="M93" s="134">
        <v>6.0031923929850253</v>
      </c>
      <c r="N93" s="135">
        <v>7.307506057739257</v>
      </c>
      <c r="O93" s="135">
        <v>7.3238947194417303</v>
      </c>
      <c r="P93" s="136">
        <v>7396.85</v>
      </c>
      <c r="Q93" s="137">
        <v>9.1214312707112999E-3</v>
      </c>
      <c r="R93" s="138">
        <v>5.7123257326197274E-2</v>
      </c>
      <c r="S93" s="136">
        <v>1249.7772144091718</v>
      </c>
      <c r="T93" s="137">
        <v>1.2775208700072982E-2</v>
      </c>
      <c r="U93" s="139">
        <v>8.3193231587673999E-2</v>
      </c>
      <c r="V93" s="136">
        <v>1493.0021873348694</v>
      </c>
      <c r="W93" s="137">
        <v>1.3668480055926802E-2</v>
      </c>
      <c r="X93" s="139">
        <v>9.5162262460571245E-2</v>
      </c>
      <c r="Y93" s="136">
        <v>323.6267247442251</v>
      </c>
      <c r="Z93" s="137">
        <v>7.6754457003709309E-3</v>
      </c>
      <c r="AA93" s="139">
        <v>2.841157453533083E-2</v>
      </c>
      <c r="AB93" s="140">
        <v>3226018.9917166126</v>
      </c>
      <c r="AC93" s="140">
        <v>12572438.923206557</v>
      </c>
      <c r="AD93" s="140">
        <v>2081716.127498586</v>
      </c>
      <c r="AE93" s="140">
        <v>8113518.2206237987</v>
      </c>
      <c r="AF93" s="133">
        <v>9.1510321923515505</v>
      </c>
      <c r="AG93" s="133">
        <v>6.9623268543749424</v>
      </c>
    </row>
    <row r="94" spans="1:33" ht="15.5">
      <c r="A94" s="123">
        <f t="shared" si="1"/>
        <v>45992</v>
      </c>
      <c r="B94" s="124" t="s">
        <v>161</v>
      </c>
      <c r="C94" s="125">
        <v>193.39200840342625</v>
      </c>
      <c r="D94" s="126">
        <v>2.2326044703084413E-2</v>
      </c>
      <c r="E94" s="126">
        <v>2.2326044703084413E-2</v>
      </c>
      <c r="F94" s="126">
        <v>1.4360467196379512E-2</v>
      </c>
      <c r="G94" s="126">
        <v>2.3999999999999577E-3</v>
      </c>
      <c r="H94" s="141">
        <v>0.1575</v>
      </c>
      <c r="I94" s="142">
        <v>0.1575</v>
      </c>
      <c r="J94" s="143">
        <v>5.9</v>
      </c>
      <c r="K94" s="144">
        <v>5.949086987972259</v>
      </c>
      <c r="L94" s="143">
        <v>5.9</v>
      </c>
      <c r="M94" s="144">
        <v>5.949086987972259</v>
      </c>
      <c r="N94" s="145">
        <v>7.1980000000000004</v>
      </c>
      <c r="O94" s="145">
        <v>7.2578861253261557</v>
      </c>
      <c r="P94" s="146">
        <v>7509.47</v>
      </c>
      <c r="Q94" s="147">
        <v>1.5225400001351863E-2</v>
      </c>
      <c r="R94" s="148">
        <v>5.7597352299133986E-2</v>
      </c>
      <c r="S94" s="146">
        <v>1276.1811870895569</v>
      </c>
      <c r="T94" s="147">
        <v>2.1126943567192136E-2</v>
      </c>
      <c r="U94" s="148">
        <v>6.5611963910805482E-2</v>
      </c>
      <c r="V94" s="146">
        <v>1529.0154946077394</v>
      </c>
      <c r="W94" s="147">
        <v>2.4121402887665289E-2</v>
      </c>
      <c r="X94" s="149">
        <v>6.8523148737896777E-2</v>
      </c>
      <c r="Y94" s="146">
        <v>326.93395719246246</v>
      </c>
      <c r="Z94" s="147">
        <v>1.0219281027706195E-2</v>
      </c>
      <c r="AA94" s="149">
        <v>2.9113609998780099E-2</v>
      </c>
      <c r="AB94" s="127">
        <v>3401733.4888261775</v>
      </c>
      <c r="AC94" s="127">
        <v>12808175.263888735</v>
      </c>
      <c r="AD94" s="127">
        <v>2231000.4348855126</v>
      </c>
      <c r="AE94" s="127">
        <v>8284012.5578134786</v>
      </c>
      <c r="AF94" s="143">
        <v>9.1107992988117825</v>
      </c>
      <c r="AG94" s="143">
        <v>6.9404841454688766</v>
      </c>
    </row>
    <row r="95" spans="1:33" ht="14">
      <c r="A95" s="128">
        <f t="shared" si="1"/>
        <v>46082</v>
      </c>
      <c r="B95" s="128" t="s">
        <v>162</v>
      </c>
      <c r="C95" s="129">
        <v>193.29041065180769</v>
      </c>
      <c r="D95" s="130">
        <v>1.1500000000000066E-2</v>
      </c>
      <c r="E95" s="130">
        <v>1.7555436809629787E-2</v>
      </c>
      <c r="F95" s="130">
        <v>1.1500000000000066E-2</v>
      </c>
      <c r="G95" s="130">
        <v>4.9999999999998934E-3</v>
      </c>
      <c r="H95" s="131">
        <v>0.1525</v>
      </c>
      <c r="I95" s="132">
        <v>0.15416666666666667</v>
      </c>
      <c r="J95" s="133">
        <v>5.9</v>
      </c>
      <c r="K95" s="134">
        <v>5.9000000000000012</v>
      </c>
      <c r="L95" s="133">
        <v>5.9</v>
      </c>
      <c r="M95" s="134">
        <v>5.9000000000000012</v>
      </c>
      <c r="N95" s="135">
        <v>7.1980000000000004</v>
      </c>
      <c r="O95" s="135">
        <v>7.1980000000000013</v>
      </c>
      <c r="P95" s="136">
        <v>7604.6</v>
      </c>
      <c r="Q95" s="137">
        <v>1.2668004532943034E-2</v>
      </c>
      <c r="R95" s="138">
        <v>4.8900217515141398E-2</v>
      </c>
      <c r="S95" s="136">
        <v>1292.103513922335</v>
      </c>
      <c r="T95" s="137">
        <v>1.2476540944072578E-2</v>
      </c>
      <c r="U95" s="139">
        <v>6.1142303940648235E-2</v>
      </c>
      <c r="V95" s="136" t="s">
        <v>33</v>
      </c>
      <c r="W95" s="137" t="s">
        <v>33</v>
      </c>
      <c r="X95" s="139" t="s">
        <v>33</v>
      </c>
      <c r="Y95" s="136">
        <v>328.95841278761316</v>
      </c>
      <c r="Z95" s="137">
        <v>6.192246325636086E-3</v>
      </c>
      <c r="AA95" s="139">
        <v>2.9135222907146652E-2</v>
      </c>
      <c r="AB95" s="140">
        <v>3196722.7110791071</v>
      </c>
      <c r="AC95" s="140">
        <v>12998439.718405839</v>
      </c>
      <c r="AD95" s="140">
        <v>2117863.7991272989</v>
      </c>
      <c r="AE95" s="140">
        <v>8435378.1851559877</v>
      </c>
      <c r="AF95" s="133">
        <v>8.9394869113852415</v>
      </c>
      <c r="AG95" s="133">
        <v>6.8764145634734222</v>
      </c>
    </row>
    <row r="96" spans="1:33" ht="14">
      <c r="A96" s="128">
        <f t="shared" si="1"/>
        <v>46174</v>
      </c>
      <c r="B96" s="128" t="s">
        <v>163</v>
      </c>
      <c r="C96" s="129">
        <v>197.8703099439447</v>
      </c>
      <c r="D96" s="130">
        <v>1.2258225742081574E-2</v>
      </c>
      <c r="E96" s="130">
        <v>1.4382995629897311E-2</v>
      </c>
      <c r="F96" s="130">
        <v>1.2999999999999901E-2</v>
      </c>
      <c r="G96" s="130">
        <v>4.9999999999998934E-3</v>
      </c>
      <c r="H96" s="131">
        <v>0.14749999999999999</v>
      </c>
      <c r="I96" s="132">
        <v>0.15</v>
      </c>
      <c r="J96" s="133">
        <v>5.9</v>
      </c>
      <c r="K96" s="134">
        <v>5.9000000000000012</v>
      </c>
      <c r="L96" s="133">
        <v>5.9</v>
      </c>
      <c r="M96" s="134">
        <v>5.9000000000000012</v>
      </c>
      <c r="N96" s="135">
        <v>7.1980000000000004</v>
      </c>
      <c r="O96" s="135">
        <v>7.1980000000000013</v>
      </c>
      <c r="P96" s="136">
        <v>7679.92</v>
      </c>
      <c r="Q96" s="137">
        <v>9.9045314677956853E-3</v>
      </c>
      <c r="R96" s="138">
        <v>4.7739492141189777E-2</v>
      </c>
      <c r="S96" s="136">
        <v>1302.3773633062988</v>
      </c>
      <c r="T96" s="137">
        <v>7.9512587600480966E-3</v>
      </c>
      <c r="U96" s="139">
        <v>5.5400507163469115E-2</v>
      </c>
      <c r="V96" s="136" t="s">
        <v>33</v>
      </c>
      <c r="W96" s="137" t="s">
        <v>33</v>
      </c>
      <c r="X96" s="139" t="s">
        <v>33</v>
      </c>
      <c r="Y96" s="136">
        <v>330.99540431048433</v>
      </c>
      <c r="Z96" s="137">
        <v>6.192246325636086E-3</v>
      </c>
      <c r="AA96" s="139">
        <v>3.0619278512762804E-2</v>
      </c>
      <c r="AB96" s="140">
        <v>3379834.3475947781</v>
      </c>
      <c r="AC96" s="140">
        <v>13204309.539216675</v>
      </c>
      <c r="AD96" s="140">
        <v>2164050.2512108414</v>
      </c>
      <c r="AE96" s="140">
        <v>8594630.6127222404</v>
      </c>
      <c r="AF96" s="133">
        <v>8.7424449421316623</v>
      </c>
      <c r="AG96" s="133">
        <v>6.7924906352747447</v>
      </c>
    </row>
    <row r="97" spans="1:33" ht="14">
      <c r="A97" s="128">
        <f t="shared" si="1"/>
        <v>46266</v>
      </c>
      <c r="B97" s="128" t="s">
        <v>164</v>
      </c>
      <c r="C97" s="129">
        <v>201.94031493302074</v>
      </c>
      <c r="D97" s="130">
        <v>1.3867742765266255E-2</v>
      </c>
      <c r="E97" s="130">
        <v>1.3988855162690328E-2</v>
      </c>
      <c r="F97" s="130">
        <v>1.6999999999999904E-2</v>
      </c>
      <c r="G97" s="130">
        <v>4.9999999999998934E-3</v>
      </c>
      <c r="H97" s="131">
        <v>0.14249999999999999</v>
      </c>
      <c r="I97" s="132">
        <v>0.14416666666666667</v>
      </c>
      <c r="J97" s="133">
        <v>5.9</v>
      </c>
      <c r="K97" s="134">
        <v>5.9000000000000012</v>
      </c>
      <c r="L97" s="133">
        <v>5.9</v>
      </c>
      <c r="M97" s="134">
        <v>5.9000000000000012</v>
      </c>
      <c r="N97" s="135">
        <v>7.1980000000000004</v>
      </c>
      <c r="O97" s="135">
        <v>7.1980000000000013</v>
      </c>
      <c r="P97" s="136">
        <v>7736.32</v>
      </c>
      <c r="Q97" s="137">
        <v>7.3438264981926515E-3</v>
      </c>
      <c r="R97" s="138">
        <v>4.5893860224284655E-2</v>
      </c>
      <c r="S97" s="136">
        <v>1314.9511900375435</v>
      </c>
      <c r="T97" s="137">
        <v>9.6545187942487232E-3</v>
      </c>
      <c r="U97" s="139">
        <v>5.2148474845720827E-2</v>
      </c>
      <c r="V97" s="136" t="s">
        <v>33</v>
      </c>
      <c r="W97" s="137" t="s">
        <v>33</v>
      </c>
      <c r="X97" s="139" t="s">
        <v>33</v>
      </c>
      <c r="Y97" s="136">
        <v>333.04500938662835</v>
      </c>
      <c r="Z97" s="137">
        <v>6.192246325636086E-3</v>
      </c>
      <c r="AA97" s="139">
        <v>2.9102308067564309E-2</v>
      </c>
      <c r="AB97" s="140">
        <v>3448829.8907585861</v>
      </c>
      <c r="AC97" s="140">
        <v>13427120.438258648</v>
      </c>
      <c r="AD97" s="140">
        <v>2252218.621632142</v>
      </c>
      <c r="AE97" s="140">
        <v>8765133.1068557948</v>
      </c>
      <c r="AF97" s="133">
        <v>8.5806606884687433</v>
      </c>
      <c r="AG97" s="133">
        <v>6.706114970940555</v>
      </c>
    </row>
    <row r="98" spans="1:33" ht="15.5">
      <c r="A98" s="123">
        <f t="shared" si="1"/>
        <v>46357</v>
      </c>
      <c r="B98" s="124" t="s">
        <v>165</v>
      </c>
      <c r="C98" s="125">
        <v>197.06645656309132</v>
      </c>
      <c r="D98" s="126">
        <v>1.5142874196727218E-2</v>
      </c>
      <c r="E98" s="126">
        <v>1.5142874196727218E-2</v>
      </c>
      <c r="F98" s="126">
        <v>1.8999999999999906E-2</v>
      </c>
      <c r="G98" s="126">
        <v>4.9999999999998934E-3</v>
      </c>
      <c r="H98" s="141">
        <v>0.13750000000000001</v>
      </c>
      <c r="I98" s="142">
        <v>0.14000000000000001</v>
      </c>
      <c r="J98" s="143">
        <v>5.9</v>
      </c>
      <c r="K98" s="144">
        <v>5.9000000000000012</v>
      </c>
      <c r="L98" s="143">
        <v>5.9</v>
      </c>
      <c r="M98" s="144">
        <v>5.9000000000000012</v>
      </c>
      <c r="N98" s="145">
        <v>7.1980000000000004</v>
      </c>
      <c r="O98" s="145">
        <v>7.1980000000000013</v>
      </c>
      <c r="P98" s="146">
        <v>7844.8</v>
      </c>
      <c r="Q98" s="147">
        <v>1.4022170747849172E-2</v>
      </c>
      <c r="R98" s="148">
        <v>4.4654283191756461E-2</v>
      </c>
      <c r="S98" s="146">
        <v>1330.4674435296797</v>
      </c>
      <c r="T98" s="147">
        <v>1.1799870299135096E-2</v>
      </c>
      <c r="U98" s="148">
        <v>4.2538047880119167E-2</v>
      </c>
      <c r="V98" s="146" t="s">
        <v>33</v>
      </c>
      <c r="W98" s="150" t="s">
        <v>33</v>
      </c>
      <c r="X98" s="151" t="s">
        <v>33</v>
      </c>
      <c r="Y98" s="146">
        <v>335.10730612227411</v>
      </c>
      <c r="Z98" s="147">
        <v>6.192246325636086E-3</v>
      </c>
      <c r="AA98" s="149">
        <v>2.5000000000000355E-2</v>
      </c>
      <c r="AB98" s="127">
        <v>3643832.211420509</v>
      </c>
      <c r="AC98" s="127">
        <v>13669219.16085298</v>
      </c>
      <c r="AD98" s="127">
        <v>2419251.239242299</v>
      </c>
      <c r="AE98" s="127">
        <v>8953383.9112125803</v>
      </c>
      <c r="AF98" s="143">
        <v>8.413525476087429</v>
      </c>
      <c r="AG98" s="143">
        <v>6.6203180810981559</v>
      </c>
    </row>
    <row r="99" spans="1:33" ht="14">
      <c r="A99" s="128">
        <f t="shared" si="1"/>
        <v>46447</v>
      </c>
      <c r="B99" s="128" t="s">
        <v>166</v>
      </c>
      <c r="C99" s="129">
        <v>197.22455005000413</v>
      </c>
      <c r="D99" s="130">
        <v>2.0353515649999654E-2</v>
      </c>
      <c r="E99" s="130">
        <v>1.7324967345714315E-2</v>
      </c>
      <c r="F99" s="130">
        <v>2.0353515649999654E-2</v>
      </c>
      <c r="G99" s="130">
        <v>5.2000000000000934E-3</v>
      </c>
      <c r="H99" s="131">
        <v>0.13250000000000001</v>
      </c>
      <c r="I99" s="132">
        <v>0.13416666666666666</v>
      </c>
      <c r="J99" s="133">
        <v>5.9249999999999989</v>
      </c>
      <c r="K99" s="134">
        <v>5.916666666666667</v>
      </c>
      <c r="L99" s="133">
        <v>5.9249999999999989</v>
      </c>
      <c r="M99" s="134">
        <v>5.916666666666667</v>
      </c>
      <c r="N99" s="135">
        <v>7.2284999999999986</v>
      </c>
      <c r="O99" s="135">
        <v>7.2183333333333337</v>
      </c>
      <c r="P99" s="136">
        <v>7954.246353398451</v>
      </c>
      <c r="Q99" s="137">
        <v>1.3951452350404292E-2</v>
      </c>
      <c r="R99" s="138">
        <v>4.5978270178372416E-2</v>
      </c>
      <c r="S99" s="136">
        <v>1339.1256451152235</v>
      </c>
      <c r="T99" s="137">
        <v>6.507638820965056E-3</v>
      </c>
      <c r="U99" s="139">
        <v>3.6391922695223622E-2</v>
      </c>
      <c r="V99" s="136" t="s">
        <v>33</v>
      </c>
      <c r="W99" s="137" t="s">
        <v>33</v>
      </c>
      <c r="X99" s="139" t="s">
        <v>33</v>
      </c>
      <c r="Y99" s="136">
        <v>337.18237310730359</v>
      </c>
      <c r="Z99" s="137">
        <v>6.192246325636086E-3</v>
      </c>
      <c r="AA99" s="139">
        <v>2.5000000000000355E-2</v>
      </c>
      <c r="AB99" s="140">
        <v>3405006.189212915</v>
      </c>
      <c r="AC99" s="140">
        <v>13877502.638986789</v>
      </c>
      <c r="AD99" s="140">
        <v>2258256.1695108493</v>
      </c>
      <c r="AE99" s="140">
        <v>9093776.2815961316</v>
      </c>
      <c r="AF99" s="133">
        <v>8.1945954930214064</v>
      </c>
      <c r="AG99" s="133">
        <v>6.5400481613294934</v>
      </c>
    </row>
    <row r="100" spans="1:33" ht="14">
      <c r="A100" s="128">
        <f t="shared" si="1"/>
        <v>46539</v>
      </c>
      <c r="B100" s="128" t="s">
        <v>167</v>
      </c>
      <c r="C100" s="129">
        <v>201.93784503413752</v>
      </c>
      <c r="D100" s="130">
        <v>2.0456232098668758E-2</v>
      </c>
      <c r="E100" s="130">
        <v>1.9220262450895698E-2</v>
      </c>
      <c r="F100" s="130">
        <v>2.0556571075999841E-2</v>
      </c>
      <c r="G100" s="130">
        <v>5.2000000000000934E-3</v>
      </c>
      <c r="H100" s="131">
        <v>0.1275</v>
      </c>
      <c r="I100" s="132">
        <v>0.13</v>
      </c>
      <c r="J100" s="133">
        <v>5.9499999999999975</v>
      </c>
      <c r="K100" s="134">
        <v>5.9416666666666655</v>
      </c>
      <c r="L100" s="133">
        <v>5.9499999999999975</v>
      </c>
      <c r="M100" s="134">
        <v>5.9416666666666655</v>
      </c>
      <c r="N100" s="135">
        <v>7.2589999999999968</v>
      </c>
      <c r="O100" s="135">
        <v>7.2488333333333319</v>
      </c>
      <c r="P100" s="136">
        <v>8015.8769707695374</v>
      </c>
      <c r="Q100" s="137">
        <v>7.7481403809871452E-3</v>
      </c>
      <c r="R100" s="138">
        <v>4.374485291116792E-2</v>
      </c>
      <c r="S100" s="136">
        <v>1352.0208168796783</v>
      </c>
      <c r="T100" s="137">
        <v>9.6295458245407861E-3</v>
      </c>
      <c r="U100" s="139">
        <v>3.811756482572104E-2</v>
      </c>
      <c r="V100" s="136" t="s">
        <v>33</v>
      </c>
      <c r="W100" s="137" t="s">
        <v>33</v>
      </c>
      <c r="X100" s="139" t="s">
        <v>33</v>
      </c>
      <c r="Y100" s="136">
        <v>339.27028941824653</v>
      </c>
      <c r="Z100" s="137">
        <v>6.192246325636086E-3</v>
      </c>
      <c r="AA100" s="139">
        <v>2.5000000000000355E-2</v>
      </c>
      <c r="AB100" s="140">
        <v>3600764.9498201413</v>
      </c>
      <c r="AC100" s="140">
        <v>14098433.241212152</v>
      </c>
      <c r="AD100" s="140">
        <v>2307275.3390944484</v>
      </c>
      <c r="AE100" s="140">
        <v>9237001.3694797382</v>
      </c>
      <c r="AF100" s="133">
        <v>7.9666439517911796</v>
      </c>
      <c r="AG100" s="133">
        <v>6.4627634562596432</v>
      </c>
    </row>
    <row r="101" spans="1:33" ht="14">
      <c r="A101" s="128">
        <f t="shared" si="1"/>
        <v>46631</v>
      </c>
      <c r="B101" s="128" t="s">
        <v>168</v>
      </c>
      <c r="C101" s="129">
        <v>206.13252860694081</v>
      </c>
      <c r="D101" s="130">
        <v>2.0559546235554782E-2</v>
      </c>
      <c r="E101" s="130">
        <v>2.0176066965116535E-2</v>
      </c>
      <c r="F101" s="130">
        <v>2.0759666911040142E-2</v>
      </c>
      <c r="G101" s="130">
        <v>5.2000000000000934E-3</v>
      </c>
      <c r="H101" s="131">
        <v>0.1225</v>
      </c>
      <c r="I101" s="132">
        <v>0.12416666666666666</v>
      </c>
      <c r="J101" s="133">
        <v>5.9749999999999961</v>
      </c>
      <c r="K101" s="134">
        <v>5.9666666666666641</v>
      </c>
      <c r="L101" s="133">
        <v>5.9749999999999961</v>
      </c>
      <c r="M101" s="134">
        <v>5.9666666666666641</v>
      </c>
      <c r="N101" s="135">
        <v>7.289499999999995</v>
      </c>
      <c r="O101" s="135">
        <v>7.2793333333333301</v>
      </c>
      <c r="P101" s="136">
        <v>8048.1849586462195</v>
      </c>
      <c r="Q101" s="137">
        <v>4.030499469302562E-3</v>
      </c>
      <c r="R101" s="138">
        <v>4.0311796648305531E-2</v>
      </c>
      <c r="S101" s="136">
        <v>1369.6180875536079</v>
      </c>
      <c r="T101" s="137">
        <v>1.3015532345531655E-2</v>
      </c>
      <c r="U101" s="139">
        <v>4.1573328295557266E-2</v>
      </c>
      <c r="V101" s="136" t="s">
        <v>33</v>
      </c>
      <c r="W101" s="137" t="s">
        <v>33</v>
      </c>
      <c r="X101" s="139" t="s">
        <v>33</v>
      </c>
      <c r="Y101" s="136">
        <v>341.37113462129417</v>
      </c>
      <c r="Z101" s="137">
        <v>6.192246325636086E-3</v>
      </c>
      <c r="AA101" s="139">
        <v>2.5000000000000355E-2</v>
      </c>
      <c r="AB101" s="140">
        <v>3675001.7425824059</v>
      </c>
      <c r="AC101" s="140">
        <v>14324605.093035974</v>
      </c>
      <c r="AD101" s="140">
        <v>2401040.758677267</v>
      </c>
      <c r="AE101" s="140">
        <v>9385823.5065248627</v>
      </c>
      <c r="AF101" s="133">
        <v>7.7502142872411319</v>
      </c>
      <c r="AG101" s="133">
        <v>6.387451047413836</v>
      </c>
    </row>
    <row r="102" spans="1:33" ht="15.5">
      <c r="A102" s="123">
        <f t="shared" si="1"/>
        <v>46722</v>
      </c>
      <c r="B102" s="124" t="s">
        <v>169</v>
      </c>
      <c r="C102" s="125">
        <v>201.19752190208524</v>
      </c>
      <c r="D102" s="126">
        <v>2.0660117841706072E-2</v>
      </c>
      <c r="E102" s="126">
        <v>2.0660117841706072E-2</v>
      </c>
      <c r="F102" s="126">
        <v>2.0962803163162125E-2</v>
      </c>
      <c r="G102" s="126">
        <v>5.2000000000000934E-3</v>
      </c>
      <c r="H102" s="141">
        <v>0.12</v>
      </c>
      <c r="I102" s="142">
        <v>0.12083333333333333</v>
      </c>
      <c r="J102" s="143">
        <v>6</v>
      </c>
      <c r="K102" s="144">
        <v>5.9916666666666636</v>
      </c>
      <c r="L102" s="143">
        <v>6</v>
      </c>
      <c r="M102" s="144">
        <v>5.9916666666666636</v>
      </c>
      <c r="N102" s="145">
        <v>7.32</v>
      </c>
      <c r="O102" s="145">
        <v>7.3098333333333292</v>
      </c>
      <c r="P102" s="146">
        <v>8158.5920000000069</v>
      </c>
      <c r="Q102" s="147">
        <v>1.3718253484616527E-2</v>
      </c>
      <c r="R102" s="148">
        <v>4.0000000000000924E-2</v>
      </c>
      <c r="S102" s="146">
        <v>1383.6861412708686</v>
      </c>
      <c r="T102" s="147">
        <v>1.0271515720406965E-2</v>
      </c>
      <c r="U102" s="148">
        <v>4.0000000000001368E-2</v>
      </c>
      <c r="V102" s="146" t="s">
        <v>33</v>
      </c>
      <c r="W102" s="150" t="s">
        <v>33</v>
      </c>
      <c r="X102" s="151" t="s">
        <v>33</v>
      </c>
      <c r="Y102" s="146">
        <v>343.48498877533109</v>
      </c>
      <c r="Z102" s="147">
        <v>6.192246325636086E-3</v>
      </c>
      <c r="AA102" s="149">
        <v>2.5000000000000355E-2</v>
      </c>
      <c r="AB102" s="127">
        <v>3883564.8739927267</v>
      </c>
      <c r="AC102" s="127">
        <v>14564337.75560819</v>
      </c>
      <c r="AD102" s="127">
        <v>2578854.6452673469</v>
      </c>
      <c r="AE102" s="127">
        <v>9545426.9125499111</v>
      </c>
      <c r="AF102" s="143">
        <v>7.5887025703440258</v>
      </c>
      <c r="AG102" s="143">
        <v>6.3211547283497822</v>
      </c>
    </row>
    <row r="103" spans="1:33" ht="14">
      <c r="A103" s="128">
        <f t="shared" si="1"/>
        <v>46813</v>
      </c>
      <c r="B103" s="128" t="s">
        <v>170</v>
      </c>
      <c r="C103" s="129">
        <v>201.07848528018084</v>
      </c>
      <c r="D103" s="130">
        <v>1.9540849398310689E-2</v>
      </c>
      <c r="E103" s="130">
        <v>2.0456763579243198E-2</v>
      </c>
      <c r="F103" s="130">
        <v>1.9540849398310689E-2</v>
      </c>
      <c r="G103" s="130">
        <v>3.8000000000000256E-3</v>
      </c>
      <c r="H103" s="131">
        <v>0.115</v>
      </c>
      <c r="I103" s="132">
        <v>0.11666666666666665</v>
      </c>
      <c r="J103" s="133">
        <v>6.0375000000000005</v>
      </c>
      <c r="K103" s="134">
        <v>6.0250000000000012</v>
      </c>
      <c r="L103" s="133">
        <v>6.0375000000000005</v>
      </c>
      <c r="M103" s="134">
        <v>6.0250000000000012</v>
      </c>
      <c r="N103" s="135">
        <v>7.3657500000000002</v>
      </c>
      <c r="O103" s="135">
        <v>7.3505000000000011</v>
      </c>
      <c r="P103" s="136">
        <v>8262.4554234179104</v>
      </c>
      <c r="Q103" s="137">
        <v>1.2730557358169525E-2</v>
      </c>
      <c r="R103" s="138">
        <v>3.8747740053056923E-2</v>
      </c>
      <c r="S103" s="136">
        <v>1391.0137375105312</v>
      </c>
      <c r="T103" s="137">
        <v>5.2957068955916675E-3</v>
      </c>
      <c r="U103" s="139">
        <v>3.8747740053057589E-2</v>
      </c>
      <c r="V103" s="136" t="s">
        <v>33</v>
      </c>
      <c r="W103" s="137" t="s">
        <v>33</v>
      </c>
      <c r="X103" s="139" t="s">
        <v>33</v>
      </c>
      <c r="Y103" s="136">
        <v>345.61193243498627</v>
      </c>
      <c r="Z103" s="137">
        <v>6.192246325636086E-3</v>
      </c>
      <c r="AA103" s="139">
        <v>2.5000000000000355E-2</v>
      </c>
      <c r="AB103" s="140">
        <v>3615232.0347761284</v>
      </c>
      <c r="AC103" s="140">
        <v>14774563.601171402</v>
      </c>
      <c r="AD103" s="140">
        <v>2386811.3592754221</v>
      </c>
      <c r="AE103" s="140">
        <v>9673982.1023144834</v>
      </c>
      <c r="AF103" s="133">
        <v>7.4467957202171471</v>
      </c>
      <c r="AG103" s="133">
        <v>6.2691118767643106</v>
      </c>
    </row>
    <row r="104" spans="1:33" ht="14">
      <c r="A104" s="128">
        <f t="shared" si="1"/>
        <v>46905</v>
      </c>
      <c r="B104" s="128" t="s">
        <v>171</v>
      </c>
      <c r="C104" s="129">
        <v>205.59713569793644</v>
      </c>
      <c r="D104" s="130">
        <v>1.8822479237784684E-2</v>
      </c>
      <c r="E104" s="130">
        <v>1.9841038178336268E-2</v>
      </c>
      <c r="F104" s="130">
        <v>1.812087607045787E-2</v>
      </c>
      <c r="G104" s="130">
        <v>3.8000000000000256E-3</v>
      </c>
      <c r="H104" s="131">
        <v>0.10999999999999999</v>
      </c>
      <c r="I104" s="132">
        <v>0.1125</v>
      </c>
      <c r="J104" s="133">
        <v>6.0750000000000011</v>
      </c>
      <c r="K104" s="134">
        <v>6.0625</v>
      </c>
      <c r="L104" s="133">
        <v>6.0750000000000011</v>
      </c>
      <c r="M104" s="134">
        <v>6.0625</v>
      </c>
      <c r="N104" s="135">
        <v>7.4115000000000011</v>
      </c>
      <c r="O104" s="135">
        <v>7.3962500000000002</v>
      </c>
      <c r="P104" s="136">
        <v>8316.448212930607</v>
      </c>
      <c r="Q104" s="137">
        <v>6.5347147725198784E-3</v>
      </c>
      <c r="R104" s="138">
        <v>3.749698794743539E-2</v>
      </c>
      <c r="S104" s="136">
        <v>1402.7175251548981</v>
      </c>
      <c r="T104" s="137">
        <v>8.4138548231111887E-3</v>
      </c>
      <c r="U104" s="139">
        <v>3.7496987947436056E-2</v>
      </c>
      <c r="V104" s="136" t="s">
        <v>33</v>
      </c>
      <c r="W104" s="137" t="s">
        <v>33</v>
      </c>
      <c r="X104" s="139" t="s">
        <v>33</v>
      </c>
      <c r="Y104" s="136">
        <v>347.75204665370279</v>
      </c>
      <c r="Z104" s="137">
        <v>6.192246325636086E-3</v>
      </c>
      <c r="AA104" s="139">
        <v>2.5000000000000355E-2</v>
      </c>
      <c r="AB104" s="140">
        <v>3817752.3653981076</v>
      </c>
      <c r="AC104" s="140">
        <v>14991551.016749369</v>
      </c>
      <c r="AD104" s="140">
        <v>2435233.0490054903</v>
      </c>
      <c r="AE104" s="140">
        <v>9801939.8122255262</v>
      </c>
      <c r="AF104" s="133">
        <v>7.3175235196638573</v>
      </c>
      <c r="AG104" s="133">
        <v>6.234171009202079</v>
      </c>
    </row>
    <row r="105" spans="1:33" ht="14">
      <c r="A105" s="128">
        <f t="shared" si="1"/>
        <v>46997</v>
      </c>
      <c r="B105" s="128" t="s">
        <v>172</v>
      </c>
      <c r="C105" s="129">
        <v>209.57553558320987</v>
      </c>
      <c r="D105" s="130">
        <v>1.8100652163797637E-2</v>
      </c>
      <c r="E105" s="130">
        <v>1.8803619641388103E-2</v>
      </c>
      <c r="F105" s="130">
        <v>1.6702880421334498E-2</v>
      </c>
      <c r="G105" s="130">
        <v>3.8000000000000256E-3</v>
      </c>
      <c r="H105" s="131">
        <v>0.1075</v>
      </c>
      <c r="I105" s="132">
        <v>0.1075</v>
      </c>
      <c r="J105" s="133">
        <v>6.1125000000000016</v>
      </c>
      <c r="K105" s="134">
        <v>6.1000000000000014</v>
      </c>
      <c r="L105" s="133">
        <v>6.1125000000000016</v>
      </c>
      <c r="M105" s="134">
        <v>6.1000000000000014</v>
      </c>
      <c r="N105" s="135">
        <v>7.4572500000000019</v>
      </c>
      <c r="O105" s="135">
        <v>7.4420000000000019</v>
      </c>
      <c r="P105" s="136">
        <v>8339.9134895295247</v>
      </c>
      <c r="Q105" s="137">
        <v>2.8215502577690899E-3</v>
      </c>
      <c r="R105" s="138">
        <v>3.6247741867549754E-2</v>
      </c>
      <c r="S105" s="136">
        <v>1419.2636504483789</v>
      </c>
      <c r="T105" s="137">
        <v>1.1795764290927879E-2</v>
      </c>
      <c r="U105" s="139">
        <v>3.6247741867550198E-2</v>
      </c>
      <c r="V105" s="136" t="s">
        <v>33</v>
      </c>
      <c r="W105" s="137" t="s">
        <v>33</v>
      </c>
      <c r="X105" s="139" t="s">
        <v>33</v>
      </c>
      <c r="Y105" s="136">
        <v>349.9054129868266</v>
      </c>
      <c r="Z105" s="137">
        <v>6.192246325636086E-3</v>
      </c>
      <c r="AA105" s="139">
        <v>2.5000000000000133E-2</v>
      </c>
      <c r="AB105" s="140">
        <v>3891035.9485880756</v>
      </c>
      <c r="AC105" s="140">
        <v>15207585.222755037</v>
      </c>
      <c r="AD105" s="140">
        <v>2530677.7770776018</v>
      </c>
      <c r="AE105" s="140">
        <v>9931576.8306258619</v>
      </c>
      <c r="AF105" s="133">
        <v>7.2441956123639066</v>
      </c>
      <c r="AG105" s="133">
        <v>6.2198656167329061</v>
      </c>
    </row>
    <row r="106" spans="1:33" ht="15.5">
      <c r="A106" s="123">
        <f t="shared" si="1"/>
        <v>47088</v>
      </c>
      <c r="B106" s="124" t="s">
        <v>173</v>
      </c>
      <c r="C106" s="125">
        <v>204.27320019068864</v>
      </c>
      <c r="D106" s="126">
        <v>1.7398688897237946E-2</v>
      </c>
      <c r="E106" s="126">
        <v>1.7398688897237946E-2</v>
      </c>
      <c r="F106" s="126">
        <v>1.5286859696513666E-2</v>
      </c>
      <c r="G106" s="126">
        <v>3.8000000000000256E-3</v>
      </c>
      <c r="H106" s="141">
        <v>0.1075</v>
      </c>
      <c r="I106" s="142">
        <v>0.1075</v>
      </c>
      <c r="J106" s="143">
        <v>6.15</v>
      </c>
      <c r="K106" s="144">
        <v>6.1375000000000002</v>
      </c>
      <c r="L106" s="143">
        <v>6.15</v>
      </c>
      <c r="M106" s="144">
        <v>6.1375000000000002</v>
      </c>
      <c r="N106" s="145">
        <v>7.5030000000000001</v>
      </c>
      <c r="O106" s="145">
        <v>7.4877500000000001</v>
      </c>
      <c r="P106" s="146">
        <v>8444.1427200000107</v>
      </c>
      <c r="Q106" s="147">
        <v>1.2497639286227935E-2</v>
      </c>
      <c r="R106" s="148">
        <v>3.5000000000000364E-2</v>
      </c>
      <c r="S106" s="146">
        <v>1432.1151562153502</v>
      </c>
      <c r="T106" s="147">
        <v>9.0550517255276741E-3</v>
      </c>
      <c r="U106" s="148">
        <v>3.5000000000000808E-2</v>
      </c>
      <c r="V106" s="146" t="s">
        <v>33</v>
      </c>
      <c r="W106" s="150" t="s">
        <v>33</v>
      </c>
      <c r="X106" s="151" t="s">
        <v>33</v>
      </c>
      <c r="Y106" s="146">
        <v>352.07211349471447</v>
      </c>
      <c r="Z106" s="147">
        <v>6.192246325636086E-3</v>
      </c>
      <c r="AA106" s="149">
        <v>2.5000000000000355E-2</v>
      </c>
      <c r="AB106" s="127">
        <v>4106132.5961935669</v>
      </c>
      <c r="AC106" s="127">
        <v>15430152.944955878</v>
      </c>
      <c r="AD106" s="127">
        <v>2714315.9410097487</v>
      </c>
      <c r="AE106" s="127">
        <v>10067038.126368264</v>
      </c>
      <c r="AF106" s="143">
        <v>7.2281397399934901</v>
      </c>
      <c r="AG106" s="143">
        <v>6.2161278836836438</v>
      </c>
    </row>
  </sheetData>
  <mergeCells count="11">
    <mergeCell ref="S1:U1"/>
    <mergeCell ref="V1:X1"/>
    <mergeCell ref="Y1:AA1"/>
    <mergeCell ref="AB1:AC1"/>
    <mergeCell ref="AD1:AE1"/>
    <mergeCell ref="C1:F1"/>
    <mergeCell ref="H1:I1"/>
    <mergeCell ref="J1:K1"/>
    <mergeCell ref="L1:M1"/>
    <mergeCell ref="N1:O1"/>
    <mergeCell ref="P1:R1"/>
  </mergeCells>
  <printOptions horizontalCentered="1" verticalCentered="1"/>
  <pageMargins left="0" right="0" top="0" bottom="0" header="0" footer="0"/>
  <pageSetup paperSize="9" scale="40" orientation="landscape" r:id="rId1"/>
  <headerFooter alignWithMargins="0">
    <oddFooter>&amp;L_x000D_&amp;1#&amp;"Calibri"&amp;9&amp;K000000 Corporativo | Interno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39D04C-FA20-4210-A770-5A2D1EF483CF}">
  <dimension ref="A1:II65453"/>
  <sheetViews>
    <sheetView showGridLines="0" zoomScaleNormal="100" workbookViewId="0">
      <pane xSplit="3" ySplit="3" topLeftCell="D4" activePane="bottomRight" state="frozen"/>
      <selection activeCell="AD5" sqref="AD5"/>
      <selection pane="topRight" activeCell="AD5" sqref="AD5"/>
      <selection pane="bottomLeft" activeCell="AD5" sqref="AD5"/>
      <selection pane="bottomRight" activeCell="AD5" sqref="AD5"/>
    </sheetView>
  </sheetViews>
  <sheetFormatPr defaultColWidth="9.08984375" defaultRowHeight="12.9" customHeight="1"/>
  <cols>
    <col min="1" max="1" width="9.08984375" style="158" hidden="1" customWidth="1"/>
    <col min="2" max="2" width="7.36328125" style="158" bestFit="1" customWidth="1"/>
    <col min="3" max="3" width="40.08984375" style="156" customWidth="1"/>
    <col min="4" max="14" width="7.90625" style="157" hidden="1" customWidth="1"/>
    <col min="15" max="15" width="8" style="156" hidden="1" customWidth="1"/>
    <col min="16" max="23" width="7.90625" style="156" customWidth="1"/>
    <col min="24" max="28" width="9.08984375" style="158"/>
    <col min="29" max="29" width="0" style="158" hidden="1" customWidth="1"/>
    <col min="30" max="16384" width="9.08984375" style="158"/>
  </cols>
  <sheetData>
    <row r="1" spans="3:30" ht="66" customHeight="1"/>
    <row r="2" spans="3:30" ht="12.9" customHeight="1">
      <c r="C2" s="159"/>
      <c r="D2" s="160">
        <v>2003</v>
      </c>
      <c r="E2" s="160">
        <v>2004</v>
      </c>
      <c r="F2" s="160">
        <v>2005</v>
      </c>
      <c r="G2" s="160">
        <v>2006</v>
      </c>
      <c r="H2" s="160">
        <v>2007</v>
      </c>
      <c r="I2" s="160">
        <v>2008</v>
      </c>
      <c r="J2" s="160">
        <v>2009</v>
      </c>
      <c r="K2" s="160">
        <v>2010</v>
      </c>
      <c r="L2" s="160">
        <v>2011</v>
      </c>
      <c r="M2" s="160">
        <v>2012</v>
      </c>
      <c r="N2" s="160">
        <v>2013</v>
      </c>
      <c r="O2" s="160">
        <v>2014</v>
      </c>
      <c r="P2" s="160">
        <v>2015</v>
      </c>
      <c r="Q2" s="160">
        <v>2016</v>
      </c>
      <c r="R2" s="160">
        <v>2017</v>
      </c>
      <c r="S2" s="160">
        <v>2018</v>
      </c>
      <c r="T2" s="160">
        <v>2019</v>
      </c>
      <c r="U2" s="160">
        <v>2020</v>
      </c>
      <c r="V2" s="160">
        <v>2021</v>
      </c>
      <c r="W2" s="160">
        <v>2022</v>
      </c>
      <c r="X2" s="160">
        <v>2023</v>
      </c>
      <c r="Y2" s="160" t="s">
        <v>1</v>
      </c>
      <c r="Z2" s="160" t="s">
        <v>2</v>
      </c>
      <c r="AA2" s="160" t="s">
        <v>3</v>
      </c>
      <c r="AB2" s="160" t="s">
        <v>4</v>
      </c>
      <c r="AC2" s="160" t="s">
        <v>5</v>
      </c>
      <c r="AD2" s="160" t="s">
        <v>5</v>
      </c>
    </row>
    <row r="3" spans="3:30" ht="15.9" customHeight="1">
      <c r="C3" s="161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2"/>
      <c r="U3" s="163"/>
      <c r="V3" s="163"/>
      <c r="W3" s="163"/>
      <c r="X3" s="163"/>
      <c r="Y3" s="163"/>
      <c r="Z3" s="163"/>
      <c r="AA3" s="163"/>
      <c r="AB3" s="163"/>
      <c r="AC3" s="163"/>
      <c r="AD3" s="163"/>
    </row>
    <row r="4" spans="3:30" ht="14.15" customHeight="1">
      <c r="C4" s="164" t="s">
        <v>174</v>
      </c>
      <c r="D4" s="165">
        <v>4.1648505612160713E-2</v>
      </c>
      <c r="E4" s="165">
        <v>4.9582741373101591E-2</v>
      </c>
      <c r="F4" s="165">
        <v>6.2852081659675374E-2</v>
      </c>
      <c r="G4" s="165">
        <v>7.7405139935414313E-2</v>
      </c>
      <c r="H4" s="166">
        <v>8.9052767639427946E-2</v>
      </c>
      <c r="I4" s="166">
        <v>9.8037405630167176E-2</v>
      </c>
      <c r="J4" s="166">
        <v>1.0491935403627082E-2</v>
      </c>
      <c r="K4" s="166">
        <v>8.4507468752586412E-2</v>
      </c>
      <c r="L4" s="166">
        <v>6.4522160023375852E-2</v>
      </c>
      <c r="M4" s="166">
        <v>5.9503463404495083E-2</v>
      </c>
      <c r="N4" s="167">
        <v>5.8375397600705092E-2</v>
      </c>
      <c r="O4" s="167">
        <v>2.3940763627096295E-2</v>
      </c>
      <c r="P4" s="168">
        <v>0</v>
      </c>
      <c r="Q4" s="166">
        <v>0</v>
      </c>
      <c r="R4" s="166">
        <v>1.7403764890002504E-2</v>
      </c>
      <c r="S4" s="166">
        <v>1.6451826708505646E-3</v>
      </c>
      <c r="T4" s="166">
        <v>9.2856554325302376E-3</v>
      </c>
      <c r="U4" s="166">
        <v>-7.3800988409239543E-2</v>
      </c>
      <c r="V4" s="166">
        <v>5.5618927934329543E-2</v>
      </c>
      <c r="W4" s="166">
        <v>4.7072576146518497E-2</v>
      </c>
      <c r="X4" s="166">
        <v>3.674751756179262E-3</v>
      </c>
      <c r="Y4" s="169">
        <v>3.0427449673929852E-2</v>
      </c>
      <c r="Z4" s="169">
        <v>2.2661993387357082E-2</v>
      </c>
      <c r="AA4" s="169">
        <v>2.5031594789633793E-2</v>
      </c>
      <c r="AB4" s="169">
        <v>2.5031594789633571E-2</v>
      </c>
      <c r="AC4" s="169">
        <v>3.0000000000000027E-2</v>
      </c>
      <c r="AD4" s="169">
        <v>2.5031594789633571E-2</v>
      </c>
    </row>
    <row r="5" spans="3:30" ht="14.15" customHeight="1">
      <c r="C5" s="164" t="s">
        <v>175</v>
      </c>
      <c r="D5" s="170">
        <v>2.483753672852429E-2</v>
      </c>
      <c r="E5" s="170">
        <v>3.4810806823859286E-2</v>
      </c>
      <c r="F5" s="170">
        <v>1.4942603251369757E-2</v>
      </c>
      <c r="G5" s="170">
        <v>1.1374846630250346E-2</v>
      </c>
      <c r="H5" s="170">
        <v>3.927649381871956E-2</v>
      </c>
      <c r="I5" s="170">
        <v>6.6502052690712299E-2</v>
      </c>
      <c r="J5" s="170">
        <v>2.4534348087321689E-3</v>
      </c>
      <c r="K5" s="170">
        <v>2.07641975925279E-2</v>
      </c>
      <c r="L5" s="166">
        <v>4.738431607420357E-2</v>
      </c>
      <c r="M5" s="166">
        <v>2.6493686084157586E-2</v>
      </c>
      <c r="N5" s="166">
        <v>2.8999999999999998E-2</v>
      </c>
      <c r="O5" s="166">
        <v>3.2240611887172976E-2</v>
      </c>
      <c r="P5" s="171">
        <v>9.4363013199154189E-2</v>
      </c>
      <c r="Q5" s="166">
        <v>8.1028853201839501E-2</v>
      </c>
      <c r="R5" s="166">
        <v>6.5524255686371546E-2</v>
      </c>
      <c r="S5" s="166">
        <v>7.9601990049751103E-2</v>
      </c>
      <c r="T5" s="166">
        <v>8.7879112635301349E-2</v>
      </c>
      <c r="U5" s="172">
        <v>9.4128657275144967E-2</v>
      </c>
      <c r="V5" s="172">
        <v>7.9593031107910051E-2</v>
      </c>
      <c r="W5" s="172">
        <v>8.2957618316167325E-2</v>
      </c>
      <c r="X5" s="172">
        <v>5.1119659900426662E-2</v>
      </c>
      <c r="Y5" s="173">
        <v>5.4901960784313752E-2</v>
      </c>
      <c r="Z5" s="173">
        <v>6.0031006301805023E-2</v>
      </c>
      <c r="AA5" s="173">
        <v>5.4978587659852085E-2</v>
      </c>
      <c r="AB5" s="173">
        <v>5.0010995581661222E-2</v>
      </c>
      <c r="AC5" s="173">
        <v>0.02</v>
      </c>
      <c r="AD5" s="173">
        <v>4.5002381369939837E-2</v>
      </c>
    </row>
    <row r="6" spans="3:30" ht="14.15" customHeight="1">
      <c r="C6" s="164" t="s">
        <v>176</v>
      </c>
      <c r="D6" s="174">
        <v>3.4630000000000001</v>
      </c>
      <c r="E6" s="174">
        <v>3.28</v>
      </c>
      <c r="F6" s="174">
        <v>3.4279999999999999</v>
      </c>
      <c r="G6" s="174">
        <v>3.1949999999999998</v>
      </c>
      <c r="H6" s="174">
        <v>2.98</v>
      </c>
      <c r="I6" s="174">
        <v>3.11</v>
      </c>
      <c r="J6" s="174">
        <v>2.88</v>
      </c>
      <c r="K6" s="175">
        <v>2.8149999999999999</v>
      </c>
      <c r="L6" s="176">
        <v>2.6960000000000002</v>
      </c>
      <c r="M6" s="176">
        <v>2.57</v>
      </c>
      <c r="N6" s="176">
        <v>2.786</v>
      </c>
      <c r="O6" s="176">
        <v>2.9889999999999999</v>
      </c>
      <c r="P6" s="177">
        <v>29.9</v>
      </c>
      <c r="Q6" s="176">
        <v>29.3</v>
      </c>
      <c r="R6" s="176">
        <v>28.7</v>
      </c>
      <c r="S6" s="176">
        <v>32.4</v>
      </c>
      <c r="T6" s="176">
        <v>37.4</v>
      </c>
      <c r="U6" s="178">
        <v>42.4</v>
      </c>
      <c r="V6" s="178">
        <v>44.7</v>
      </c>
      <c r="W6" s="178">
        <v>39.9</v>
      </c>
      <c r="X6" s="178">
        <v>38.9</v>
      </c>
      <c r="Y6" s="179">
        <v>44.066000000000003</v>
      </c>
      <c r="Z6" s="179">
        <v>45.952083031802388</v>
      </c>
      <c r="AA6" s="179">
        <v>47.527905545999154</v>
      </c>
      <c r="AB6" s="179">
        <v>48.687632605137303</v>
      </c>
      <c r="AC6" s="179">
        <v>3.8</v>
      </c>
      <c r="AD6" s="179">
        <v>49.637748307934842</v>
      </c>
    </row>
    <row r="7" spans="3:30" ht="14.15" customHeight="1">
      <c r="C7" s="180" t="s">
        <v>177</v>
      </c>
      <c r="D7" s="181">
        <v>2.5000000000000001E-2</v>
      </c>
      <c r="E7" s="181">
        <v>0.03</v>
      </c>
      <c r="F7" s="181">
        <v>3.2500000000000001E-2</v>
      </c>
      <c r="G7" s="181">
        <v>4.4999999999999998E-2</v>
      </c>
      <c r="H7" s="181">
        <v>0.05</v>
      </c>
      <c r="I7" s="182">
        <v>6.5000000000000002E-2</v>
      </c>
      <c r="J7" s="182">
        <v>1.2500000000000001E-2</v>
      </c>
      <c r="K7" s="183">
        <v>0.03</v>
      </c>
      <c r="L7" s="184">
        <v>4.2500000000000003E-2</v>
      </c>
      <c r="M7" s="184">
        <v>4.2500000000000003E-2</v>
      </c>
      <c r="N7" s="184">
        <v>0.04</v>
      </c>
      <c r="O7" s="184">
        <v>3.5000000000000003E-2</v>
      </c>
      <c r="P7" s="185">
        <v>0.12269999999999999</v>
      </c>
      <c r="Q7" s="184">
        <v>0.1</v>
      </c>
      <c r="R7" s="184">
        <v>8.5600000000000009E-2</v>
      </c>
      <c r="S7" s="184">
        <v>8.2500000000000004E-2</v>
      </c>
      <c r="T7" s="184">
        <v>8.5699999999999998E-2</v>
      </c>
      <c r="U7" s="186">
        <v>4.4999999999999998E-2</v>
      </c>
      <c r="V7" s="186">
        <v>5.7500000000000002E-2</v>
      </c>
      <c r="W7" s="186">
        <v>0.115</v>
      </c>
      <c r="X7" s="186">
        <v>0.09</v>
      </c>
      <c r="Y7" s="187">
        <v>8.7499999999999994E-2</v>
      </c>
      <c r="Z7" s="187">
        <v>0.09</v>
      </c>
      <c r="AA7" s="187">
        <v>8.7499999999999994E-2</v>
      </c>
      <c r="AB7" s="187">
        <v>8.5000000000000006E-2</v>
      </c>
      <c r="AC7" s="187">
        <v>0.04</v>
      </c>
      <c r="AD7" s="187">
        <v>0.08</v>
      </c>
    </row>
    <row r="9" spans="3:30" ht="12.9" customHeight="1">
      <c r="T9" s="188"/>
    </row>
    <row r="65390" spans="1:243" s="156" customFormat="1" ht="12.9" customHeight="1">
      <c r="A65390" s="158"/>
      <c r="B65390" s="158"/>
      <c r="D65390" s="157"/>
      <c r="E65390" s="157"/>
      <c r="F65390" s="157"/>
      <c r="G65390" s="157"/>
      <c r="H65390" s="157"/>
      <c r="I65390" s="157"/>
      <c r="J65390" s="157"/>
      <c r="K65390" s="157"/>
      <c r="L65390" s="157"/>
      <c r="M65390" s="157"/>
      <c r="N65390" s="157"/>
      <c r="X65390" s="158"/>
      <c r="Y65390" s="158"/>
      <c r="Z65390" s="158"/>
      <c r="AA65390" s="158"/>
      <c r="AB65390" s="158"/>
      <c r="AC65390" s="158"/>
      <c r="AD65390" s="158"/>
      <c r="AE65390" s="158"/>
      <c r="AF65390" s="158"/>
      <c r="AG65390" s="158"/>
      <c r="AH65390" s="158"/>
      <c r="AI65390" s="158"/>
      <c r="AJ65390" s="158"/>
      <c r="AK65390" s="158"/>
      <c r="AL65390" s="158"/>
      <c r="AM65390" s="158"/>
      <c r="AN65390" s="158"/>
      <c r="AO65390" s="158"/>
      <c r="AP65390" s="158"/>
      <c r="AQ65390" s="158"/>
      <c r="AR65390" s="158"/>
      <c r="AS65390" s="158"/>
      <c r="AT65390" s="158"/>
      <c r="AU65390" s="158"/>
      <c r="AV65390" s="158"/>
      <c r="AW65390" s="158"/>
      <c r="AX65390" s="158"/>
      <c r="AY65390" s="158"/>
      <c r="AZ65390" s="158"/>
      <c r="BA65390" s="158"/>
      <c r="BB65390" s="158"/>
      <c r="BC65390" s="158"/>
      <c r="BD65390" s="158"/>
      <c r="BE65390" s="158"/>
      <c r="BF65390" s="158"/>
      <c r="BG65390" s="158"/>
      <c r="BH65390" s="158"/>
      <c r="BI65390" s="158"/>
      <c r="BJ65390" s="158"/>
      <c r="BK65390" s="158"/>
      <c r="BL65390" s="158"/>
      <c r="BM65390" s="158"/>
      <c r="BN65390" s="158"/>
      <c r="BO65390" s="158"/>
      <c r="BP65390" s="158"/>
      <c r="BQ65390" s="158"/>
      <c r="BR65390" s="158"/>
      <c r="BS65390" s="158"/>
      <c r="BT65390" s="158"/>
      <c r="BU65390" s="158"/>
      <c r="BV65390" s="158"/>
      <c r="BW65390" s="158"/>
      <c r="BX65390" s="158"/>
      <c r="BY65390" s="158"/>
      <c r="BZ65390" s="158"/>
      <c r="CA65390" s="158"/>
      <c r="CB65390" s="158"/>
      <c r="CC65390" s="158"/>
      <c r="CD65390" s="158"/>
      <c r="CE65390" s="158"/>
      <c r="CF65390" s="158"/>
      <c r="CG65390" s="158"/>
      <c r="CH65390" s="158"/>
      <c r="CI65390" s="158"/>
      <c r="CJ65390" s="158"/>
      <c r="CK65390" s="158"/>
      <c r="CL65390" s="158"/>
      <c r="CM65390" s="158"/>
      <c r="CN65390" s="158"/>
      <c r="CO65390" s="158"/>
      <c r="CP65390" s="158"/>
      <c r="CQ65390" s="158"/>
      <c r="CR65390" s="158"/>
      <c r="CS65390" s="158"/>
      <c r="CT65390" s="158"/>
      <c r="CU65390" s="158"/>
      <c r="CV65390" s="158"/>
      <c r="CW65390" s="158"/>
      <c r="CX65390" s="158"/>
      <c r="CY65390" s="158"/>
      <c r="CZ65390" s="158"/>
      <c r="DA65390" s="158"/>
      <c r="DB65390" s="158"/>
      <c r="DC65390" s="158"/>
      <c r="DD65390" s="158"/>
      <c r="DE65390" s="158"/>
      <c r="DF65390" s="158"/>
      <c r="DG65390" s="158"/>
      <c r="DH65390" s="158"/>
      <c r="DI65390" s="158"/>
      <c r="DJ65390" s="158"/>
      <c r="DK65390" s="158"/>
      <c r="DL65390" s="158"/>
      <c r="DM65390" s="158"/>
      <c r="DN65390" s="158"/>
      <c r="DO65390" s="158"/>
      <c r="DP65390" s="158"/>
      <c r="DQ65390" s="158"/>
      <c r="DR65390" s="158"/>
      <c r="DS65390" s="158"/>
      <c r="DT65390" s="158"/>
      <c r="DU65390" s="158"/>
      <c r="DV65390" s="158"/>
      <c r="DW65390" s="158"/>
      <c r="DX65390" s="158"/>
      <c r="DY65390" s="158"/>
      <c r="DZ65390" s="158"/>
      <c r="EA65390" s="158"/>
      <c r="EB65390" s="158"/>
      <c r="EC65390" s="158"/>
      <c r="ED65390" s="158"/>
      <c r="EE65390" s="158"/>
      <c r="EF65390" s="158"/>
      <c r="EG65390" s="158"/>
      <c r="EH65390" s="158"/>
      <c r="EI65390" s="158"/>
      <c r="EJ65390" s="158"/>
      <c r="EK65390" s="158"/>
      <c r="EL65390" s="158"/>
      <c r="EM65390" s="158"/>
      <c r="EN65390" s="158"/>
      <c r="EO65390" s="158"/>
      <c r="EP65390" s="158"/>
      <c r="EQ65390" s="158"/>
      <c r="ER65390" s="158"/>
      <c r="ES65390" s="158"/>
      <c r="ET65390" s="158"/>
      <c r="EU65390" s="158"/>
      <c r="EV65390" s="158"/>
      <c r="EW65390" s="158"/>
      <c r="EX65390" s="158"/>
      <c r="EY65390" s="158"/>
      <c r="EZ65390" s="158"/>
      <c r="FA65390" s="158"/>
      <c r="FB65390" s="158"/>
      <c r="FC65390" s="158"/>
      <c r="FD65390" s="158"/>
      <c r="FE65390" s="158"/>
      <c r="FF65390" s="158"/>
      <c r="FG65390" s="158"/>
      <c r="FH65390" s="158"/>
      <c r="FI65390" s="158"/>
      <c r="FJ65390" s="158"/>
      <c r="FK65390" s="158"/>
      <c r="FL65390" s="158"/>
      <c r="FM65390" s="158"/>
      <c r="FN65390" s="158"/>
      <c r="FO65390" s="158"/>
      <c r="FP65390" s="158"/>
      <c r="FQ65390" s="158"/>
      <c r="FR65390" s="158"/>
      <c r="FS65390" s="158"/>
      <c r="FT65390" s="158"/>
      <c r="FU65390" s="158"/>
      <c r="FV65390" s="158"/>
      <c r="FW65390" s="158"/>
      <c r="FX65390" s="158"/>
      <c r="FY65390" s="158"/>
      <c r="FZ65390" s="158"/>
      <c r="GA65390" s="158"/>
      <c r="GB65390" s="158"/>
      <c r="GC65390" s="158"/>
      <c r="GD65390" s="158"/>
      <c r="GE65390" s="158"/>
      <c r="GF65390" s="158"/>
      <c r="GG65390" s="158"/>
      <c r="GH65390" s="158"/>
      <c r="GI65390" s="158"/>
      <c r="GJ65390" s="158"/>
      <c r="GK65390" s="158"/>
      <c r="GL65390" s="158"/>
      <c r="GM65390" s="158"/>
      <c r="GN65390" s="158"/>
      <c r="GO65390" s="158"/>
      <c r="GP65390" s="158"/>
      <c r="GQ65390" s="158"/>
      <c r="GR65390" s="158"/>
      <c r="GS65390" s="158"/>
      <c r="GT65390" s="158"/>
      <c r="GU65390" s="158"/>
      <c r="GV65390" s="158"/>
      <c r="GW65390" s="158"/>
      <c r="GX65390" s="158"/>
      <c r="GY65390" s="158"/>
      <c r="GZ65390" s="158"/>
      <c r="HA65390" s="158"/>
      <c r="HB65390" s="158"/>
      <c r="HC65390" s="158"/>
      <c r="HD65390" s="158"/>
      <c r="HE65390" s="158"/>
      <c r="HF65390" s="158"/>
      <c r="HG65390" s="158"/>
      <c r="HH65390" s="158"/>
      <c r="HI65390" s="158"/>
      <c r="HJ65390" s="158"/>
      <c r="HK65390" s="158"/>
      <c r="HL65390" s="158"/>
      <c r="HM65390" s="158"/>
      <c r="HN65390" s="158"/>
      <c r="HO65390" s="158"/>
      <c r="HP65390" s="158"/>
      <c r="HQ65390" s="158"/>
      <c r="HR65390" s="158"/>
      <c r="HS65390" s="158"/>
      <c r="HT65390" s="158"/>
      <c r="HU65390" s="158"/>
      <c r="HV65390" s="158"/>
      <c r="HW65390" s="158"/>
      <c r="HX65390" s="158"/>
      <c r="HY65390" s="158"/>
      <c r="HZ65390" s="158"/>
      <c r="IA65390" s="158"/>
      <c r="IB65390" s="158"/>
      <c r="IC65390" s="158"/>
      <c r="ID65390" s="158"/>
      <c r="IE65390" s="158"/>
      <c r="IF65390" s="158"/>
      <c r="IG65390" s="158"/>
      <c r="IH65390" s="158"/>
      <c r="II65390" s="158"/>
    </row>
    <row r="65399" spans="19:19" s="158" customFormat="1" ht="12.9" customHeight="1">
      <c r="S65399" s="189"/>
    </row>
    <row r="65415" spans="3:23" ht="12.9" customHeight="1">
      <c r="D65415" s="190"/>
      <c r="E65415" s="190"/>
      <c r="F65415" s="190"/>
      <c r="G65415" s="190"/>
      <c r="H65415" s="190"/>
      <c r="I65415" s="190"/>
      <c r="J65415" s="190"/>
      <c r="K65415" s="190"/>
      <c r="L65415" s="190"/>
      <c r="M65415" s="190"/>
      <c r="N65415" s="190"/>
    </row>
    <row r="65424" spans="3:23" s="192" customFormat="1" ht="12.9" customHeight="1">
      <c r="C65424" s="191"/>
      <c r="D65424" s="157"/>
      <c r="E65424" s="157"/>
      <c r="F65424" s="157"/>
      <c r="G65424" s="157"/>
      <c r="H65424" s="157"/>
      <c r="I65424" s="157"/>
      <c r="J65424" s="157"/>
      <c r="K65424" s="157"/>
      <c r="L65424" s="157"/>
      <c r="M65424" s="157"/>
      <c r="N65424" s="157"/>
      <c r="O65424" s="190"/>
      <c r="P65424" s="190"/>
      <c r="Q65424" s="190"/>
      <c r="R65424" s="190"/>
      <c r="S65424" s="191"/>
      <c r="T65424" s="191"/>
      <c r="U65424" s="191"/>
      <c r="V65424" s="191"/>
      <c r="W65424" s="191"/>
    </row>
    <row r="65427" spans="19:19" ht="12.9" customHeight="1">
      <c r="S65427" s="158"/>
    </row>
    <row r="65444" spans="11:14" s="158" customFormat="1" ht="12.9" customHeight="1">
      <c r="K65444" s="158">
        <v>40513</v>
      </c>
      <c r="L65444" s="158">
        <v>40513</v>
      </c>
      <c r="N65444" s="158">
        <v>40513</v>
      </c>
    </row>
    <row r="65452" spans="11:14" s="158" customFormat="1" ht="12.9" customHeight="1"/>
    <row r="65453" spans="11:14" s="158" customFormat="1" ht="12.9" customHeight="1"/>
  </sheetData>
  <printOptions horizontalCentered="1"/>
  <pageMargins left="0.35433070866141736" right="0.23622047244094491" top="0.78740157480314965" bottom="0.51181102362204722" header="0.51181102362204722" footer="0.51181102362204722"/>
  <pageSetup paperSize="9" scale="66" orientation="landscape" r:id="rId1"/>
  <headerFooter alignWithMargins="0">
    <oddFooter>&amp;L_x000D_&amp;1#&amp;"Calibri"&amp;9&amp;K000000 Corporativo | Interno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DE1C39-71A2-4CEB-A1AD-A4048B136269}">
  <dimension ref="A1:HW161"/>
  <sheetViews>
    <sheetView zoomScale="70" zoomScaleNormal="70" zoomScaleSheetLayoutView="55" workbookViewId="0">
      <pane xSplit="2" ySplit="2" topLeftCell="C135" activePane="bottomRight" state="frozen"/>
      <selection activeCell="AD5" sqref="AD5"/>
      <selection pane="topRight" activeCell="AD5" sqref="AD5"/>
      <selection pane="bottomLeft" activeCell="AD5" sqref="AD5"/>
      <selection pane="bottomRight" activeCell="AD5" sqref="AD5"/>
    </sheetView>
  </sheetViews>
  <sheetFormatPr defaultColWidth="9.08984375" defaultRowHeight="15.5"/>
  <cols>
    <col min="1" max="1" width="10.90625" style="296" bestFit="1" customWidth="1"/>
    <col min="2" max="2" width="13" style="297" customWidth="1"/>
    <col min="3" max="3" width="16.453125" style="298" customWidth="1"/>
    <col min="4" max="7" width="16.453125" style="199" customWidth="1"/>
    <col min="8" max="8" width="16.453125" style="299" customWidth="1"/>
    <col min="9" max="9" width="16.453125" style="199" customWidth="1"/>
    <col min="10" max="10" width="16.453125" style="299" customWidth="1"/>
    <col min="11" max="11" width="16.453125" style="300" customWidth="1"/>
    <col min="12" max="12" width="16.453125" style="298" customWidth="1"/>
    <col min="13" max="14" width="16.453125" style="199" customWidth="1"/>
    <col min="15" max="16384" width="9.08984375" style="199"/>
  </cols>
  <sheetData>
    <row r="1" spans="1:14">
      <c r="A1" s="193"/>
      <c r="B1" s="193"/>
      <c r="C1" s="194" t="s">
        <v>178</v>
      </c>
      <c r="D1" s="195"/>
      <c r="E1" s="195"/>
      <c r="F1" s="195"/>
      <c r="G1" s="196"/>
      <c r="H1" s="197" t="s">
        <v>179</v>
      </c>
      <c r="I1" s="198"/>
      <c r="J1" s="194" t="s">
        <v>39</v>
      </c>
      <c r="K1" s="196"/>
      <c r="L1" s="194" t="s">
        <v>180</v>
      </c>
      <c r="M1" s="195"/>
      <c r="N1" s="195"/>
    </row>
    <row r="2" spans="1:14">
      <c r="A2" s="193"/>
      <c r="B2" s="193"/>
      <c r="C2" s="200" t="s">
        <v>60</v>
      </c>
      <c r="D2" s="201" t="s">
        <v>181</v>
      </c>
      <c r="E2" s="201" t="s">
        <v>62</v>
      </c>
      <c r="F2" s="201" t="s">
        <v>63</v>
      </c>
      <c r="G2" s="201" t="s">
        <v>182</v>
      </c>
      <c r="H2" s="200" t="s">
        <v>65</v>
      </c>
      <c r="I2" s="202" t="s">
        <v>66</v>
      </c>
      <c r="J2" s="200" t="s">
        <v>65</v>
      </c>
      <c r="K2" s="202" t="s">
        <v>66</v>
      </c>
      <c r="L2" s="200" t="s">
        <v>183</v>
      </c>
      <c r="M2" s="193" t="s">
        <v>64</v>
      </c>
      <c r="N2" s="202" t="s">
        <v>63</v>
      </c>
    </row>
    <row r="3" spans="1:14">
      <c r="A3" s="203">
        <v>33298</v>
      </c>
      <c r="B3" s="203" t="s">
        <v>184</v>
      </c>
      <c r="C3" s="204"/>
      <c r="D3" s="205"/>
      <c r="E3" s="205"/>
      <c r="F3" s="205"/>
      <c r="G3" s="205"/>
      <c r="H3" s="206"/>
      <c r="I3" s="207"/>
      <c r="J3" s="208"/>
      <c r="K3" s="209"/>
      <c r="L3" s="210">
        <v>0</v>
      </c>
      <c r="M3" s="211"/>
      <c r="N3" s="205"/>
    </row>
    <row r="4" spans="1:14">
      <c r="A4" s="203">
        <v>33390</v>
      </c>
      <c r="B4" s="203" t="s">
        <v>185</v>
      </c>
      <c r="C4" s="212"/>
      <c r="D4" s="213"/>
      <c r="E4" s="213"/>
      <c r="F4" s="213"/>
      <c r="G4" s="213"/>
      <c r="H4" s="214"/>
      <c r="I4" s="215"/>
      <c r="J4" s="216"/>
      <c r="K4" s="216"/>
      <c r="L4" s="217">
        <v>0</v>
      </c>
      <c r="M4" s="218" t="e">
        <f t="shared" ref="M4:M67" si="0">L4/L3-1</f>
        <v>#DIV/0!</v>
      </c>
      <c r="N4" s="213"/>
    </row>
    <row r="5" spans="1:14">
      <c r="A5" s="203">
        <v>33482</v>
      </c>
      <c r="B5" s="203" t="s">
        <v>186</v>
      </c>
      <c r="C5" s="212"/>
      <c r="D5" s="213"/>
      <c r="E5" s="213"/>
      <c r="F5" s="213"/>
      <c r="G5" s="213"/>
      <c r="H5" s="214"/>
      <c r="I5" s="215"/>
      <c r="J5" s="216"/>
      <c r="K5" s="216"/>
      <c r="L5" s="217">
        <v>0</v>
      </c>
      <c r="M5" s="218" t="e">
        <f t="shared" si="0"/>
        <v>#DIV/0!</v>
      </c>
      <c r="N5" s="219"/>
    </row>
    <row r="6" spans="1:14">
      <c r="A6" s="220">
        <v>33573</v>
      </c>
      <c r="B6" s="220" t="s">
        <v>187</v>
      </c>
      <c r="C6" s="221"/>
      <c r="D6" s="222"/>
      <c r="E6" s="222"/>
      <c r="F6" s="222"/>
      <c r="G6" s="222"/>
      <c r="H6" s="223"/>
      <c r="I6" s="224"/>
      <c r="J6" s="225"/>
      <c r="K6" s="225"/>
      <c r="L6" s="226">
        <v>0</v>
      </c>
      <c r="M6" s="227" t="e">
        <f t="shared" si="0"/>
        <v>#DIV/0!</v>
      </c>
      <c r="N6" s="228"/>
    </row>
    <row r="7" spans="1:14">
      <c r="A7" s="203">
        <v>33664</v>
      </c>
      <c r="B7" s="203" t="s">
        <v>188</v>
      </c>
      <c r="C7" s="212"/>
      <c r="D7" s="213"/>
      <c r="E7" s="213"/>
      <c r="F7" s="213"/>
      <c r="G7" s="213"/>
      <c r="H7" s="214"/>
      <c r="I7" s="215"/>
      <c r="J7" s="216"/>
      <c r="K7" s="216"/>
      <c r="L7" s="217">
        <v>0</v>
      </c>
      <c r="M7" s="218" t="e">
        <f t="shared" si="0"/>
        <v>#DIV/0!</v>
      </c>
      <c r="N7" s="213" t="e">
        <f t="shared" ref="N7:N70" si="1">L7/L3-1</f>
        <v>#DIV/0!</v>
      </c>
    </row>
    <row r="8" spans="1:14">
      <c r="A8" s="203">
        <v>33756</v>
      </c>
      <c r="B8" s="203" t="s">
        <v>189</v>
      </c>
      <c r="C8" s="212"/>
      <c r="D8" s="213"/>
      <c r="E8" s="213"/>
      <c r="F8" s="213"/>
      <c r="G8" s="213"/>
      <c r="H8" s="214"/>
      <c r="I8" s="215"/>
      <c r="J8" s="216"/>
      <c r="K8" s="216"/>
      <c r="L8" s="217">
        <v>0</v>
      </c>
      <c r="M8" s="218" t="e">
        <f t="shared" si="0"/>
        <v>#DIV/0!</v>
      </c>
      <c r="N8" s="213" t="e">
        <f t="shared" si="1"/>
        <v>#DIV/0!</v>
      </c>
    </row>
    <row r="9" spans="1:14">
      <c r="A9" s="203">
        <v>33848</v>
      </c>
      <c r="B9" s="203" t="s">
        <v>190</v>
      </c>
      <c r="C9" s="212"/>
      <c r="D9" s="213"/>
      <c r="E9" s="213"/>
      <c r="F9" s="213"/>
      <c r="G9" s="213"/>
      <c r="H9" s="214"/>
      <c r="I9" s="215"/>
      <c r="J9" s="217"/>
      <c r="K9" s="217"/>
      <c r="L9" s="217">
        <v>0</v>
      </c>
      <c r="M9" s="218" t="e">
        <f t="shared" si="0"/>
        <v>#DIV/0!</v>
      </c>
      <c r="N9" s="219" t="e">
        <f t="shared" si="1"/>
        <v>#DIV/0!</v>
      </c>
    </row>
    <row r="10" spans="1:14">
      <c r="A10" s="220">
        <v>33939</v>
      </c>
      <c r="B10" s="220" t="s">
        <v>191</v>
      </c>
      <c r="C10" s="221"/>
      <c r="D10" s="222"/>
      <c r="E10" s="222"/>
      <c r="F10" s="222"/>
      <c r="G10" s="222"/>
      <c r="H10" s="223"/>
      <c r="I10" s="224"/>
      <c r="J10" s="226"/>
      <c r="K10" s="226"/>
      <c r="L10" s="226">
        <v>0</v>
      </c>
      <c r="M10" s="227" t="e">
        <f t="shared" si="0"/>
        <v>#DIV/0!</v>
      </c>
      <c r="N10" s="228" t="e">
        <f t="shared" si="1"/>
        <v>#DIV/0!</v>
      </c>
    </row>
    <row r="11" spans="1:14">
      <c r="A11" s="203">
        <v>34029</v>
      </c>
      <c r="B11" s="203" t="s">
        <v>192</v>
      </c>
      <c r="C11" s="212"/>
      <c r="D11" s="213"/>
      <c r="E11" s="213"/>
      <c r="F11" s="213"/>
      <c r="G11" s="213"/>
      <c r="H11" s="214"/>
      <c r="I11" s="215"/>
      <c r="J11" s="217"/>
      <c r="K11" s="217"/>
      <c r="L11" s="217">
        <v>0</v>
      </c>
      <c r="M11" s="218" t="e">
        <f t="shared" si="0"/>
        <v>#DIV/0!</v>
      </c>
      <c r="N11" s="213" t="e">
        <f t="shared" si="1"/>
        <v>#DIV/0!</v>
      </c>
    </row>
    <row r="12" spans="1:14">
      <c r="A12" s="203">
        <v>34121</v>
      </c>
      <c r="B12" s="203" t="s">
        <v>193</v>
      </c>
      <c r="C12" s="212"/>
      <c r="D12" s="213"/>
      <c r="E12" s="213"/>
      <c r="F12" s="213"/>
      <c r="G12" s="213"/>
      <c r="H12" s="214"/>
      <c r="I12" s="215"/>
      <c r="J12" s="217">
        <v>3.9</v>
      </c>
      <c r="K12" s="217"/>
      <c r="L12" s="217">
        <v>0</v>
      </c>
      <c r="M12" s="218" t="e">
        <f t="shared" si="0"/>
        <v>#DIV/0!</v>
      </c>
      <c r="N12" s="213" t="e">
        <f t="shared" si="1"/>
        <v>#DIV/0!</v>
      </c>
    </row>
    <row r="13" spans="1:14">
      <c r="A13" s="203">
        <v>34213</v>
      </c>
      <c r="B13" s="203" t="s">
        <v>194</v>
      </c>
      <c r="C13" s="212"/>
      <c r="D13" s="213"/>
      <c r="E13" s="213"/>
      <c r="F13" s="213"/>
      <c r="G13" s="213"/>
      <c r="H13" s="214"/>
      <c r="I13" s="215"/>
      <c r="J13" s="217">
        <v>4.0999999999999996</v>
      </c>
      <c r="K13" s="217">
        <v>4</v>
      </c>
      <c r="L13" s="217">
        <v>0</v>
      </c>
      <c r="M13" s="218" t="e">
        <f t="shared" si="0"/>
        <v>#DIV/0!</v>
      </c>
      <c r="N13" s="219" t="e">
        <f t="shared" si="1"/>
        <v>#DIV/0!</v>
      </c>
    </row>
    <row r="14" spans="1:14">
      <c r="A14" s="220">
        <v>34304</v>
      </c>
      <c r="B14" s="220" t="s">
        <v>195</v>
      </c>
      <c r="C14" s="221"/>
      <c r="D14" s="222"/>
      <c r="E14" s="222"/>
      <c r="F14" s="222"/>
      <c r="G14" s="222"/>
      <c r="H14" s="223"/>
      <c r="I14" s="224"/>
      <c r="J14" s="226">
        <v>4.4000000000000004</v>
      </c>
      <c r="K14" s="226">
        <v>4.3</v>
      </c>
      <c r="L14" s="226">
        <v>0</v>
      </c>
      <c r="M14" s="227" t="e">
        <f t="shared" si="0"/>
        <v>#DIV/0!</v>
      </c>
      <c r="N14" s="228" t="e">
        <f t="shared" si="1"/>
        <v>#DIV/0!</v>
      </c>
    </row>
    <row r="15" spans="1:14">
      <c r="A15" s="203">
        <v>34394</v>
      </c>
      <c r="B15" s="203" t="s">
        <v>196</v>
      </c>
      <c r="C15" s="212"/>
      <c r="D15" s="213"/>
      <c r="E15" s="213"/>
      <c r="F15" s="213"/>
      <c r="G15" s="213"/>
      <c r="H15" s="214"/>
      <c r="I15" s="215"/>
      <c r="J15" s="217">
        <v>4.7</v>
      </c>
      <c r="K15" s="217">
        <v>4.5999999999999996</v>
      </c>
      <c r="L15" s="217">
        <v>0</v>
      </c>
      <c r="M15" s="218" t="e">
        <f t="shared" si="0"/>
        <v>#DIV/0!</v>
      </c>
      <c r="N15" s="213" t="e">
        <f t="shared" si="1"/>
        <v>#DIV/0!</v>
      </c>
    </row>
    <row r="16" spans="1:14">
      <c r="A16" s="203">
        <v>34486</v>
      </c>
      <c r="B16" s="203" t="s">
        <v>197</v>
      </c>
      <c r="C16" s="212"/>
      <c r="D16" s="213"/>
      <c r="E16" s="213"/>
      <c r="F16" s="213"/>
      <c r="G16" s="213"/>
      <c r="H16" s="214"/>
      <c r="I16" s="215"/>
      <c r="J16" s="217">
        <v>5</v>
      </c>
      <c r="K16" s="217">
        <v>4.8</v>
      </c>
      <c r="L16" s="217">
        <v>0</v>
      </c>
      <c r="M16" s="218" t="e">
        <f t="shared" si="0"/>
        <v>#DIV/0!</v>
      </c>
      <c r="N16" s="213" t="e">
        <f t="shared" si="1"/>
        <v>#DIV/0!</v>
      </c>
    </row>
    <row r="17" spans="1:14">
      <c r="A17" s="203">
        <v>34578</v>
      </c>
      <c r="B17" s="203" t="s">
        <v>198</v>
      </c>
      <c r="C17" s="212"/>
      <c r="D17" s="213"/>
      <c r="E17" s="213"/>
      <c r="F17" s="213"/>
      <c r="G17" s="213"/>
      <c r="H17" s="214"/>
      <c r="I17" s="215"/>
      <c r="J17" s="217">
        <v>5.6</v>
      </c>
      <c r="K17" s="217">
        <v>5.0999999999999996</v>
      </c>
      <c r="L17" s="217">
        <v>0</v>
      </c>
      <c r="M17" s="218" t="e">
        <f t="shared" si="0"/>
        <v>#DIV/0!</v>
      </c>
      <c r="N17" s="219" t="e">
        <f t="shared" si="1"/>
        <v>#DIV/0!</v>
      </c>
    </row>
    <row r="18" spans="1:14">
      <c r="A18" s="220">
        <v>34669</v>
      </c>
      <c r="B18" s="220" t="s">
        <v>199</v>
      </c>
      <c r="C18" s="221"/>
      <c r="D18" s="222"/>
      <c r="E18" s="222"/>
      <c r="F18" s="222"/>
      <c r="G18" s="222"/>
      <c r="H18" s="223"/>
      <c r="I18" s="224"/>
      <c r="J18" s="226">
        <v>5.6</v>
      </c>
      <c r="K18" s="226">
        <v>5.4</v>
      </c>
      <c r="L18" s="226">
        <v>0</v>
      </c>
      <c r="M18" s="227" t="e">
        <f t="shared" si="0"/>
        <v>#DIV/0!</v>
      </c>
      <c r="N18" s="228" t="e">
        <f t="shared" si="1"/>
        <v>#DIV/0!</v>
      </c>
    </row>
    <row r="19" spans="1:14">
      <c r="A19" s="203">
        <v>34759</v>
      </c>
      <c r="B19" s="203" t="s">
        <v>200</v>
      </c>
      <c r="C19" s="212"/>
      <c r="D19" s="213"/>
      <c r="E19" s="213"/>
      <c r="F19" s="213"/>
      <c r="G19" s="213"/>
      <c r="H19" s="214"/>
      <c r="I19" s="215"/>
      <c r="J19" s="217">
        <v>5.9</v>
      </c>
      <c r="K19" s="217">
        <v>5.7</v>
      </c>
      <c r="L19" s="217">
        <v>0</v>
      </c>
      <c r="M19" s="218" t="e">
        <f t="shared" si="0"/>
        <v>#DIV/0!</v>
      </c>
      <c r="N19" s="213" t="e">
        <f t="shared" si="1"/>
        <v>#DIV/0!</v>
      </c>
    </row>
    <row r="20" spans="1:14">
      <c r="A20" s="203">
        <v>34851</v>
      </c>
      <c r="B20" s="203" t="s">
        <v>201</v>
      </c>
      <c r="C20" s="212"/>
      <c r="D20" s="213"/>
      <c r="E20" s="213"/>
      <c r="F20" s="213"/>
      <c r="G20" s="213"/>
      <c r="H20" s="214"/>
      <c r="I20" s="215"/>
      <c r="J20" s="217">
        <v>6.3</v>
      </c>
      <c r="K20" s="217">
        <v>6</v>
      </c>
      <c r="L20" s="217">
        <v>0</v>
      </c>
      <c r="M20" s="218" t="e">
        <f t="shared" si="0"/>
        <v>#DIV/0!</v>
      </c>
      <c r="N20" s="213" t="e">
        <f t="shared" si="1"/>
        <v>#DIV/0!</v>
      </c>
    </row>
    <row r="21" spans="1:14">
      <c r="A21" s="203">
        <v>34943</v>
      </c>
      <c r="B21" s="203" t="s">
        <v>202</v>
      </c>
      <c r="C21" s="212"/>
      <c r="D21" s="213"/>
      <c r="E21" s="213"/>
      <c r="F21" s="213"/>
      <c r="G21" s="213"/>
      <c r="H21" s="214"/>
      <c r="I21" s="215"/>
      <c r="J21" s="217">
        <v>6.6</v>
      </c>
      <c r="K21" s="217">
        <v>6.4</v>
      </c>
      <c r="L21" s="217">
        <v>0</v>
      </c>
      <c r="M21" s="218" t="e">
        <f t="shared" si="0"/>
        <v>#DIV/0!</v>
      </c>
      <c r="N21" s="219" t="e">
        <f t="shared" si="1"/>
        <v>#DIV/0!</v>
      </c>
    </row>
    <row r="22" spans="1:14">
      <c r="A22" s="220">
        <v>35034</v>
      </c>
      <c r="B22" s="220" t="s">
        <v>203</v>
      </c>
      <c r="C22" s="221"/>
      <c r="D22" s="222"/>
      <c r="E22" s="222"/>
      <c r="F22" s="222"/>
      <c r="G22" s="222"/>
      <c r="H22" s="223"/>
      <c r="I22" s="224"/>
      <c r="J22" s="226">
        <v>7</v>
      </c>
      <c r="K22" s="226">
        <v>6.8</v>
      </c>
      <c r="L22" s="226">
        <v>0</v>
      </c>
      <c r="M22" s="227" t="e">
        <f t="shared" si="0"/>
        <v>#DIV/0!</v>
      </c>
      <c r="N22" s="228" t="e">
        <f t="shared" si="1"/>
        <v>#DIV/0!</v>
      </c>
    </row>
    <row r="23" spans="1:14">
      <c r="A23" s="203">
        <v>35125</v>
      </c>
      <c r="B23" s="203" t="s">
        <v>204</v>
      </c>
      <c r="C23" s="212"/>
      <c r="D23" s="213"/>
      <c r="E23" s="213"/>
      <c r="F23" s="213"/>
      <c r="G23" s="213"/>
      <c r="H23" s="214"/>
      <c r="I23" s="215"/>
      <c r="J23" s="217">
        <v>7</v>
      </c>
      <c r="K23" s="217">
        <v>7.2</v>
      </c>
      <c r="L23" s="217">
        <v>0</v>
      </c>
      <c r="M23" s="218" t="e">
        <f t="shared" si="0"/>
        <v>#DIV/0!</v>
      </c>
      <c r="N23" s="213" t="e">
        <f t="shared" si="1"/>
        <v>#DIV/0!</v>
      </c>
    </row>
    <row r="24" spans="1:14">
      <c r="A24" s="203">
        <v>35217</v>
      </c>
      <c r="B24" s="203" t="s">
        <v>205</v>
      </c>
      <c r="C24" s="212"/>
      <c r="D24" s="213"/>
      <c r="E24" s="213"/>
      <c r="F24" s="213"/>
      <c r="G24" s="213"/>
      <c r="H24" s="214"/>
      <c r="I24" s="215"/>
      <c r="J24" s="217">
        <v>7.9</v>
      </c>
      <c r="K24" s="217">
        <v>7.6</v>
      </c>
      <c r="L24" s="217">
        <v>0</v>
      </c>
      <c r="M24" s="218" t="e">
        <f t="shared" si="0"/>
        <v>#DIV/0!</v>
      </c>
      <c r="N24" s="213" t="e">
        <f t="shared" si="1"/>
        <v>#DIV/0!</v>
      </c>
    </row>
    <row r="25" spans="1:14">
      <c r="A25" s="203">
        <v>35309</v>
      </c>
      <c r="B25" s="203" t="s">
        <v>206</v>
      </c>
      <c r="C25" s="212"/>
      <c r="D25" s="213"/>
      <c r="E25" s="213"/>
      <c r="F25" s="213"/>
      <c r="G25" s="213"/>
      <c r="H25" s="214"/>
      <c r="I25" s="215"/>
      <c r="J25" s="217">
        <v>8.3000000000000007</v>
      </c>
      <c r="K25" s="217">
        <v>8.1999999999999993</v>
      </c>
      <c r="L25" s="217">
        <v>0</v>
      </c>
      <c r="M25" s="218" t="e">
        <f t="shared" si="0"/>
        <v>#DIV/0!</v>
      </c>
      <c r="N25" s="219" t="e">
        <f t="shared" si="1"/>
        <v>#DIV/0!</v>
      </c>
    </row>
    <row r="26" spans="1:14">
      <c r="A26" s="220">
        <v>35400</v>
      </c>
      <c r="B26" s="220" t="s">
        <v>207</v>
      </c>
      <c r="C26" s="221"/>
      <c r="D26" s="222"/>
      <c r="E26" s="222"/>
      <c r="F26" s="222"/>
      <c r="G26" s="222"/>
      <c r="H26" s="223"/>
      <c r="I26" s="224"/>
      <c r="J26" s="226">
        <v>8.6999999999999993</v>
      </c>
      <c r="K26" s="226">
        <v>8.5</v>
      </c>
      <c r="L26" s="226">
        <v>0</v>
      </c>
      <c r="M26" s="227" t="e">
        <f t="shared" si="0"/>
        <v>#DIV/0!</v>
      </c>
      <c r="N26" s="228" t="e">
        <f t="shared" si="1"/>
        <v>#DIV/0!</v>
      </c>
    </row>
    <row r="27" spans="1:14">
      <c r="A27" s="203">
        <v>35490</v>
      </c>
      <c r="B27" s="203" t="s">
        <v>208</v>
      </c>
      <c r="C27" s="212"/>
      <c r="D27" s="213"/>
      <c r="E27" s="213"/>
      <c r="F27" s="213"/>
      <c r="G27" s="213"/>
      <c r="H27" s="214"/>
      <c r="I27" s="215"/>
      <c r="J27" s="217">
        <v>9.1</v>
      </c>
      <c r="K27" s="217">
        <v>8.8000000000000007</v>
      </c>
      <c r="L27" s="217">
        <v>0</v>
      </c>
      <c r="M27" s="218" t="e">
        <f t="shared" si="0"/>
        <v>#DIV/0!</v>
      </c>
      <c r="N27" s="213" t="e">
        <f t="shared" si="1"/>
        <v>#DIV/0!</v>
      </c>
    </row>
    <row r="28" spans="1:14">
      <c r="A28" s="203">
        <v>35582</v>
      </c>
      <c r="B28" s="203" t="s">
        <v>209</v>
      </c>
      <c r="C28" s="212"/>
      <c r="D28" s="213"/>
      <c r="E28" s="213"/>
      <c r="F28" s="213"/>
      <c r="G28" s="213"/>
      <c r="H28" s="214"/>
      <c r="I28" s="215"/>
      <c r="J28" s="217">
        <v>9.4</v>
      </c>
      <c r="K28" s="217">
        <v>9.1999999999999993</v>
      </c>
      <c r="L28" s="217">
        <v>0</v>
      </c>
      <c r="M28" s="218" t="e">
        <f t="shared" si="0"/>
        <v>#DIV/0!</v>
      </c>
      <c r="N28" s="213" t="e">
        <f t="shared" si="1"/>
        <v>#DIV/0!</v>
      </c>
    </row>
    <row r="29" spans="1:14">
      <c r="A29" s="203">
        <v>35674</v>
      </c>
      <c r="B29" s="203" t="s">
        <v>210</v>
      </c>
      <c r="C29" s="212"/>
      <c r="D29" s="213"/>
      <c r="E29" s="213"/>
      <c r="F29" s="213"/>
      <c r="G29" s="213"/>
      <c r="H29" s="214"/>
      <c r="I29" s="215"/>
      <c r="J29" s="217">
        <v>9.6999999999999993</v>
      </c>
      <c r="K29" s="217">
        <v>9.6</v>
      </c>
      <c r="L29" s="217">
        <v>0</v>
      </c>
      <c r="M29" s="218" t="e">
        <f t="shared" si="0"/>
        <v>#DIV/0!</v>
      </c>
      <c r="N29" s="219" t="e">
        <f t="shared" si="1"/>
        <v>#DIV/0!</v>
      </c>
    </row>
    <row r="30" spans="1:14">
      <c r="A30" s="220">
        <v>35765</v>
      </c>
      <c r="B30" s="220" t="s">
        <v>211</v>
      </c>
      <c r="C30" s="221"/>
      <c r="D30" s="222"/>
      <c r="E30" s="222"/>
      <c r="F30" s="222"/>
      <c r="G30" s="222"/>
      <c r="H30" s="223"/>
      <c r="I30" s="224"/>
      <c r="J30" s="226">
        <v>10</v>
      </c>
      <c r="K30" s="226">
        <v>9.8000000000000007</v>
      </c>
      <c r="L30" s="226">
        <v>0</v>
      </c>
      <c r="M30" s="227" t="e">
        <f t="shared" si="0"/>
        <v>#DIV/0!</v>
      </c>
      <c r="N30" s="228" t="e">
        <f t="shared" si="1"/>
        <v>#DIV/0!</v>
      </c>
    </row>
    <row r="31" spans="1:14">
      <c r="A31" s="203">
        <v>35855</v>
      </c>
      <c r="B31" s="203" t="s">
        <v>212</v>
      </c>
      <c r="C31" s="212"/>
      <c r="D31" s="213"/>
      <c r="E31" s="213"/>
      <c r="F31" s="213"/>
      <c r="G31" s="213"/>
      <c r="H31" s="214"/>
      <c r="I31" s="215"/>
      <c r="J31" s="217">
        <v>10.199999999999999</v>
      </c>
      <c r="K31" s="217">
        <v>10.1</v>
      </c>
      <c r="L31" s="217">
        <v>0</v>
      </c>
      <c r="M31" s="218" t="e">
        <f t="shared" si="0"/>
        <v>#DIV/0!</v>
      </c>
      <c r="N31" s="213" t="e">
        <f t="shared" si="1"/>
        <v>#DIV/0!</v>
      </c>
    </row>
    <row r="32" spans="1:14">
      <c r="A32" s="203">
        <v>35947</v>
      </c>
      <c r="B32" s="203" t="s">
        <v>213</v>
      </c>
      <c r="C32" s="212"/>
      <c r="D32" s="213"/>
      <c r="E32" s="213"/>
      <c r="F32" s="213"/>
      <c r="G32" s="213"/>
      <c r="H32" s="214"/>
      <c r="I32" s="215"/>
      <c r="J32" s="217">
        <v>10.4</v>
      </c>
      <c r="K32" s="217">
        <v>10.3</v>
      </c>
      <c r="L32" s="217">
        <v>0</v>
      </c>
      <c r="M32" s="218" t="e">
        <f t="shared" si="0"/>
        <v>#DIV/0!</v>
      </c>
      <c r="N32" s="213" t="e">
        <f t="shared" si="1"/>
        <v>#DIV/0!</v>
      </c>
    </row>
    <row r="33" spans="1:14">
      <c r="A33" s="203">
        <v>36039</v>
      </c>
      <c r="B33" s="203" t="s">
        <v>214</v>
      </c>
      <c r="C33" s="212"/>
      <c r="D33" s="213"/>
      <c r="E33" s="213"/>
      <c r="F33" s="213"/>
      <c r="G33" s="213"/>
      <c r="H33" s="214"/>
      <c r="I33" s="215"/>
      <c r="J33" s="217">
        <v>10.7</v>
      </c>
      <c r="K33" s="217">
        <v>10.5</v>
      </c>
      <c r="L33" s="217">
        <v>0</v>
      </c>
      <c r="M33" s="218" t="e">
        <f t="shared" si="0"/>
        <v>#DIV/0!</v>
      </c>
      <c r="N33" s="219" t="e">
        <f t="shared" si="1"/>
        <v>#DIV/0!</v>
      </c>
    </row>
    <row r="34" spans="1:14">
      <c r="A34" s="220">
        <v>36130</v>
      </c>
      <c r="B34" s="220" t="s">
        <v>215</v>
      </c>
      <c r="C34" s="221"/>
      <c r="D34" s="222"/>
      <c r="E34" s="222"/>
      <c r="F34" s="222"/>
      <c r="G34" s="222"/>
      <c r="H34" s="223"/>
      <c r="I34" s="224"/>
      <c r="J34" s="226">
        <v>10.8</v>
      </c>
      <c r="K34" s="226">
        <v>10.7</v>
      </c>
      <c r="L34" s="226">
        <v>0</v>
      </c>
      <c r="M34" s="227" t="e">
        <f t="shared" si="0"/>
        <v>#DIV/0!</v>
      </c>
      <c r="N34" s="228" t="e">
        <f t="shared" si="1"/>
        <v>#DIV/0!</v>
      </c>
    </row>
    <row r="35" spans="1:14">
      <c r="A35" s="203">
        <v>36220</v>
      </c>
      <c r="B35" s="203" t="s">
        <v>216</v>
      </c>
      <c r="C35" s="212"/>
      <c r="D35" s="213"/>
      <c r="E35" s="213"/>
      <c r="F35" s="213"/>
      <c r="G35" s="213"/>
      <c r="H35" s="214"/>
      <c r="I35" s="215"/>
      <c r="J35" s="217">
        <v>11</v>
      </c>
      <c r="K35" s="217">
        <v>11</v>
      </c>
      <c r="L35" s="217">
        <v>0</v>
      </c>
      <c r="M35" s="218" t="e">
        <f t="shared" si="0"/>
        <v>#DIV/0!</v>
      </c>
      <c r="N35" s="213" t="e">
        <f t="shared" si="1"/>
        <v>#DIV/0!</v>
      </c>
    </row>
    <row r="36" spans="1:14">
      <c r="A36" s="203">
        <v>36312</v>
      </c>
      <c r="B36" s="203" t="s">
        <v>217</v>
      </c>
      <c r="C36" s="212"/>
      <c r="D36" s="213"/>
      <c r="E36" s="213"/>
      <c r="F36" s="213"/>
      <c r="G36" s="213"/>
      <c r="H36" s="214"/>
      <c r="I36" s="215"/>
      <c r="J36" s="217">
        <v>11.4</v>
      </c>
      <c r="K36" s="217">
        <v>11.1</v>
      </c>
      <c r="L36" s="217">
        <v>0</v>
      </c>
      <c r="M36" s="218" t="e">
        <f t="shared" si="0"/>
        <v>#DIV/0!</v>
      </c>
      <c r="N36" s="213" t="e">
        <f t="shared" si="1"/>
        <v>#DIV/0!</v>
      </c>
    </row>
    <row r="37" spans="1:14">
      <c r="A37" s="203">
        <v>36404</v>
      </c>
      <c r="B37" s="203" t="s">
        <v>218</v>
      </c>
      <c r="C37" s="212"/>
      <c r="D37" s="213"/>
      <c r="E37" s="213"/>
      <c r="F37" s="213"/>
      <c r="G37" s="213"/>
      <c r="H37" s="214"/>
      <c r="I37" s="215"/>
      <c r="J37" s="217">
        <v>11.7</v>
      </c>
      <c r="K37" s="217">
        <v>11.5</v>
      </c>
      <c r="L37" s="217">
        <v>0</v>
      </c>
      <c r="M37" s="218" t="e">
        <f t="shared" si="0"/>
        <v>#DIV/0!</v>
      </c>
      <c r="N37" s="219" t="e">
        <f t="shared" si="1"/>
        <v>#DIV/0!</v>
      </c>
    </row>
    <row r="38" spans="1:14">
      <c r="A38" s="220">
        <v>36495</v>
      </c>
      <c r="B38" s="220" t="s">
        <v>219</v>
      </c>
      <c r="C38" s="221"/>
      <c r="D38" s="222"/>
      <c r="E38" s="222"/>
      <c r="F38" s="222"/>
      <c r="G38" s="222"/>
      <c r="H38" s="223"/>
      <c r="I38" s="224"/>
      <c r="J38" s="226">
        <v>11.6</v>
      </c>
      <c r="K38" s="226">
        <v>11.5</v>
      </c>
      <c r="L38" s="226">
        <v>0</v>
      </c>
      <c r="M38" s="227" t="e">
        <f t="shared" si="0"/>
        <v>#DIV/0!</v>
      </c>
      <c r="N38" s="228" t="e">
        <f t="shared" si="1"/>
        <v>#DIV/0!</v>
      </c>
    </row>
    <row r="39" spans="1:14">
      <c r="A39" s="203">
        <v>36586</v>
      </c>
      <c r="B39" s="203" t="s">
        <v>220</v>
      </c>
      <c r="C39" s="212"/>
      <c r="D39" s="213"/>
      <c r="E39" s="213"/>
      <c r="F39" s="213"/>
      <c r="G39" s="213"/>
      <c r="H39" s="214"/>
      <c r="I39" s="215"/>
      <c r="J39" s="217">
        <v>11.8</v>
      </c>
      <c r="K39" s="217">
        <v>11.7</v>
      </c>
      <c r="L39" s="217">
        <v>0</v>
      </c>
      <c r="M39" s="218" t="e">
        <f t="shared" si="0"/>
        <v>#DIV/0!</v>
      </c>
      <c r="N39" s="213" t="e">
        <f t="shared" si="1"/>
        <v>#DIV/0!</v>
      </c>
    </row>
    <row r="40" spans="1:14">
      <c r="A40" s="203">
        <v>36678</v>
      </c>
      <c r="B40" s="203" t="s">
        <v>221</v>
      </c>
      <c r="C40" s="212"/>
      <c r="D40" s="213"/>
      <c r="E40" s="213"/>
      <c r="F40" s="213"/>
      <c r="G40" s="213"/>
      <c r="H40" s="214"/>
      <c r="I40" s="215"/>
      <c r="J40" s="217">
        <v>12.1</v>
      </c>
      <c r="K40" s="217">
        <v>11.9</v>
      </c>
      <c r="L40" s="217">
        <v>0</v>
      </c>
      <c r="M40" s="218" t="e">
        <f t="shared" si="0"/>
        <v>#DIV/0!</v>
      </c>
      <c r="N40" s="213" t="e">
        <f t="shared" si="1"/>
        <v>#DIV/0!</v>
      </c>
    </row>
    <row r="41" spans="1:14">
      <c r="A41" s="203">
        <v>36770</v>
      </c>
      <c r="B41" s="203" t="s">
        <v>222</v>
      </c>
      <c r="C41" s="212"/>
      <c r="D41" s="213"/>
      <c r="E41" s="213"/>
      <c r="F41" s="213"/>
      <c r="G41" s="213"/>
      <c r="H41" s="214"/>
      <c r="I41" s="215"/>
      <c r="J41" s="217">
        <v>12.3</v>
      </c>
      <c r="K41" s="217">
        <v>12.2</v>
      </c>
      <c r="L41" s="217">
        <v>0</v>
      </c>
      <c r="M41" s="218" t="e">
        <f t="shared" si="0"/>
        <v>#DIV/0!</v>
      </c>
      <c r="N41" s="219" t="e">
        <f t="shared" si="1"/>
        <v>#DIV/0!</v>
      </c>
    </row>
    <row r="42" spans="1:14">
      <c r="A42" s="220">
        <v>36861</v>
      </c>
      <c r="B42" s="220" t="s">
        <v>223</v>
      </c>
      <c r="C42" s="221"/>
      <c r="D42" s="222"/>
      <c r="E42" s="222"/>
      <c r="F42" s="222"/>
      <c r="G42" s="222"/>
      <c r="H42" s="223"/>
      <c r="I42" s="224"/>
      <c r="J42" s="226">
        <v>12.5</v>
      </c>
      <c r="K42" s="226">
        <v>12.4</v>
      </c>
      <c r="L42" s="226">
        <v>0</v>
      </c>
      <c r="M42" s="227" t="e">
        <f t="shared" si="0"/>
        <v>#DIV/0!</v>
      </c>
      <c r="N42" s="228" t="e">
        <f t="shared" si="1"/>
        <v>#DIV/0!</v>
      </c>
    </row>
    <row r="43" spans="1:14">
      <c r="A43" s="203">
        <v>36951</v>
      </c>
      <c r="B43" s="203" t="s">
        <v>224</v>
      </c>
      <c r="C43" s="212"/>
      <c r="D43" s="213"/>
      <c r="E43" s="213"/>
      <c r="F43" s="213"/>
      <c r="G43" s="213"/>
      <c r="H43" s="214"/>
      <c r="I43" s="215"/>
      <c r="J43" s="217">
        <v>12.8</v>
      </c>
      <c r="K43" s="217">
        <v>12.6</v>
      </c>
      <c r="L43" s="217">
        <v>16.704117140043611</v>
      </c>
      <c r="M43" s="218" t="e">
        <f t="shared" si="0"/>
        <v>#DIV/0!</v>
      </c>
      <c r="N43" s="213" t="e">
        <f t="shared" si="1"/>
        <v>#DIV/0!</v>
      </c>
    </row>
    <row r="44" spans="1:14">
      <c r="A44" s="203">
        <v>37043</v>
      </c>
      <c r="B44" s="203" t="s">
        <v>225</v>
      </c>
      <c r="C44" s="212"/>
      <c r="D44" s="213"/>
      <c r="E44" s="213"/>
      <c r="F44" s="213"/>
      <c r="G44" s="213"/>
      <c r="H44" s="214"/>
      <c r="I44" s="215"/>
      <c r="J44" s="217">
        <v>13.6</v>
      </c>
      <c r="K44" s="217">
        <v>13</v>
      </c>
      <c r="L44" s="217">
        <v>16.871513394407849</v>
      </c>
      <c r="M44" s="218">
        <f t="shared" si="0"/>
        <v>1.0021257212268431E-2</v>
      </c>
      <c r="N44" s="213" t="e">
        <f t="shared" si="1"/>
        <v>#DIV/0!</v>
      </c>
    </row>
    <row r="45" spans="1:14">
      <c r="A45" s="203">
        <v>37135</v>
      </c>
      <c r="B45" s="203" t="s">
        <v>226</v>
      </c>
      <c r="C45" s="212"/>
      <c r="D45" s="213"/>
      <c r="E45" s="213"/>
      <c r="F45" s="213"/>
      <c r="G45" s="213"/>
      <c r="H45" s="214"/>
      <c r="I45" s="215"/>
      <c r="J45" s="217">
        <v>13.7</v>
      </c>
      <c r="K45" s="217">
        <v>13.5</v>
      </c>
      <c r="L45" s="217">
        <v>17.02369180746625</v>
      </c>
      <c r="M45" s="218">
        <f t="shared" si="0"/>
        <v>9.0198436560433581E-3</v>
      </c>
      <c r="N45" s="219" t="e">
        <f t="shared" si="1"/>
        <v>#DIV/0!</v>
      </c>
    </row>
    <row r="46" spans="1:14">
      <c r="A46" s="220">
        <v>37226</v>
      </c>
      <c r="B46" s="220" t="s">
        <v>227</v>
      </c>
      <c r="C46" s="221"/>
      <c r="D46" s="222"/>
      <c r="E46" s="222"/>
      <c r="F46" s="222"/>
      <c r="G46" s="222"/>
      <c r="H46" s="223"/>
      <c r="I46" s="224"/>
      <c r="J46" s="226">
        <v>14.4</v>
      </c>
      <c r="K46" s="226">
        <v>14.1</v>
      </c>
      <c r="L46" s="226">
        <v>17.132753003491434</v>
      </c>
      <c r="M46" s="227">
        <f t="shared" si="0"/>
        <v>6.4064362336113678E-3</v>
      </c>
      <c r="N46" s="228" t="e">
        <f t="shared" si="1"/>
        <v>#DIV/0!</v>
      </c>
    </row>
    <row r="47" spans="1:14">
      <c r="A47" s="203">
        <v>37316</v>
      </c>
      <c r="B47" s="203" t="s">
        <v>228</v>
      </c>
      <c r="C47" s="212"/>
      <c r="D47" s="213"/>
      <c r="E47" s="213"/>
      <c r="F47" s="213"/>
      <c r="G47" s="213"/>
      <c r="H47" s="214"/>
      <c r="I47" s="215"/>
      <c r="J47" s="217">
        <v>15.4</v>
      </c>
      <c r="K47" s="217">
        <v>14.3</v>
      </c>
      <c r="L47" s="217">
        <v>17.551243639402035</v>
      </c>
      <c r="M47" s="218">
        <f t="shared" si="0"/>
        <v>2.4426350851221468E-2</v>
      </c>
      <c r="N47" s="213">
        <f t="shared" si="1"/>
        <v>5.071363498329795E-2</v>
      </c>
    </row>
    <row r="48" spans="1:14">
      <c r="A48" s="203">
        <v>37408</v>
      </c>
      <c r="B48" s="203" t="s">
        <v>229</v>
      </c>
      <c r="C48" s="212"/>
      <c r="D48" s="213"/>
      <c r="E48" s="213"/>
      <c r="F48" s="213"/>
      <c r="G48" s="213"/>
      <c r="H48" s="214"/>
      <c r="I48" s="215"/>
      <c r="J48" s="217">
        <v>18.7</v>
      </c>
      <c r="K48" s="217">
        <v>16.600000000000001</v>
      </c>
      <c r="L48" s="217">
        <v>18.365398149264472</v>
      </c>
      <c r="M48" s="218">
        <f t="shared" si="0"/>
        <v>4.6387283236994259E-2</v>
      </c>
      <c r="N48" s="213">
        <f t="shared" si="1"/>
        <v>8.8544798556825288E-2</v>
      </c>
    </row>
    <row r="49" spans="1:231">
      <c r="A49" s="203">
        <v>37500</v>
      </c>
      <c r="B49" s="203" t="s">
        <v>230</v>
      </c>
      <c r="C49" s="212"/>
      <c r="D49" s="213"/>
      <c r="E49" s="213"/>
      <c r="F49" s="213"/>
      <c r="G49" s="213"/>
      <c r="H49" s="214"/>
      <c r="I49" s="215"/>
      <c r="J49" s="217">
        <v>27</v>
      </c>
      <c r="K49" s="217">
        <v>25.1</v>
      </c>
      <c r="L49" s="217">
        <v>21.015838843364925</v>
      </c>
      <c r="M49" s="218">
        <f t="shared" si="0"/>
        <v>0.14431708327579074</v>
      </c>
      <c r="N49" s="219">
        <f t="shared" si="1"/>
        <v>0.23450536352800988</v>
      </c>
    </row>
    <row r="50" spans="1:231">
      <c r="A50" s="220">
        <v>37591</v>
      </c>
      <c r="B50" s="220" t="s">
        <v>231</v>
      </c>
      <c r="C50" s="221"/>
      <c r="D50" s="222"/>
      <c r="E50" s="222"/>
      <c r="F50" s="222"/>
      <c r="G50" s="222"/>
      <c r="H50" s="223"/>
      <c r="I50" s="224"/>
      <c r="J50" s="226">
        <v>27.4</v>
      </c>
      <c r="K50" s="226">
        <v>27.1</v>
      </c>
      <c r="L50" s="226">
        <v>21.577630818238848</v>
      </c>
      <c r="M50" s="227">
        <f t="shared" si="0"/>
        <v>2.6731836833212563E-2</v>
      </c>
      <c r="N50" s="228">
        <f t="shared" si="1"/>
        <v>0.25943745373797222</v>
      </c>
    </row>
    <row r="51" spans="1:231" ht="15.75" customHeight="1">
      <c r="A51" s="203">
        <v>37681</v>
      </c>
      <c r="B51" s="203" t="s">
        <v>70</v>
      </c>
      <c r="C51" s="212"/>
      <c r="D51" s="213"/>
      <c r="E51" s="213"/>
      <c r="F51" s="213"/>
      <c r="G51" s="213"/>
      <c r="H51" s="214"/>
      <c r="I51" s="215"/>
      <c r="J51" s="217">
        <v>28.9</v>
      </c>
      <c r="K51" s="217">
        <v>28.4</v>
      </c>
      <c r="L51" s="217">
        <v>22.55537712213906</v>
      </c>
      <c r="M51" s="218">
        <f t="shared" si="0"/>
        <v>4.5312959153687826E-2</v>
      </c>
      <c r="N51" s="213">
        <f t="shared" si="1"/>
        <v>0.28511560693641624</v>
      </c>
      <c r="HK51" s="199" t="s">
        <v>232</v>
      </c>
    </row>
    <row r="52" spans="1:231" ht="15.75" customHeight="1">
      <c r="A52" s="203">
        <v>37773</v>
      </c>
      <c r="B52" s="203" t="s">
        <v>71</v>
      </c>
      <c r="C52" s="212"/>
      <c r="D52" s="213"/>
      <c r="E52" s="213"/>
      <c r="F52" s="213"/>
      <c r="G52" s="213"/>
      <c r="H52" s="214"/>
      <c r="I52" s="215"/>
      <c r="J52" s="217">
        <v>27</v>
      </c>
      <c r="K52" s="217">
        <v>29.3</v>
      </c>
      <c r="L52" s="217">
        <v>22.891437784309687</v>
      </c>
      <c r="M52" s="218">
        <f t="shared" si="0"/>
        <v>1.4899359046440797E-2</v>
      </c>
      <c r="N52" s="213">
        <f t="shared" si="1"/>
        <v>0.24644386134511764</v>
      </c>
      <c r="HK52" s="199" t="s">
        <v>233</v>
      </c>
    </row>
    <row r="53" spans="1:231" ht="15.75" customHeight="1">
      <c r="A53" s="203">
        <v>37865</v>
      </c>
      <c r="B53" s="203" t="s">
        <v>72</v>
      </c>
      <c r="C53" s="212"/>
      <c r="D53" s="213"/>
      <c r="E53" s="213"/>
      <c r="F53" s="213"/>
      <c r="G53" s="213"/>
      <c r="H53" s="214"/>
      <c r="I53" s="215"/>
      <c r="J53" s="217">
        <v>28.2</v>
      </c>
      <c r="K53" s="217">
        <v>27.4</v>
      </c>
      <c r="L53" s="217">
        <v>23.45957052639438</v>
      </c>
      <c r="M53" s="218">
        <f t="shared" si="0"/>
        <v>2.4818569608332064E-2</v>
      </c>
      <c r="N53" s="219">
        <f t="shared" si="1"/>
        <v>0.11628047308713474</v>
      </c>
      <c r="HK53" s="199" t="s">
        <v>234</v>
      </c>
    </row>
    <row r="54" spans="1:231" s="229" customFormat="1" ht="15.75" customHeight="1">
      <c r="A54" s="220">
        <v>37956</v>
      </c>
      <c r="B54" s="220" t="s">
        <v>73</v>
      </c>
      <c r="C54" s="221"/>
      <c r="D54" s="222"/>
      <c r="E54" s="222"/>
      <c r="F54" s="222"/>
      <c r="G54" s="222"/>
      <c r="H54" s="223"/>
      <c r="I54" s="224"/>
      <c r="J54" s="226">
        <v>29.3</v>
      </c>
      <c r="K54" s="226">
        <v>28.6</v>
      </c>
      <c r="L54" s="226">
        <v>23.775340733490559</v>
      </c>
      <c r="M54" s="227">
        <f t="shared" si="0"/>
        <v>1.3460187037137139E-2</v>
      </c>
      <c r="N54" s="228">
        <f t="shared" si="1"/>
        <v>0.10185130766970296</v>
      </c>
      <c r="HK54" s="229" t="s">
        <v>235</v>
      </c>
    </row>
    <row r="55" spans="1:231" ht="15.75" customHeight="1">
      <c r="A55" s="203">
        <v>38047</v>
      </c>
      <c r="B55" s="203" t="s">
        <v>74</v>
      </c>
      <c r="C55" s="212"/>
      <c r="D55" s="230"/>
      <c r="E55" s="213"/>
      <c r="F55" s="213"/>
      <c r="G55" s="213"/>
      <c r="H55" s="214"/>
      <c r="I55" s="215"/>
      <c r="J55" s="217">
        <v>29.8</v>
      </c>
      <c r="K55" s="217">
        <v>29.5</v>
      </c>
      <c r="L55" s="217">
        <v>24.444925750947515</v>
      </c>
      <c r="M55" s="218">
        <f t="shared" si="0"/>
        <v>2.8163004053765706E-2</v>
      </c>
      <c r="N55" s="213">
        <f t="shared" si="1"/>
        <v>8.3773754638479581E-2</v>
      </c>
      <c r="HK55" s="199" t="s">
        <v>236</v>
      </c>
    </row>
    <row r="56" spans="1:231" ht="15.75" customHeight="1">
      <c r="A56" s="203">
        <v>38139</v>
      </c>
      <c r="B56" s="203" t="s">
        <v>75</v>
      </c>
      <c r="C56" s="212"/>
      <c r="D56" s="213"/>
      <c r="E56" s="213"/>
      <c r="F56" s="213"/>
      <c r="G56" s="213"/>
      <c r="H56" s="214"/>
      <c r="I56" s="215"/>
      <c r="J56" s="217">
        <v>29.7</v>
      </c>
      <c r="K56" s="217">
        <v>29.4</v>
      </c>
      <c r="L56" s="217">
        <v>25.086611392677099</v>
      </c>
      <c r="M56" s="218">
        <f t="shared" si="0"/>
        <v>2.6250259389914987E-2</v>
      </c>
      <c r="N56" s="213">
        <f t="shared" si="1"/>
        <v>9.589496426790789E-2</v>
      </c>
      <c r="HK56" s="199" t="s">
        <v>237</v>
      </c>
    </row>
    <row r="57" spans="1:231" ht="15.75" customHeight="1">
      <c r="A57" s="203">
        <v>38231</v>
      </c>
      <c r="B57" s="203" t="s">
        <v>76</v>
      </c>
      <c r="C57" s="212"/>
      <c r="D57" s="213"/>
      <c r="E57" s="213"/>
      <c r="F57" s="213"/>
      <c r="G57" s="213"/>
      <c r="H57" s="214"/>
      <c r="I57" s="215"/>
      <c r="J57" s="217">
        <v>27.5</v>
      </c>
      <c r="K57" s="217">
        <v>29.4</v>
      </c>
      <c r="L57" s="217">
        <v>25.709274732774386</v>
      </c>
      <c r="M57" s="218">
        <f t="shared" si="0"/>
        <v>2.4820543928824268E-2</v>
      </c>
      <c r="N57" s="231">
        <f t="shared" si="1"/>
        <v>9.5897075517595853E-2</v>
      </c>
      <c r="HK57" s="199" t="s">
        <v>238</v>
      </c>
    </row>
    <row r="58" spans="1:231" s="229" customFormat="1" ht="15.75" customHeight="1">
      <c r="A58" s="220">
        <v>38322</v>
      </c>
      <c r="B58" s="220" t="s">
        <v>77</v>
      </c>
      <c r="C58" s="221"/>
      <c r="D58" s="222"/>
      <c r="E58" s="222"/>
      <c r="F58" s="222"/>
      <c r="G58" s="222"/>
      <c r="H58" s="223"/>
      <c r="I58" s="224"/>
      <c r="J58" s="226">
        <v>26.4</v>
      </c>
      <c r="K58" s="226">
        <v>26.9</v>
      </c>
      <c r="L58" s="226">
        <v>25.57992308167475</v>
      </c>
      <c r="M58" s="227">
        <f t="shared" si="0"/>
        <v>-5.0313224485768471E-3</v>
      </c>
      <c r="N58" s="232">
        <f t="shared" si="1"/>
        <v>7.5901429485812244E-2</v>
      </c>
      <c r="O58" s="233"/>
      <c r="P58" s="234"/>
      <c r="R58" s="235"/>
      <c r="S58" s="236"/>
      <c r="T58" s="236"/>
      <c r="U58" s="236"/>
      <c r="V58" s="237"/>
      <c r="W58" s="238"/>
      <c r="X58" s="239"/>
      <c r="Y58" s="240"/>
      <c r="Z58" s="240"/>
      <c r="AA58" s="241"/>
      <c r="AB58" s="242"/>
      <c r="AC58" s="243"/>
      <c r="AD58" s="241"/>
      <c r="AE58" s="242"/>
      <c r="AF58" s="243"/>
      <c r="AG58" s="241"/>
      <c r="AH58" s="242"/>
      <c r="AI58" s="242"/>
      <c r="AJ58" s="241"/>
      <c r="AK58" s="244"/>
      <c r="AL58" s="241"/>
      <c r="AM58" s="242"/>
      <c r="AN58" s="242"/>
      <c r="AO58" s="245"/>
      <c r="AP58" s="245"/>
      <c r="AQ58" s="246"/>
      <c r="AR58" s="247"/>
      <c r="AS58" s="244"/>
      <c r="AT58" s="248"/>
      <c r="AU58" s="248"/>
      <c r="AV58" s="249"/>
      <c r="AW58" s="250"/>
      <c r="AX58" s="251"/>
      <c r="AY58" s="252"/>
      <c r="AZ58" s="253"/>
      <c r="BA58" s="253"/>
      <c r="BB58" s="253"/>
      <c r="BC58" s="250"/>
      <c r="BD58" s="254"/>
      <c r="BE58" s="253"/>
      <c r="BF58" s="250"/>
      <c r="BG58" s="254"/>
      <c r="BH58" s="253"/>
      <c r="BI58" s="250"/>
      <c r="BJ58" s="250"/>
      <c r="BK58" s="253"/>
      <c r="BL58" s="255"/>
      <c r="BM58" s="253"/>
      <c r="BN58" s="250"/>
      <c r="BO58" s="250"/>
      <c r="BP58" s="256"/>
      <c r="BQ58" s="256"/>
      <c r="BR58" s="257"/>
      <c r="BS58" s="258"/>
      <c r="BT58" s="255"/>
      <c r="BU58" s="249"/>
      <c r="BV58" s="249"/>
      <c r="BW58" s="249"/>
      <c r="BX58" s="250"/>
      <c r="BY58" s="251"/>
      <c r="BZ58" s="252"/>
      <c r="CA58" s="253"/>
      <c r="CB58" s="253"/>
      <c r="CC58" s="253"/>
      <c r="CD58" s="250"/>
      <c r="CE58" s="254"/>
      <c r="CF58" s="253"/>
      <c r="CG58" s="250"/>
      <c r="CH58" s="254"/>
      <c r="CI58" s="253"/>
      <c r="CJ58" s="250"/>
      <c r="CK58" s="250"/>
      <c r="CL58" s="253"/>
      <c r="CM58" s="255"/>
      <c r="CN58" s="253"/>
      <c r="CO58" s="250"/>
      <c r="CP58" s="250"/>
      <c r="CQ58" s="256"/>
      <c r="CR58" s="256"/>
      <c r="CS58" s="257"/>
      <c r="CT58" s="258"/>
      <c r="CU58" s="255"/>
      <c r="CV58" s="249"/>
      <c r="CW58" s="249"/>
      <c r="CX58" s="249"/>
      <c r="CY58" s="250"/>
      <c r="CZ58" s="251"/>
      <c r="DA58" s="252"/>
      <c r="DB58" s="253"/>
      <c r="DC58" s="253"/>
      <c r="DD58" s="253"/>
      <c r="DE58" s="250"/>
      <c r="DF58" s="254"/>
      <c r="DG58" s="253"/>
      <c r="DH58" s="250"/>
      <c r="DI58" s="254"/>
      <c r="DJ58" s="253"/>
      <c r="DK58" s="250"/>
      <c r="DL58" s="250"/>
      <c r="DM58" s="253"/>
      <c r="DN58" s="255"/>
      <c r="DO58" s="253"/>
      <c r="DP58" s="250"/>
      <c r="DQ58" s="250"/>
      <c r="DR58" s="256"/>
      <c r="DS58" s="256"/>
      <c r="DT58" s="257"/>
      <c r="DU58" s="258"/>
      <c r="DV58" s="255"/>
      <c r="DW58" s="249"/>
      <c r="DX58" s="249"/>
      <c r="DY58" s="249"/>
      <c r="DZ58" s="250"/>
      <c r="EA58" s="251"/>
      <c r="EB58" s="252"/>
      <c r="EC58" s="253"/>
      <c r="ED58" s="253"/>
      <c r="EE58" s="253"/>
      <c r="EF58" s="250"/>
      <c r="EG58" s="254"/>
      <c r="EH58" s="253"/>
      <c r="EI58" s="250"/>
      <c r="EJ58" s="254"/>
      <c r="EK58" s="253"/>
      <c r="EL58" s="250"/>
      <c r="EM58" s="250"/>
      <c r="EN58" s="253"/>
      <c r="EO58" s="255"/>
      <c r="EP58" s="253"/>
      <c r="EQ58" s="250"/>
      <c r="ER58" s="250"/>
      <c r="ES58" s="256"/>
      <c r="ET58" s="256"/>
      <c r="EU58" s="257"/>
      <c r="EV58" s="258"/>
      <c r="EW58" s="255"/>
      <c r="EX58" s="249"/>
      <c r="EY58" s="249"/>
      <c r="EZ58" s="249"/>
      <c r="FA58" s="250"/>
      <c r="FB58" s="251"/>
      <c r="FC58" s="252"/>
      <c r="FD58" s="253"/>
      <c r="FE58" s="253"/>
      <c r="FF58" s="253"/>
      <c r="FG58" s="250"/>
      <c r="FH58" s="254"/>
      <c r="FI58" s="253"/>
      <c r="FJ58" s="250"/>
      <c r="FK58" s="254"/>
      <c r="FL58" s="253"/>
      <c r="FM58" s="250"/>
      <c r="FN58" s="250"/>
      <c r="FO58" s="253"/>
      <c r="FP58" s="255"/>
      <c r="FQ58" s="253"/>
      <c r="FR58" s="250"/>
      <c r="FS58" s="250"/>
      <c r="FT58" s="256"/>
      <c r="FU58" s="256"/>
      <c r="FV58" s="257"/>
      <c r="FW58" s="258"/>
      <c r="FX58" s="255"/>
      <c r="FY58" s="249"/>
      <c r="FZ58" s="249"/>
      <c r="GA58" s="249"/>
      <c r="GB58" s="250"/>
      <c r="GC58" s="251"/>
      <c r="GD58" s="252"/>
      <c r="GE58" s="253"/>
      <c r="GF58" s="253"/>
      <c r="GG58" s="253"/>
      <c r="GH58" s="250"/>
      <c r="GI58" s="254"/>
      <c r="GJ58" s="253"/>
      <c r="GK58" s="250"/>
      <c r="GL58" s="254"/>
      <c r="GM58" s="253"/>
      <c r="GN58" s="250"/>
      <c r="GO58" s="250"/>
      <c r="GP58" s="253"/>
      <c r="GQ58" s="255"/>
      <c r="GR58" s="253"/>
      <c r="GS58" s="250"/>
      <c r="GT58" s="250"/>
      <c r="GU58" s="256"/>
      <c r="GV58" s="256"/>
      <c r="GW58" s="257"/>
      <c r="GX58" s="258"/>
      <c r="GY58" s="255"/>
      <c r="GZ58" s="249"/>
      <c r="HA58" s="249"/>
      <c r="HB58" s="249"/>
      <c r="HC58" s="250"/>
      <c r="HD58" s="251"/>
      <c r="HE58" s="252"/>
      <c r="HF58" s="253"/>
      <c r="HG58" s="253"/>
      <c r="HH58" s="253"/>
      <c r="HI58" s="250"/>
      <c r="HJ58" s="254"/>
      <c r="HK58" s="253" t="s">
        <v>239</v>
      </c>
      <c r="HL58" s="250"/>
      <c r="HM58" s="254"/>
      <c r="HN58" s="253"/>
      <c r="HO58" s="250"/>
      <c r="HP58" s="250"/>
      <c r="HQ58" s="253"/>
      <c r="HR58" s="255"/>
      <c r="HS58" s="253"/>
      <c r="HT58" s="250"/>
      <c r="HU58" s="250"/>
      <c r="HV58" s="256"/>
      <c r="HW58" s="256"/>
    </row>
    <row r="59" spans="1:231" ht="15.75" customHeight="1">
      <c r="A59" s="203">
        <v>38412</v>
      </c>
      <c r="B59" s="203" t="s">
        <v>78</v>
      </c>
      <c r="C59" s="212"/>
      <c r="D59" s="213"/>
      <c r="E59" s="213"/>
      <c r="F59" s="213"/>
      <c r="G59" s="213"/>
      <c r="H59" s="214"/>
      <c r="I59" s="215"/>
      <c r="J59" s="217">
        <v>25.5</v>
      </c>
      <c r="K59" s="217">
        <v>24.7</v>
      </c>
      <c r="L59" s="217">
        <v>25.785363939303586</v>
      </c>
      <c r="M59" s="218">
        <f t="shared" si="0"/>
        <v>8.0313321104554802E-3</v>
      </c>
      <c r="N59" s="213">
        <f t="shared" si="1"/>
        <v>5.4835028014110998E-2</v>
      </c>
      <c r="HK59" s="199" t="s">
        <v>240</v>
      </c>
    </row>
    <row r="60" spans="1:231" ht="15.75" customHeight="1">
      <c r="A60" s="203">
        <v>38504</v>
      </c>
      <c r="B60" s="203" t="s">
        <v>79</v>
      </c>
      <c r="C60" s="212"/>
      <c r="D60" s="213"/>
      <c r="E60" s="213"/>
      <c r="F60" s="213"/>
      <c r="G60" s="213"/>
      <c r="H60" s="214"/>
      <c r="I60" s="215"/>
      <c r="J60" s="217">
        <v>24.6</v>
      </c>
      <c r="K60" s="217">
        <v>25.1</v>
      </c>
      <c r="L60" s="217">
        <v>26.125229061800677</v>
      </c>
      <c r="M60" s="218">
        <f t="shared" si="0"/>
        <v>1.3180543943343226E-2</v>
      </c>
      <c r="N60" s="213">
        <f t="shared" si="1"/>
        <v>4.140127388535042E-2</v>
      </c>
      <c r="HK60" s="199" t="s">
        <v>241</v>
      </c>
    </row>
    <row r="61" spans="1:231" ht="15.75" customHeight="1">
      <c r="A61" s="203">
        <v>38596</v>
      </c>
      <c r="B61" s="203" t="s">
        <v>80</v>
      </c>
      <c r="C61" s="212"/>
      <c r="D61" s="213"/>
      <c r="E61" s="213"/>
      <c r="F61" s="213"/>
      <c r="G61" s="213"/>
      <c r="H61" s="214"/>
      <c r="I61" s="215"/>
      <c r="J61" s="217">
        <v>24.1</v>
      </c>
      <c r="K61" s="217">
        <v>24.5</v>
      </c>
      <c r="L61" s="217">
        <v>26.723797486497045</v>
      </c>
      <c r="M61" s="218">
        <f t="shared" si="0"/>
        <v>2.2911509150041143E-2</v>
      </c>
      <c r="N61" s="219">
        <f t="shared" si="1"/>
        <v>3.9461352537858208E-2</v>
      </c>
      <c r="HK61" s="199" t="s">
        <v>242</v>
      </c>
    </row>
    <row r="62" spans="1:231" s="229" customFormat="1" ht="15.75" customHeight="1">
      <c r="A62" s="220">
        <v>38687</v>
      </c>
      <c r="B62" s="220" t="s">
        <v>81</v>
      </c>
      <c r="C62" s="221"/>
      <c r="D62" s="222"/>
      <c r="E62" s="222"/>
      <c r="F62" s="222"/>
      <c r="G62" s="222"/>
      <c r="H62" s="223"/>
      <c r="I62" s="224"/>
      <c r="J62" s="226">
        <v>24.1</v>
      </c>
      <c r="K62" s="226">
        <v>23.3</v>
      </c>
      <c r="L62" s="226">
        <v>26.834126835964387</v>
      </c>
      <c r="M62" s="227">
        <f t="shared" si="0"/>
        <v>4.1285056707636159E-3</v>
      </c>
      <c r="N62" s="228">
        <f t="shared" si="1"/>
        <v>4.9030786773089918E-2</v>
      </c>
      <c r="HK62" s="229" t="s">
        <v>243</v>
      </c>
    </row>
    <row r="63" spans="1:231" ht="15.75" customHeight="1">
      <c r="A63" s="203">
        <v>38777</v>
      </c>
      <c r="B63" s="203" t="s">
        <v>82</v>
      </c>
      <c r="C63" s="212"/>
      <c r="D63" s="213"/>
      <c r="E63" s="213"/>
      <c r="F63" s="213"/>
      <c r="G63" s="213"/>
      <c r="H63" s="214"/>
      <c r="I63" s="215"/>
      <c r="J63" s="217">
        <v>24.3</v>
      </c>
      <c r="K63" s="217">
        <v>24.2</v>
      </c>
      <c r="L63" s="217">
        <v>27.469471710483198</v>
      </c>
      <c r="M63" s="218">
        <f t="shared" si="0"/>
        <v>2.3676748582230456E-2</v>
      </c>
      <c r="N63" s="213">
        <f t="shared" si="1"/>
        <v>6.5312546107312963E-2</v>
      </c>
      <c r="HK63" s="199" t="s">
        <v>244</v>
      </c>
    </row>
    <row r="64" spans="1:231" ht="15.75" customHeight="1">
      <c r="A64" s="203">
        <v>38869</v>
      </c>
      <c r="B64" s="203" t="s">
        <v>83</v>
      </c>
      <c r="C64" s="212"/>
      <c r="D64" s="213"/>
      <c r="E64" s="213"/>
      <c r="F64" s="213"/>
      <c r="G64" s="213"/>
      <c r="H64" s="214"/>
      <c r="I64" s="215"/>
      <c r="J64" s="217">
        <v>23.8</v>
      </c>
      <c r="K64" s="217">
        <v>24</v>
      </c>
      <c r="L64" s="217">
        <v>27.875280811972264</v>
      </c>
      <c r="M64" s="218">
        <f t="shared" si="0"/>
        <v>1.4773094501638884E-2</v>
      </c>
      <c r="N64" s="213">
        <f t="shared" si="1"/>
        <v>6.6987039464103448E-2</v>
      </c>
      <c r="HK64" s="199" t="s">
        <v>245</v>
      </c>
    </row>
    <row r="65" spans="1:219" ht="15.75" customHeight="1">
      <c r="A65" s="203">
        <v>38961</v>
      </c>
      <c r="B65" s="203" t="s">
        <v>84</v>
      </c>
      <c r="C65" s="212"/>
      <c r="D65" s="213"/>
      <c r="E65" s="213"/>
      <c r="F65" s="213"/>
      <c r="G65" s="213"/>
      <c r="H65" s="214"/>
      <c r="I65" s="215"/>
      <c r="J65" s="217">
        <v>23.9</v>
      </c>
      <c r="K65" s="217">
        <v>23.9</v>
      </c>
      <c r="L65" s="217">
        <v>28.486530771090159</v>
      </c>
      <c r="M65" s="218">
        <f t="shared" si="0"/>
        <v>2.1928028752103756E-2</v>
      </c>
      <c r="N65" s="219">
        <f t="shared" si="1"/>
        <v>6.5961182555876796E-2</v>
      </c>
      <c r="HK65" s="199" t="s">
        <v>246</v>
      </c>
    </row>
    <row r="66" spans="1:219" s="229" customFormat="1" ht="15.75" customHeight="1">
      <c r="A66" s="220">
        <v>39052</v>
      </c>
      <c r="B66" s="220" t="s">
        <v>85</v>
      </c>
      <c r="C66" s="221"/>
      <c r="D66" s="222"/>
      <c r="E66" s="222"/>
      <c r="F66" s="222"/>
      <c r="G66" s="222"/>
      <c r="H66" s="223"/>
      <c r="I66" s="224"/>
      <c r="J66" s="226">
        <v>24.4</v>
      </c>
      <c r="K66" s="226">
        <v>23.9</v>
      </c>
      <c r="L66" s="226">
        <v>28.546133982871361</v>
      </c>
      <c r="M66" s="227">
        <f t="shared" si="0"/>
        <v>2.0923296086896581E-3</v>
      </c>
      <c r="N66" s="228">
        <f t="shared" si="1"/>
        <v>6.3799621928165795E-2</v>
      </c>
      <c r="HK66" s="229" t="s">
        <v>247</v>
      </c>
    </row>
    <row r="67" spans="1:219" ht="15.75" customHeight="1">
      <c r="A67" s="203">
        <v>39142</v>
      </c>
      <c r="B67" s="203" t="s">
        <v>86</v>
      </c>
      <c r="C67" s="212"/>
      <c r="D67" s="213"/>
      <c r="E67" s="213"/>
      <c r="F67" s="213"/>
      <c r="G67" s="213"/>
      <c r="H67" s="214"/>
      <c r="I67" s="215"/>
      <c r="J67" s="217">
        <v>24.1</v>
      </c>
      <c r="K67" s="217">
        <v>24.3</v>
      </c>
      <c r="L67" s="217">
        <v>29.492176450717746</v>
      </c>
      <c r="M67" s="218">
        <f t="shared" si="0"/>
        <v>3.314082629942261E-2</v>
      </c>
      <c r="N67" s="213">
        <f t="shared" si="1"/>
        <v>7.3634642906606151E-2</v>
      </c>
      <c r="HK67" s="199" t="s">
        <v>248</v>
      </c>
    </row>
    <row r="68" spans="1:219" ht="15.75" customHeight="1">
      <c r="A68" s="203">
        <v>39234</v>
      </c>
      <c r="B68" s="203" t="s">
        <v>87</v>
      </c>
      <c r="C68" s="212"/>
      <c r="D68" s="213"/>
      <c r="E68" s="213"/>
      <c r="F68" s="213"/>
      <c r="G68" s="213"/>
      <c r="H68" s="214"/>
      <c r="I68" s="215"/>
      <c r="J68" s="217">
        <v>23.9</v>
      </c>
      <c r="K68" s="217">
        <v>24</v>
      </c>
      <c r="L68" s="217">
        <v>30.119912404583641</v>
      </c>
      <c r="M68" s="218">
        <f t="shared" ref="M68:M131" si="2">L68/L67-1</f>
        <v>2.1284829721362142E-2</v>
      </c>
      <c r="N68" s="213">
        <f t="shared" si="1"/>
        <v>8.0524088985941988E-2</v>
      </c>
      <c r="HK68" s="199" t="s">
        <v>249</v>
      </c>
    </row>
    <row r="69" spans="1:219" ht="15.75" customHeight="1">
      <c r="A69" s="203">
        <v>39326</v>
      </c>
      <c r="B69" s="203" t="s">
        <v>88</v>
      </c>
      <c r="C69" s="212"/>
      <c r="D69" s="213"/>
      <c r="E69" s="213"/>
      <c r="F69" s="213"/>
      <c r="G69" s="213"/>
      <c r="H69" s="259">
        <v>0.05</v>
      </c>
      <c r="I69" s="260"/>
      <c r="J69" s="217">
        <v>23.1</v>
      </c>
      <c r="K69" s="217">
        <v>23.7</v>
      </c>
      <c r="L69" s="217">
        <v>31.021569501954659</v>
      </c>
      <c r="M69" s="218">
        <f t="shared" si="2"/>
        <v>2.9935581659719768E-2</v>
      </c>
      <c r="N69" s="219">
        <f t="shared" si="1"/>
        <v>8.8990784846191495E-2</v>
      </c>
      <c r="HK69" s="199" t="s">
        <v>250</v>
      </c>
    </row>
    <row r="70" spans="1:219" s="229" customFormat="1" ht="15.75" customHeight="1">
      <c r="A70" s="220">
        <v>39417</v>
      </c>
      <c r="B70" s="220" t="s">
        <v>89</v>
      </c>
      <c r="C70" s="221"/>
      <c r="D70" s="222"/>
      <c r="E70" s="222"/>
      <c r="F70" s="222"/>
      <c r="G70" s="222"/>
      <c r="H70" s="261">
        <v>7.2499999999999995E-2</v>
      </c>
      <c r="I70" s="262">
        <v>7.1249999999999994E-2</v>
      </c>
      <c r="J70" s="226">
        <v>21.5</v>
      </c>
      <c r="K70" s="226">
        <v>21.9</v>
      </c>
      <c r="L70" s="226">
        <v>30.973379671152834</v>
      </c>
      <c r="M70" s="227">
        <f t="shared" si="2"/>
        <v>-1.5534298095003507E-3</v>
      </c>
      <c r="N70" s="228">
        <f t="shared" si="1"/>
        <v>8.5028876055087022E-2</v>
      </c>
      <c r="HK70" s="229" t="s">
        <v>251</v>
      </c>
    </row>
    <row r="71" spans="1:219" ht="15.75" customHeight="1">
      <c r="A71" s="203">
        <v>39508</v>
      </c>
      <c r="B71" s="203" t="s">
        <v>90</v>
      </c>
      <c r="C71" s="212"/>
      <c r="D71" s="213"/>
      <c r="E71" s="213"/>
      <c r="F71" s="213"/>
      <c r="G71" s="213"/>
      <c r="H71" s="259">
        <v>7.2499999999999995E-2</v>
      </c>
      <c r="I71" s="260">
        <v>7.2499999999999995E-2</v>
      </c>
      <c r="J71" s="217">
        <v>20.399999999999999</v>
      </c>
      <c r="K71" s="217">
        <v>21.1</v>
      </c>
      <c r="L71" s="217">
        <v>31.859818927218011</v>
      </c>
      <c r="M71" s="218">
        <f t="shared" si="2"/>
        <v>2.8619390763183761E-2</v>
      </c>
      <c r="N71" s="213">
        <f t="shared" ref="N71:N134" si="3">L71/L67-1</f>
        <v>8.0280357757138043E-2</v>
      </c>
      <c r="HK71" s="199" t="s">
        <v>252</v>
      </c>
    </row>
    <row r="72" spans="1:219" ht="15.75" customHeight="1">
      <c r="A72" s="203">
        <v>39600</v>
      </c>
      <c r="B72" s="203" t="s">
        <v>91</v>
      </c>
      <c r="C72" s="212"/>
      <c r="D72" s="213"/>
      <c r="E72" s="213"/>
      <c r="F72" s="213"/>
      <c r="G72" s="213"/>
      <c r="H72" s="259">
        <v>7.2499999999999995E-2</v>
      </c>
      <c r="I72" s="260">
        <v>7.2499999999999995E-2</v>
      </c>
      <c r="J72" s="217">
        <v>19.5</v>
      </c>
      <c r="K72" s="217">
        <v>20</v>
      </c>
      <c r="L72" s="217">
        <v>32.657487442332453</v>
      </c>
      <c r="M72" s="218">
        <f t="shared" si="2"/>
        <v>2.5036818851251752E-2</v>
      </c>
      <c r="N72" s="213">
        <f t="shared" si="3"/>
        <v>8.4249084249084394E-2</v>
      </c>
      <c r="HK72" s="199" t="s">
        <v>253</v>
      </c>
    </row>
    <row r="73" spans="1:219" ht="15.75" customHeight="1">
      <c r="A73" s="203">
        <v>39692</v>
      </c>
      <c r="B73" s="203" t="s">
        <v>92</v>
      </c>
      <c r="C73" s="212"/>
      <c r="D73" s="213"/>
      <c r="E73" s="213"/>
      <c r="F73" s="213"/>
      <c r="G73" s="213"/>
      <c r="H73" s="259">
        <v>7.7499999999999999E-2</v>
      </c>
      <c r="I73" s="260">
        <v>7.4999999999999997E-2</v>
      </c>
      <c r="J73" s="217">
        <v>21.2</v>
      </c>
      <c r="K73" s="217">
        <v>19.2</v>
      </c>
      <c r="L73" s="217">
        <v>33.335949533884488</v>
      </c>
      <c r="M73" s="218">
        <f t="shared" si="2"/>
        <v>2.0775085430257967E-2</v>
      </c>
      <c r="N73" s="219">
        <f t="shared" si="3"/>
        <v>7.4605510587850921E-2</v>
      </c>
      <c r="HK73" s="199" t="s">
        <v>254</v>
      </c>
    </row>
    <row r="74" spans="1:219" s="229" customFormat="1" ht="15.75" customHeight="1">
      <c r="A74" s="220">
        <v>39783</v>
      </c>
      <c r="B74" s="220" t="s">
        <v>93</v>
      </c>
      <c r="C74" s="221"/>
      <c r="D74" s="222"/>
      <c r="E74" s="222"/>
      <c r="F74" s="222"/>
      <c r="G74" s="222"/>
      <c r="H74" s="261">
        <v>7.7499999999999999E-2</v>
      </c>
      <c r="I74" s="262">
        <v>7.7499999999999999E-2</v>
      </c>
      <c r="J74" s="226">
        <v>24.4</v>
      </c>
      <c r="K74" s="226">
        <v>23.1</v>
      </c>
      <c r="L74" s="226">
        <v>33.820384148787056</v>
      </c>
      <c r="M74" s="227">
        <f t="shared" si="2"/>
        <v>1.4531897896298496E-2</v>
      </c>
      <c r="N74" s="228">
        <f t="shared" si="3"/>
        <v>9.1917785784474404E-2</v>
      </c>
      <c r="HK74" s="229" t="s">
        <v>255</v>
      </c>
    </row>
    <row r="75" spans="1:219" ht="15.75" customHeight="1">
      <c r="A75" s="203">
        <v>39873</v>
      </c>
      <c r="B75" s="203" t="s">
        <v>94</v>
      </c>
      <c r="C75" s="212"/>
      <c r="D75" s="213"/>
      <c r="E75" s="213"/>
      <c r="F75" s="213"/>
      <c r="G75" s="213"/>
      <c r="H75" s="259">
        <v>0.09</v>
      </c>
      <c r="I75" s="260">
        <v>8.3750000000000005E-2</v>
      </c>
      <c r="J75" s="217">
        <v>24.1</v>
      </c>
      <c r="K75" s="217">
        <v>22.7</v>
      </c>
      <c r="L75" s="217">
        <v>34.257897086329955</v>
      </c>
      <c r="M75" s="218">
        <f t="shared" si="2"/>
        <v>1.293636806779408E-2</v>
      </c>
      <c r="N75" s="213">
        <f t="shared" si="3"/>
        <v>7.5269673207817744E-2</v>
      </c>
    </row>
    <row r="76" spans="1:219" ht="15.75" customHeight="1">
      <c r="A76" s="203">
        <v>39965</v>
      </c>
      <c r="B76" s="203" t="s">
        <v>95</v>
      </c>
      <c r="C76" s="212"/>
      <c r="D76" s="213"/>
      <c r="E76" s="213"/>
      <c r="F76" s="213"/>
      <c r="G76" s="213"/>
      <c r="H76" s="259">
        <v>0.08</v>
      </c>
      <c r="I76" s="260">
        <v>8.5000000000000006E-2</v>
      </c>
      <c r="J76" s="217">
        <v>23.5</v>
      </c>
      <c r="K76" s="217">
        <v>24</v>
      </c>
      <c r="L76" s="217">
        <v>34.774035537286359</v>
      </c>
      <c r="M76" s="218">
        <f t="shared" si="2"/>
        <v>1.5066261938254222E-2</v>
      </c>
      <c r="N76" s="213">
        <f t="shared" si="3"/>
        <v>6.4810500155327855E-2</v>
      </c>
    </row>
    <row r="77" spans="1:219" ht="15.75" customHeight="1">
      <c r="A77" s="203">
        <v>40057</v>
      </c>
      <c r="B77" s="203" t="s">
        <v>96</v>
      </c>
      <c r="C77" s="212"/>
      <c r="D77" s="213"/>
      <c r="E77" s="213"/>
      <c r="F77" s="213"/>
      <c r="G77" s="213"/>
      <c r="H77" s="259">
        <v>0.08</v>
      </c>
      <c r="I77" s="260">
        <v>0.08</v>
      </c>
      <c r="J77" s="217">
        <v>21.5</v>
      </c>
      <c r="K77" s="217">
        <v>23.3</v>
      </c>
      <c r="L77" s="217">
        <v>35.63257541762416</v>
      </c>
      <c r="M77" s="218">
        <f t="shared" si="2"/>
        <v>2.4689106888880819E-2</v>
      </c>
      <c r="N77" s="219">
        <f t="shared" si="3"/>
        <v>6.8893369346064492E-2</v>
      </c>
      <c r="HK77" s="199">
        <v>1</v>
      </c>
    </row>
    <row r="78" spans="1:219" s="229" customFormat="1" ht="15.75" customHeight="1">
      <c r="A78" s="220">
        <v>40148</v>
      </c>
      <c r="B78" s="220" t="s">
        <v>97</v>
      </c>
      <c r="C78" s="221"/>
      <c r="D78" s="222"/>
      <c r="E78" s="222"/>
      <c r="F78" s="222"/>
      <c r="G78" s="222"/>
      <c r="H78" s="261">
        <v>6.25E-2</v>
      </c>
      <c r="I78" s="262">
        <v>7.1249999999999994E-2</v>
      </c>
      <c r="J78" s="226">
        <v>19.5</v>
      </c>
      <c r="K78" s="226">
        <v>20.8</v>
      </c>
      <c r="L78" s="226">
        <v>35.81645766673639</v>
      </c>
      <c r="M78" s="227">
        <f t="shared" si="2"/>
        <v>5.1605096448144039E-3</v>
      </c>
      <c r="N78" s="228">
        <f t="shared" si="3"/>
        <v>5.9019835764370532E-2</v>
      </c>
      <c r="HK78" s="229">
        <v>2</v>
      </c>
    </row>
    <row r="79" spans="1:219" ht="15.75" customHeight="1">
      <c r="A79" s="203">
        <v>40238</v>
      </c>
      <c r="B79" s="203" t="s">
        <v>98</v>
      </c>
      <c r="C79" s="212"/>
      <c r="D79" s="213"/>
      <c r="E79" s="213"/>
      <c r="F79" s="213"/>
      <c r="G79" s="213"/>
      <c r="H79" s="259">
        <v>6.25E-2</v>
      </c>
      <c r="I79" s="260">
        <v>6.25E-2</v>
      </c>
      <c r="J79" s="217">
        <v>19.5</v>
      </c>
      <c r="K79" s="217">
        <v>19.5</v>
      </c>
      <c r="L79" s="217">
        <v>36.697824309032953</v>
      </c>
      <c r="M79" s="218">
        <f t="shared" si="2"/>
        <v>2.4607867436178932E-2</v>
      </c>
      <c r="N79" s="213">
        <f t="shared" si="3"/>
        <v>7.1222329162656361E-2</v>
      </c>
      <c r="HK79" s="199">
        <v>3</v>
      </c>
    </row>
    <row r="80" spans="1:219" ht="15.75" customHeight="1">
      <c r="A80" s="203">
        <v>40330</v>
      </c>
      <c r="B80" s="203" t="s">
        <v>99</v>
      </c>
      <c r="C80" s="212"/>
      <c r="D80" s="213"/>
      <c r="E80" s="213"/>
      <c r="F80" s="213"/>
      <c r="G80" s="213"/>
      <c r="H80" s="259">
        <v>6.25E-2</v>
      </c>
      <c r="I80" s="260">
        <v>6.25E-2</v>
      </c>
      <c r="J80" s="217">
        <v>21.1</v>
      </c>
      <c r="K80" s="217">
        <v>19.2</v>
      </c>
      <c r="L80" s="217">
        <v>36.924823775178403</v>
      </c>
      <c r="M80" s="218">
        <f t="shared" si="2"/>
        <v>6.1856382611100713E-3</v>
      </c>
      <c r="N80" s="213">
        <f t="shared" si="3"/>
        <v>6.1850406622661502E-2</v>
      </c>
      <c r="HK80" s="199">
        <v>4</v>
      </c>
    </row>
    <row r="81" spans="1:219" ht="15.75" customHeight="1">
      <c r="A81" s="203">
        <v>40422</v>
      </c>
      <c r="B81" s="203" t="s">
        <v>100</v>
      </c>
      <c r="C81" s="212"/>
      <c r="D81" s="213"/>
      <c r="E81" s="213"/>
      <c r="F81" s="213"/>
      <c r="G81" s="213"/>
      <c r="H81" s="259">
        <v>6.25E-2</v>
      </c>
      <c r="I81" s="260">
        <v>6.25E-2</v>
      </c>
      <c r="J81" s="217">
        <v>20.3</v>
      </c>
      <c r="K81" s="217">
        <v>20.9</v>
      </c>
      <c r="L81" s="217">
        <v>37.884815930888472</v>
      </c>
      <c r="M81" s="218">
        <f t="shared" si="2"/>
        <v>2.5998557543702949E-2</v>
      </c>
      <c r="N81" s="219">
        <f t="shared" si="3"/>
        <v>6.3207345718556684E-2</v>
      </c>
      <c r="HK81" s="199">
        <v>5</v>
      </c>
    </row>
    <row r="82" spans="1:219" s="229" customFormat="1" ht="15.75" customHeight="1">
      <c r="A82" s="220">
        <v>40513</v>
      </c>
      <c r="B82" s="220" t="s">
        <v>101</v>
      </c>
      <c r="C82" s="221"/>
      <c r="D82" s="222"/>
      <c r="E82" s="222"/>
      <c r="F82" s="222"/>
      <c r="G82" s="222"/>
      <c r="H82" s="261">
        <v>6.25E-2</v>
      </c>
      <c r="I82" s="262">
        <v>6.25E-2</v>
      </c>
      <c r="J82" s="226">
        <v>19.899999999999999</v>
      </c>
      <c r="K82" s="226">
        <v>20.100000000000001</v>
      </c>
      <c r="L82" s="226">
        <v>38.299502106472609</v>
      </c>
      <c r="M82" s="227">
        <f t="shared" si="2"/>
        <v>1.0945973086965211E-2</v>
      </c>
      <c r="N82" s="228">
        <f t="shared" si="3"/>
        <v>6.9326912863364454E-2</v>
      </c>
      <c r="HK82" s="229">
        <v>6</v>
      </c>
    </row>
    <row r="83" spans="1:219" ht="15.75" customHeight="1">
      <c r="A83" s="203">
        <v>40603</v>
      </c>
      <c r="B83" s="203" t="s">
        <v>102</v>
      </c>
      <c r="C83" s="212"/>
      <c r="D83" s="213"/>
      <c r="E83" s="213"/>
      <c r="F83" s="213"/>
      <c r="G83" s="213"/>
      <c r="H83" s="259">
        <v>7.4999999999999997E-2</v>
      </c>
      <c r="I83" s="260">
        <v>6.8750000000000006E-2</v>
      </c>
      <c r="J83" s="263">
        <v>19.3</v>
      </c>
      <c r="K83" s="263">
        <v>19.7</v>
      </c>
      <c r="L83" s="217">
        <v>39.697433933358859</v>
      </c>
      <c r="M83" s="218">
        <f t="shared" si="2"/>
        <v>3.6499999999999977E-2</v>
      </c>
      <c r="N83" s="213">
        <f t="shared" si="3"/>
        <v>8.1738077959776279E-2</v>
      </c>
      <c r="HK83" s="199">
        <v>7</v>
      </c>
    </row>
    <row r="84" spans="1:219" ht="15.75" customHeight="1">
      <c r="A84" s="203">
        <v>40695</v>
      </c>
      <c r="B84" s="203" t="s">
        <v>103</v>
      </c>
      <c r="C84" s="212"/>
      <c r="D84" s="213"/>
      <c r="E84" s="213"/>
      <c r="F84" s="213"/>
      <c r="G84" s="213"/>
      <c r="H84" s="259">
        <v>0.08</v>
      </c>
      <c r="I84" s="260">
        <v>7.7499999999999999E-2</v>
      </c>
      <c r="J84" s="263">
        <v>18.399999999999999</v>
      </c>
      <c r="K84" s="263">
        <v>18.899999999999999</v>
      </c>
      <c r="L84" s="217">
        <v>40.103408655687467</v>
      </c>
      <c r="M84" s="218">
        <f t="shared" si="2"/>
        <v>1.0226724553786815E-2</v>
      </c>
      <c r="N84" s="213">
        <f t="shared" si="3"/>
        <v>8.608260122952216E-2</v>
      </c>
      <c r="HK84" s="199">
        <v>8</v>
      </c>
    </row>
    <row r="85" spans="1:219" ht="15.75" customHeight="1">
      <c r="A85" s="203">
        <v>40787</v>
      </c>
      <c r="B85" s="203" t="s">
        <v>104</v>
      </c>
      <c r="C85" s="212"/>
      <c r="D85" s="213"/>
      <c r="E85" s="213"/>
      <c r="F85" s="213"/>
      <c r="G85" s="213"/>
      <c r="H85" s="259">
        <v>0.08</v>
      </c>
      <c r="I85" s="260">
        <v>0.08</v>
      </c>
      <c r="J85" s="263">
        <v>20.3</v>
      </c>
      <c r="K85" s="263">
        <v>18.399999999999999</v>
      </c>
      <c r="L85" s="217">
        <v>40.838759096131746</v>
      </c>
      <c r="M85" s="218">
        <f t="shared" si="2"/>
        <v>1.833635755897256E-2</v>
      </c>
      <c r="N85" s="219">
        <f t="shared" si="3"/>
        <v>7.7971691102631135E-2</v>
      </c>
      <c r="HK85" s="199">
        <v>9</v>
      </c>
    </row>
    <row r="86" spans="1:219" s="229" customFormat="1" ht="15.75" customHeight="1">
      <c r="A86" s="220">
        <v>40878</v>
      </c>
      <c r="B86" s="220" t="s">
        <v>105</v>
      </c>
      <c r="C86" s="221"/>
      <c r="D86" s="222"/>
      <c r="E86" s="222"/>
      <c r="F86" s="222"/>
      <c r="G86" s="222"/>
      <c r="H86" s="261">
        <v>8.7499999999999994E-2</v>
      </c>
      <c r="I86" s="262">
        <v>8.3750000000000005E-2</v>
      </c>
      <c r="J86" s="226">
        <v>20</v>
      </c>
      <c r="K86" s="226">
        <v>19.100000000000001</v>
      </c>
      <c r="L86" s="226">
        <v>41.593259287629259</v>
      </c>
      <c r="M86" s="227">
        <f t="shared" si="2"/>
        <v>1.8475100815905643E-2</v>
      </c>
      <c r="N86" s="228">
        <f t="shared" si="3"/>
        <v>8.6000000000000076E-2</v>
      </c>
      <c r="HK86" s="229">
        <v>10</v>
      </c>
    </row>
    <row r="87" spans="1:219" ht="15.75" customHeight="1">
      <c r="A87" s="203">
        <v>40969</v>
      </c>
      <c r="B87" s="203" t="s">
        <v>106</v>
      </c>
      <c r="C87" s="212"/>
      <c r="D87" s="213"/>
      <c r="E87" s="213"/>
      <c r="F87" s="213"/>
      <c r="G87" s="213"/>
      <c r="H87" s="259">
        <v>8.7499999999999994E-2</v>
      </c>
      <c r="I87" s="260">
        <v>8.7499999999999994E-2</v>
      </c>
      <c r="J87" s="263">
        <v>19.5</v>
      </c>
      <c r="K87" s="263">
        <v>19.7</v>
      </c>
      <c r="L87" s="217">
        <v>42.665645346610496</v>
      </c>
      <c r="M87" s="218">
        <f t="shared" si="2"/>
        <v>2.5782688766114337E-2</v>
      </c>
      <c r="N87" s="213">
        <f t="shared" si="3"/>
        <v>7.4770863482875427E-2</v>
      </c>
      <c r="HK87" s="199">
        <v>11</v>
      </c>
    </row>
    <row r="88" spans="1:219" ht="15.75" customHeight="1">
      <c r="A88" s="203">
        <v>41061</v>
      </c>
      <c r="B88" s="203" t="s">
        <v>107</v>
      </c>
      <c r="C88" s="212"/>
      <c r="D88" s="213"/>
      <c r="E88" s="213"/>
      <c r="F88" s="213"/>
      <c r="G88" s="213"/>
      <c r="H88" s="259">
        <v>8.7499999999999994E-2</v>
      </c>
      <c r="I88" s="260">
        <v>8.7499999999999994E-2</v>
      </c>
      <c r="J88" s="263">
        <v>21.6</v>
      </c>
      <c r="K88" s="263">
        <v>19.8</v>
      </c>
      <c r="L88" s="217">
        <v>43.312906932209891</v>
      </c>
      <c r="M88" s="218">
        <f t="shared" si="2"/>
        <v>1.5170556552962511E-2</v>
      </c>
      <c r="N88" s="213">
        <f t="shared" si="3"/>
        <v>8.0030560595932165E-2</v>
      </c>
      <c r="HK88" s="199">
        <v>12</v>
      </c>
    </row>
    <row r="89" spans="1:219" ht="15.75" customHeight="1">
      <c r="A89" s="203">
        <v>41153</v>
      </c>
      <c r="B89" s="203" t="s">
        <v>108</v>
      </c>
      <c r="C89" s="212"/>
      <c r="D89" s="213"/>
      <c r="E89" s="213"/>
      <c r="F89" s="213"/>
      <c r="G89" s="213"/>
      <c r="H89" s="259">
        <v>0.09</v>
      </c>
      <c r="I89" s="260">
        <v>8.8749999999999996E-2</v>
      </c>
      <c r="J89" s="263">
        <v>21</v>
      </c>
      <c r="K89" s="263">
        <v>21.4</v>
      </c>
      <c r="L89" s="217">
        <v>44.366143240137895</v>
      </c>
      <c r="M89" s="218">
        <f t="shared" si="2"/>
        <v>2.4316915730834054E-2</v>
      </c>
      <c r="N89" s="219">
        <f t="shared" si="3"/>
        <v>8.6373440870299634E-2</v>
      </c>
      <c r="HK89" s="199">
        <v>13</v>
      </c>
    </row>
    <row r="90" spans="1:219" s="229" customFormat="1" ht="15.75" customHeight="1">
      <c r="A90" s="220">
        <v>41244</v>
      </c>
      <c r="B90" s="220" t="s">
        <v>109</v>
      </c>
      <c r="C90" s="221"/>
      <c r="D90" s="222"/>
      <c r="E90" s="222"/>
      <c r="F90" s="222"/>
      <c r="G90" s="222"/>
      <c r="H90" s="261">
        <v>9.2499999999999999E-2</v>
      </c>
      <c r="I90" s="262">
        <v>9.1249999999999998E-2</v>
      </c>
      <c r="J90" s="226">
        <v>19.2</v>
      </c>
      <c r="K90" s="226">
        <v>19.8</v>
      </c>
      <c r="L90" s="226">
        <v>44.703178858674853</v>
      </c>
      <c r="M90" s="227">
        <f t="shared" si="2"/>
        <v>7.5966850828728116E-3</v>
      </c>
      <c r="N90" s="228">
        <f t="shared" si="3"/>
        <v>7.4769797421731621E-2</v>
      </c>
      <c r="HK90" s="229">
        <v>14</v>
      </c>
    </row>
    <row r="91" spans="1:219" ht="15.75" customHeight="1">
      <c r="A91" s="203">
        <v>41334</v>
      </c>
      <c r="B91" s="203" t="s">
        <v>110</v>
      </c>
      <c r="C91" s="212"/>
      <c r="D91" s="213"/>
      <c r="E91" s="213"/>
      <c r="F91" s="213"/>
      <c r="G91" s="213"/>
      <c r="H91" s="259">
        <v>9.2499999999999999E-2</v>
      </c>
      <c r="I91" s="260">
        <v>9.2499999999999999E-2</v>
      </c>
      <c r="J91" s="263">
        <v>18.899999999999999</v>
      </c>
      <c r="K91" s="263">
        <v>19</v>
      </c>
      <c r="L91" s="217">
        <v>46.307927996936051</v>
      </c>
      <c r="M91" s="218">
        <f t="shared" si="2"/>
        <v>3.5897875257025147E-2</v>
      </c>
      <c r="N91" s="213">
        <f t="shared" si="3"/>
        <v>8.5368043087971524E-2</v>
      </c>
      <c r="HK91" s="199">
        <v>15</v>
      </c>
    </row>
    <row r="92" spans="1:219" ht="15.75" customHeight="1">
      <c r="A92" s="203">
        <v>41426</v>
      </c>
      <c r="B92" s="203" t="s">
        <v>111</v>
      </c>
      <c r="C92" s="212"/>
      <c r="D92" s="213"/>
      <c r="E92" s="213"/>
      <c r="F92" s="213"/>
      <c r="G92" s="213"/>
      <c r="H92" s="259">
        <v>9.2499999999999999E-2</v>
      </c>
      <c r="I92" s="260">
        <v>9.2499999999999999E-2</v>
      </c>
      <c r="J92" s="263">
        <v>20.6</v>
      </c>
      <c r="K92" s="263">
        <v>18.899999999999999</v>
      </c>
      <c r="L92" s="217">
        <v>46.867100727690548</v>
      </c>
      <c r="M92" s="218">
        <f t="shared" si="2"/>
        <v>1.2075097179720329E-2</v>
      </c>
      <c r="N92" s="219">
        <f t="shared" si="3"/>
        <v>8.2058537448050251E-2</v>
      </c>
      <c r="HK92" s="199">
        <v>16</v>
      </c>
    </row>
    <row r="93" spans="1:219" ht="15.75" customHeight="1">
      <c r="A93" s="203">
        <v>41518</v>
      </c>
      <c r="B93" s="203" t="s">
        <v>112</v>
      </c>
      <c r="C93" s="212"/>
      <c r="D93" s="213"/>
      <c r="E93" s="213"/>
      <c r="F93" s="213"/>
      <c r="G93" s="213"/>
      <c r="H93" s="259">
        <v>0.14000000000000001</v>
      </c>
      <c r="I93" s="260">
        <v>0.11990000000000001</v>
      </c>
      <c r="J93" s="263">
        <v>22.1</v>
      </c>
      <c r="K93" s="263">
        <v>21.3</v>
      </c>
      <c r="L93" s="217">
        <v>48.368441210264272</v>
      </c>
      <c r="M93" s="218">
        <f t="shared" si="2"/>
        <v>3.2033995260276171E-2</v>
      </c>
      <c r="N93" s="219">
        <f t="shared" si="3"/>
        <v>9.0210635359115665E-2</v>
      </c>
      <c r="HK93" s="199">
        <v>17</v>
      </c>
    </row>
    <row r="94" spans="1:219" s="229" customFormat="1" ht="15.75" customHeight="1">
      <c r="A94" s="220">
        <v>41609</v>
      </c>
      <c r="B94" s="220" t="s">
        <v>113</v>
      </c>
      <c r="C94" s="221"/>
      <c r="D94" s="222"/>
      <c r="E94" s="222"/>
      <c r="F94" s="222"/>
      <c r="G94" s="222"/>
      <c r="H94" s="261">
        <v>0.14990000000000001</v>
      </c>
      <c r="I94" s="262">
        <v>0.14935000000000001</v>
      </c>
      <c r="J94" s="226">
        <v>21.4</v>
      </c>
      <c r="K94" s="226">
        <v>21.6</v>
      </c>
      <c r="L94" s="226">
        <v>48.513979318268866</v>
      </c>
      <c r="M94" s="227">
        <f t="shared" si="2"/>
        <v>3.0089476601471432E-3</v>
      </c>
      <c r="N94" s="228">
        <f t="shared" si="3"/>
        <v>8.5246744345441883E-2</v>
      </c>
      <c r="HK94" s="229">
        <v>18</v>
      </c>
    </row>
    <row r="95" spans="1:219" ht="15.75" customHeight="1">
      <c r="A95" s="203">
        <v>41699</v>
      </c>
      <c r="B95" s="203" t="s">
        <v>114</v>
      </c>
      <c r="C95" s="212"/>
      <c r="D95" s="213"/>
      <c r="E95" s="213"/>
      <c r="F95" s="213"/>
      <c r="G95" s="213"/>
      <c r="H95" s="259">
        <v>0.157</v>
      </c>
      <c r="I95" s="264">
        <v>0.1545</v>
      </c>
      <c r="J95" s="263">
        <v>22.6</v>
      </c>
      <c r="K95" s="263">
        <v>22.2</v>
      </c>
      <c r="L95" s="217">
        <v>50.815779394867867</v>
      </c>
      <c r="M95" s="218">
        <f t="shared" si="2"/>
        <v>4.7446119838951528E-2</v>
      </c>
      <c r="N95" s="213">
        <f t="shared" si="3"/>
        <v>9.7345132743362539E-2</v>
      </c>
      <c r="HK95" s="199">
        <v>19</v>
      </c>
    </row>
    <row r="96" spans="1:219" ht="15.75" customHeight="1">
      <c r="A96" s="203">
        <v>41791</v>
      </c>
      <c r="B96" s="203" t="s">
        <v>115</v>
      </c>
      <c r="C96" s="212"/>
      <c r="D96" s="213"/>
      <c r="E96" s="213"/>
      <c r="F96" s="213"/>
      <c r="G96" s="213"/>
      <c r="H96" s="259">
        <v>0.125</v>
      </c>
      <c r="I96" s="264">
        <v>0.14249999999999999</v>
      </c>
      <c r="J96" s="263">
        <v>22.9</v>
      </c>
      <c r="K96" s="263">
        <v>23</v>
      </c>
      <c r="L96" s="217">
        <v>51.122175411719638</v>
      </c>
      <c r="M96" s="218">
        <f t="shared" si="2"/>
        <v>6.0295447693696769E-3</v>
      </c>
      <c r="N96" s="213">
        <f t="shared" si="3"/>
        <v>9.079022636267009E-2</v>
      </c>
      <c r="HK96" s="199">
        <v>20</v>
      </c>
    </row>
    <row r="97" spans="1:219" ht="15.75" customHeight="1">
      <c r="A97" s="203">
        <v>41883</v>
      </c>
      <c r="B97" s="203" t="s">
        <v>116</v>
      </c>
      <c r="C97" s="212"/>
      <c r="D97" s="213"/>
      <c r="E97" s="213"/>
      <c r="F97" s="213"/>
      <c r="G97" s="213"/>
      <c r="H97" s="259">
        <v>0.129</v>
      </c>
      <c r="I97" s="260">
        <v>0.10935</v>
      </c>
      <c r="J97" s="263">
        <v>24.7</v>
      </c>
      <c r="K97" s="263">
        <v>23.3</v>
      </c>
      <c r="L97" s="217">
        <v>52.412868632707763</v>
      </c>
      <c r="M97" s="218">
        <f t="shared" si="2"/>
        <v>2.5247228049145809E-2</v>
      </c>
      <c r="N97" s="219">
        <f t="shared" si="3"/>
        <v>8.361707181882938E-2</v>
      </c>
      <c r="HK97" s="199">
        <v>21</v>
      </c>
    </row>
    <row r="98" spans="1:219" s="229" customFormat="1" ht="15.75" customHeight="1">
      <c r="A98" s="220">
        <v>41974</v>
      </c>
      <c r="B98" s="220" t="s">
        <v>117</v>
      </c>
      <c r="C98" s="221"/>
      <c r="D98" s="222"/>
      <c r="E98" s="222"/>
      <c r="F98" s="222"/>
      <c r="G98" s="222"/>
      <c r="H98" s="261">
        <v>0.13970000000000002</v>
      </c>
      <c r="I98" s="262">
        <v>0.13730000000000001</v>
      </c>
      <c r="J98" s="226">
        <v>24.3</v>
      </c>
      <c r="K98" s="226">
        <v>24.2</v>
      </c>
      <c r="L98" s="226">
        <v>52.520107238605881</v>
      </c>
      <c r="M98" s="227">
        <f t="shared" si="2"/>
        <v>2.046035805626456E-3</v>
      </c>
      <c r="N98" s="228">
        <f t="shared" si="3"/>
        <v>8.257677429541288E-2</v>
      </c>
      <c r="HK98" s="229">
        <v>22</v>
      </c>
    </row>
    <row r="99" spans="1:219" ht="15.75" customHeight="1">
      <c r="A99" s="203">
        <v>42064</v>
      </c>
      <c r="B99" s="203" t="s">
        <v>118</v>
      </c>
      <c r="C99" s="212"/>
      <c r="D99" s="213"/>
      <c r="E99" s="213"/>
      <c r="F99" s="213"/>
      <c r="G99" s="213"/>
      <c r="H99" s="259">
        <v>0.1396</v>
      </c>
      <c r="I99" s="264">
        <v>0.14105000000000001</v>
      </c>
      <c r="J99" s="263">
        <v>25.7</v>
      </c>
      <c r="K99" s="263">
        <v>24.4</v>
      </c>
      <c r="L99" s="217">
        <v>54.653389505936403</v>
      </c>
      <c r="M99" s="218">
        <f t="shared" si="2"/>
        <v>4.0618391307518431E-2</v>
      </c>
      <c r="N99" s="213">
        <f t="shared" si="3"/>
        <v>7.5520048236357828E-2</v>
      </c>
      <c r="HK99" s="199">
        <v>23</v>
      </c>
    </row>
    <row r="100" spans="1:219" ht="15.75" customHeight="1">
      <c r="A100" s="203">
        <v>42156</v>
      </c>
      <c r="B100" s="203" t="s">
        <v>119</v>
      </c>
      <c r="C100" s="212"/>
      <c r="D100" s="213"/>
      <c r="E100" s="213"/>
      <c r="F100" s="213"/>
      <c r="G100" s="213"/>
      <c r="H100" s="259">
        <v>0.12189999999999999</v>
      </c>
      <c r="I100" s="264">
        <v>0.12614999999999998</v>
      </c>
      <c r="J100" s="263">
        <v>27.1</v>
      </c>
      <c r="K100" s="263">
        <v>26.4</v>
      </c>
      <c r="L100" s="217">
        <v>55.480658751436223</v>
      </c>
      <c r="M100" s="218">
        <f t="shared" si="2"/>
        <v>1.5136650315347167E-2</v>
      </c>
      <c r="N100" s="213">
        <f t="shared" si="3"/>
        <v>8.5256218160024044E-2</v>
      </c>
      <c r="HK100" s="199">
        <v>24</v>
      </c>
    </row>
    <row r="101" spans="1:219" ht="15.75" customHeight="1">
      <c r="A101" s="203">
        <v>42248</v>
      </c>
      <c r="B101" s="203" t="s">
        <v>120</v>
      </c>
      <c r="C101" s="212"/>
      <c r="D101" s="213"/>
      <c r="E101" s="213"/>
      <c r="F101" s="213"/>
      <c r="G101" s="213"/>
      <c r="H101" s="259">
        <v>0.13500000000000001</v>
      </c>
      <c r="I101" s="260">
        <v>0.1293</v>
      </c>
      <c r="J101" s="263">
        <v>29.1</v>
      </c>
      <c r="K101" s="263">
        <v>28.5</v>
      </c>
      <c r="L101" s="217">
        <v>57.204136346227486</v>
      </c>
      <c r="M101" s="218">
        <f t="shared" si="2"/>
        <v>3.1064476045837175E-2</v>
      </c>
      <c r="N101" s="219">
        <f t="shared" si="3"/>
        <v>9.1413956887102632E-2</v>
      </c>
      <c r="HK101" s="199">
        <v>25</v>
      </c>
    </row>
    <row r="102" spans="1:219" s="229" customFormat="1" ht="15.75" customHeight="1">
      <c r="A102" s="220">
        <v>42339</v>
      </c>
      <c r="B102" s="220" t="s">
        <v>121</v>
      </c>
      <c r="C102" s="221"/>
      <c r="D102" s="222"/>
      <c r="E102" s="222"/>
      <c r="F102" s="222"/>
      <c r="G102" s="222"/>
      <c r="H102" s="261">
        <v>0.12269999999999999</v>
      </c>
      <c r="I102" s="262">
        <v>0.1226</v>
      </c>
      <c r="J102" s="226">
        <v>29.9</v>
      </c>
      <c r="K102" s="226">
        <v>29.4</v>
      </c>
      <c r="L102" s="226">
        <v>57.476062811183439</v>
      </c>
      <c r="M102" s="227">
        <f t="shared" si="2"/>
        <v>4.7536154258167596E-3</v>
      </c>
      <c r="N102" s="228">
        <f t="shared" si="3"/>
        <v>9.4363013199154189E-2</v>
      </c>
      <c r="HK102" s="229">
        <v>26</v>
      </c>
    </row>
    <row r="103" spans="1:219" ht="15.75" customHeight="1">
      <c r="A103" s="203">
        <v>42430</v>
      </c>
      <c r="B103" s="203" t="s">
        <v>122</v>
      </c>
      <c r="C103" s="212">
        <v>96.661033226719411</v>
      </c>
      <c r="D103" s="213"/>
      <c r="E103" s="213"/>
      <c r="F103" s="213"/>
      <c r="G103" s="213"/>
      <c r="H103" s="265">
        <v>0.153</v>
      </c>
      <c r="I103" s="264">
        <v>0.1426</v>
      </c>
      <c r="J103" s="263">
        <v>31.8</v>
      </c>
      <c r="K103" s="263">
        <v>31</v>
      </c>
      <c r="L103" s="217">
        <v>60.444274224435063</v>
      </c>
      <c r="M103" s="218">
        <f t="shared" si="2"/>
        <v>5.1642566802158951E-2</v>
      </c>
      <c r="N103" s="218">
        <f t="shared" si="3"/>
        <v>0.10595655220742817</v>
      </c>
      <c r="HK103" s="199">
        <v>27</v>
      </c>
    </row>
    <row r="104" spans="1:219" ht="15.75" customHeight="1">
      <c r="A104" s="203">
        <v>42522</v>
      </c>
      <c r="B104" s="203" t="s">
        <v>123</v>
      </c>
      <c r="C104" s="212">
        <v>101.00650009519379</v>
      </c>
      <c r="D104" s="213"/>
      <c r="E104" s="213"/>
      <c r="F104" s="213"/>
      <c r="G104" s="213"/>
      <c r="H104" s="259">
        <v>0.11460000000000001</v>
      </c>
      <c r="I104" s="264">
        <v>0.12520000000000001</v>
      </c>
      <c r="J104" s="263">
        <v>30.5</v>
      </c>
      <c r="K104" s="263">
        <v>31.5</v>
      </c>
      <c r="L104" s="217">
        <v>61.551129835312132</v>
      </c>
      <c r="M104" s="218">
        <f t="shared" si="2"/>
        <v>1.8312001013813362E-2</v>
      </c>
      <c r="N104" s="213">
        <f t="shared" si="3"/>
        <v>0.10941598785033824</v>
      </c>
      <c r="HK104" s="199">
        <v>28</v>
      </c>
    </row>
    <row r="105" spans="1:219" ht="15.75" customHeight="1">
      <c r="A105" s="203">
        <v>42614</v>
      </c>
      <c r="B105" s="203" t="s">
        <v>124</v>
      </c>
      <c r="C105" s="212">
        <v>96.987768139498257</v>
      </c>
      <c r="D105" s="213"/>
      <c r="E105" s="213"/>
      <c r="F105" s="213"/>
      <c r="G105" s="213"/>
      <c r="H105" s="259">
        <v>0.1195</v>
      </c>
      <c r="I105" s="260">
        <v>0.11244999999999999</v>
      </c>
      <c r="J105" s="263">
        <v>28.4</v>
      </c>
      <c r="K105" s="263">
        <v>29.8</v>
      </c>
      <c r="L105" s="217">
        <v>62.29797012638835</v>
      </c>
      <c r="M105" s="218">
        <f t="shared" si="2"/>
        <v>1.213365689751722E-2</v>
      </c>
      <c r="N105" s="219">
        <f t="shared" si="3"/>
        <v>8.9046598821639122E-2</v>
      </c>
      <c r="HK105" s="199">
        <v>29</v>
      </c>
    </row>
    <row r="106" spans="1:219" s="229" customFormat="1" ht="15.75" customHeight="1">
      <c r="A106" s="220">
        <v>42705</v>
      </c>
      <c r="B106" s="220" t="s">
        <v>125</v>
      </c>
      <c r="C106" s="221">
        <v>105.34469853858855</v>
      </c>
      <c r="D106" s="222"/>
      <c r="E106" s="222"/>
      <c r="F106" s="222"/>
      <c r="G106" s="222">
        <v>1.4095475118004019E-2</v>
      </c>
      <c r="H106" s="261">
        <v>0.1</v>
      </c>
      <c r="I106" s="262">
        <v>0.10745</v>
      </c>
      <c r="J106" s="226">
        <v>29.3</v>
      </c>
      <c r="K106" s="226">
        <v>28.2</v>
      </c>
      <c r="L106" s="226">
        <v>62.133282267330529</v>
      </c>
      <c r="M106" s="227">
        <f t="shared" si="2"/>
        <v>-2.6435509652033007E-3</v>
      </c>
      <c r="N106" s="228">
        <f t="shared" si="3"/>
        <v>8.1028853201839501E-2</v>
      </c>
      <c r="HK106" s="229">
        <v>30</v>
      </c>
    </row>
    <row r="107" spans="1:219" ht="15.75" customHeight="1">
      <c r="A107" s="203">
        <v>42795</v>
      </c>
      <c r="B107" s="203" t="s">
        <v>126</v>
      </c>
      <c r="C107" s="212">
        <v>100.8851379697106</v>
      </c>
      <c r="D107" s="213">
        <f ca="1">AVERAGE(OFFSET($C$1,MATCH(EDATE(A107,0),$A$1:$A$300,0)-1,,IF(MONTH($A107)=3,-1,IF(MONTH($A107)=6,-2,IF(MONTH($A107)=9,-3,-4)))))/AVERAGE(OFFSET($C$1,MATCH(EDATE(A107,-12),$A$1:$A$300,0)-1,,IF(MONTH($A107)=3,-1,IF(MONTH($A107)=6,-2,IF(MONTH($A107)=9,-3,-4)))))-1</f>
        <v>4.3700181986297437E-2</v>
      </c>
      <c r="E107" s="213"/>
      <c r="F107" s="213">
        <f>C107/C103-1</f>
        <v>4.3700181986297437E-2</v>
      </c>
      <c r="G107" s="213">
        <v>2.2116107815868702E-2</v>
      </c>
      <c r="H107" s="265">
        <v>0.11630000000000001</v>
      </c>
      <c r="I107" s="264">
        <v>0.11815000000000002</v>
      </c>
      <c r="J107" s="263">
        <v>28.5</v>
      </c>
      <c r="K107" s="263">
        <v>28.2</v>
      </c>
      <c r="L107" s="217">
        <v>64.500191497510542</v>
      </c>
      <c r="M107" s="218">
        <f t="shared" si="2"/>
        <v>3.8094063983233672E-2</v>
      </c>
      <c r="N107" s="218">
        <f t="shared" si="3"/>
        <v>6.7101761500444113E-2</v>
      </c>
      <c r="HK107" s="199">
        <v>31</v>
      </c>
    </row>
    <row r="108" spans="1:219" ht="15.75" customHeight="1">
      <c r="A108" s="203">
        <v>42887</v>
      </c>
      <c r="B108" s="203" t="s">
        <v>127</v>
      </c>
      <c r="C108" s="212">
        <v>101.99475058513335</v>
      </c>
      <c r="D108" s="213">
        <f t="shared" ref="D108:D154" ca="1" si="4">AVERAGE(OFFSET($C$1,MATCH(EDATE(A108,0),$A$1:$A$300,0)-1,,IF(MONTH($A108)=3,-1,IF(MONTH($A108)=6,-2,IF(MONTH($A108)=9,-3,-4)))))/AVERAGE(OFFSET($C$1,MATCH(EDATE(A108,-12),$A$1:$A$300,0)-1,,IF(MONTH($A108)=3,-1,IF(MONTH($A108)=6,-2,IF(MONTH($A108)=9,-3,-4)))))-1</f>
        <v>2.6369303776569764E-2</v>
      </c>
      <c r="E108" s="213"/>
      <c r="F108" s="213">
        <f t="shared" ref="F108:F154" si="5">C108/C104-1</f>
        <v>9.7840286418020561E-3</v>
      </c>
      <c r="G108" s="213">
        <v>-1.7956849385377227E-2</v>
      </c>
      <c r="H108" s="259">
        <v>8.0500000000000002E-2</v>
      </c>
      <c r="I108" s="264">
        <v>9.5250000000000001E-2</v>
      </c>
      <c r="J108" s="263">
        <v>28.5</v>
      </c>
      <c r="K108" s="263">
        <v>28.1</v>
      </c>
      <c r="L108" s="217">
        <v>64.821907315204911</v>
      </c>
      <c r="M108" s="218">
        <f t="shared" si="2"/>
        <v>4.9878273261683148E-3</v>
      </c>
      <c r="N108" s="218">
        <f t="shared" si="3"/>
        <v>5.3139194822973357E-2</v>
      </c>
      <c r="HK108" s="199">
        <v>32</v>
      </c>
    </row>
    <row r="109" spans="1:219" ht="15.75" customHeight="1">
      <c r="A109" s="203">
        <v>42979</v>
      </c>
      <c r="B109" s="203" t="s">
        <v>128</v>
      </c>
      <c r="C109" s="212">
        <v>98.318399815732036</v>
      </c>
      <c r="D109" s="213">
        <f t="shared" ca="1" si="4"/>
        <v>2.2205563167243536E-2</v>
      </c>
      <c r="E109" s="213"/>
      <c r="F109" s="213">
        <f t="shared" si="5"/>
        <v>1.3719582394348118E-2</v>
      </c>
      <c r="G109" s="213">
        <v>9.1457287937979359E-4</v>
      </c>
      <c r="H109" s="259">
        <v>8.0500000000000002E-2</v>
      </c>
      <c r="I109" s="264">
        <v>8.1000000000000016E-2</v>
      </c>
      <c r="J109" s="263">
        <v>29</v>
      </c>
      <c r="K109" s="263">
        <v>28.2</v>
      </c>
      <c r="L109" s="217">
        <v>65.882803523554202</v>
      </c>
      <c r="M109" s="218">
        <f t="shared" si="2"/>
        <v>1.6366322008862566E-2</v>
      </c>
      <c r="N109" s="218">
        <f t="shared" si="3"/>
        <v>5.7543341940243797E-2</v>
      </c>
      <c r="HK109" s="199">
        <v>33</v>
      </c>
    </row>
    <row r="110" spans="1:219" s="229" customFormat="1" ht="15.75" customHeight="1">
      <c r="A110" s="220">
        <v>43070</v>
      </c>
      <c r="B110" s="220" t="s">
        <v>129</v>
      </c>
      <c r="C110" s="221">
        <v>105.763217585425</v>
      </c>
      <c r="D110" s="222">
        <f t="shared" ca="1" si="4"/>
        <v>1.7403764890002504E-2</v>
      </c>
      <c r="E110" s="222">
        <f>AVERAGE(C107:C110)/AVERAGE(C103:C106)-1</f>
        <v>1.7403764890002504E-2</v>
      </c>
      <c r="F110" s="222">
        <f t="shared" si="5"/>
        <v>3.9728534291940676E-3</v>
      </c>
      <c r="G110" s="222">
        <v>-4.3216087969488726E-4</v>
      </c>
      <c r="H110" s="261">
        <v>8.5600000000000009E-2</v>
      </c>
      <c r="I110" s="262">
        <v>8.1550000000000011E-2</v>
      </c>
      <c r="J110" s="226">
        <v>28.7</v>
      </c>
      <c r="K110" s="226">
        <v>29.2</v>
      </c>
      <c r="L110" s="226">
        <v>66.204519341248584</v>
      </c>
      <c r="M110" s="227">
        <f t="shared" si="2"/>
        <v>4.8831531217301549E-3</v>
      </c>
      <c r="N110" s="228">
        <f t="shared" si="3"/>
        <v>6.5524255686371546E-2</v>
      </c>
      <c r="HK110" s="229">
        <v>34</v>
      </c>
    </row>
    <row r="111" spans="1:219" ht="15.75" customHeight="1">
      <c r="A111" s="203">
        <v>43160</v>
      </c>
      <c r="B111" s="203" t="s">
        <v>130</v>
      </c>
      <c r="C111" s="212">
        <v>100.58144453102823</v>
      </c>
      <c r="D111" s="213">
        <f t="shared" ca="1" si="4"/>
        <v>-3.0102891743435389E-3</v>
      </c>
      <c r="E111" s="213">
        <f t="shared" ref="E111:E154" si="6">AVERAGE(C108:C111)/AVERAGE(C104:C107)-1</f>
        <v>6.0206893794094718E-3</v>
      </c>
      <c r="F111" s="213">
        <f t="shared" si="5"/>
        <v>-3.0102891743435389E-3</v>
      </c>
      <c r="G111" s="213">
        <v>1.45174590585051E-2</v>
      </c>
      <c r="H111" s="265">
        <v>8.14E-2</v>
      </c>
      <c r="I111" s="264">
        <v>8.4199999999999997E-2</v>
      </c>
      <c r="J111" s="263">
        <v>28.3</v>
      </c>
      <c r="K111" s="263">
        <v>28.4</v>
      </c>
      <c r="L111" s="217">
        <v>68.789735733435492</v>
      </c>
      <c r="M111" s="218">
        <f t="shared" si="2"/>
        <v>3.9048941339812737E-2</v>
      </c>
      <c r="N111" s="218">
        <f t="shared" si="3"/>
        <v>6.6504364348910716E-2</v>
      </c>
      <c r="HK111" s="199">
        <v>35</v>
      </c>
    </row>
    <row r="112" spans="1:219" ht="15.75" customHeight="1">
      <c r="A112" s="203">
        <v>43252</v>
      </c>
      <c r="B112" s="203" t="s">
        <v>131</v>
      </c>
      <c r="C112" s="212">
        <v>102.01913488929593</v>
      </c>
      <c r="D112" s="213">
        <f t="shared" ca="1" si="4"/>
        <v>-1.3767216480123912E-3</v>
      </c>
      <c r="E112" s="213">
        <f>AVERAGE(C109:C112)/AVERAGE(C105:C108)-1</f>
        <v>3.6273365546948266E-3</v>
      </c>
      <c r="F112" s="213">
        <f t="shared" si="5"/>
        <v>2.390741094291382E-4</v>
      </c>
      <c r="G112" s="213">
        <v>-1.6269366501570182E-2</v>
      </c>
      <c r="H112" s="259">
        <v>7.6999999999999999E-2</v>
      </c>
      <c r="I112" s="264">
        <v>7.825E-2</v>
      </c>
      <c r="J112" s="263">
        <v>31.5</v>
      </c>
      <c r="K112" s="263">
        <v>28.6</v>
      </c>
      <c r="L112" s="217">
        <v>70.08042895442361</v>
      </c>
      <c r="M112" s="218">
        <f t="shared" si="2"/>
        <v>1.8762875118311761E-2</v>
      </c>
      <c r="N112" s="218">
        <f t="shared" si="3"/>
        <v>8.1122599704579246E-2</v>
      </c>
      <c r="HK112" s="199">
        <v>36</v>
      </c>
    </row>
    <row r="113" spans="1:219" ht="15.75" customHeight="1">
      <c r="A113" s="203">
        <v>43344</v>
      </c>
      <c r="B113" s="203" t="s">
        <v>132</v>
      </c>
      <c r="C113" s="212">
        <v>98.35270397595059</v>
      </c>
      <c r="D113" s="213">
        <f t="shared" ca="1" si="4"/>
        <v>-8.1343415205548109E-4</v>
      </c>
      <c r="E113" s="213">
        <f t="shared" si="6"/>
        <v>4.2680375291759276E-4</v>
      </c>
      <c r="F113" s="213">
        <f t="shared" si="5"/>
        <v>3.4890885411931194E-4</v>
      </c>
      <c r="G113" s="213">
        <v>-1.5557207023502162E-3</v>
      </c>
      <c r="H113" s="259">
        <v>8.5999999999999993E-2</v>
      </c>
      <c r="I113" s="264">
        <v>8.1250000000000003E-2</v>
      </c>
      <c r="J113" s="263">
        <v>33.4</v>
      </c>
      <c r="K113" s="263">
        <v>30.6</v>
      </c>
      <c r="L113" s="217">
        <v>71.325162772883957</v>
      </c>
      <c r="M113" s="218">
        <f t="shared" si="2"/>
        <v>1.7761503989506933E-2</v>
      </c>
      <c r="N113" s="218">
        <f t="shared" si="3"/>
        <v>8.260667364259966E-2</v>
      </c>
      <c r="HK113" s="199">
        <v>37</v>
      </c>
    </row>
    <row r="114" spans="1:219" s="229" customFormat="1" ht="15.75" customHeight="1">
      <c r="A114" s="220">
        <v>43435</v>
      </c>
      <c r="B114" s="220" t="s">
        <v>133</v>
      </c>
      <c r="C114" s="221">
        <v>106.6777485770283</v>
      </c>
      <c r="D114" s="222">
        <f t="shared" ca="1" si="4"/>
        <v>1.6451826708505646E-3</v>
      </c>
      <c r="E114" s="222">
        <f t="shared" si="6"/>
        <v>1.6451826708505646E-3</v>
      </c>
      <c r="F114" s="222">
        <f t="shared" si="5"/>
        <v>8.6469664263442159E-3</v>
      </c>
      <c r="G114" s="222">
        <v>1.2267631814955049E-2</v>
      </c>
      <c r="H114" s="261">
        <v>8.2500000000000004E-2</v>
      </c>
      <c r="I114" s="262">
        <v>8.2500000000000004E-2</v>
      </c>
      <c r="J114" s="226">
        <v>32.4</v>
      </c>
      <c r="K114" s="226">
        <v>32.799999999999997</v>
      </c>
      <c r="L114" s="226">
        <v>71.474530831099216</v>
      </c>
      <c r="M114" s="227">
        <f t="shared" si="2"/>
        <v>2.0941846104280959E-3</v>
      </c>
      <c r="N114" s="228">
        <f t="shared" si="3"/>
        <v>7.9601990049751103E-2</v>
      </c>
      <c r="HK114" s="229">
        <v>38</v>
      </c>
    </row>
    <row r="115" spans="1:219" ht="15.75" customHeight="1" thickBot="1">
      <c r="A115" s="203">
        <v>43525</v>
      </c>
      <c r="B115" s="203" t="s">
        <v>134</v>
      </c>
      <c r="C115" s="212">
        <v>100.73683235069824</v>
      </c>
      <c r="D115" s="213">
        <f t="shared" ca="1" si="4"/>
        <v>1.5448954863843678E-3</v>
      </c>
      <c r="E115" s="213">
        <f t="shared" si="6"/>
        <v>2.7753242183348181E-3</v>
      </c>
      <c r="F115" s="213">
        <f t="shared" si="5"/>
        <v>1.5448954863843678E-3</v>
      </c>
      <c r="G115" s="213">
        <v>1.3355604009354538E-2</v>
      </c>
      <c r="H115" s="266">
        <v>7.7199999999999991E-2</v>
      </c>
      <c r="I115" s="264">
        <v>7.959999999999999E-2</v>
      </c>
      <c r="J115" s="263">
        <v>33.5</v>
      </c>
      <c r="K115" s="263">
        <v>32.5</v>
      </c>
      <c r="L115" s="217">
        <v>74.144006127920349</v>
      </c>
      <c r="M115" s="218">
        <f t="shared" si="2"/>
        <v>3.7348622870003068E-2</v>
      </c>
      <c r="N115" s="218">
        <f t="shared" si="3"/>
        <v>7.7835309837982036E-2</v>
      </c>
      <c r="HK115" s="199">
        <v>39</v>
      </c>
    </row>
    <row r="116" spans="1:219" ht="15.75" customHeight="1">
      <c r="A116" s="203">
        <v>43617</v>
      </c>
      <c r="B116" s="203" t="s">
        <v>135</v>
      </c>
      <c r="C116" s="212">
        <v>104.44576630269987</v>
      </c>
      <c r="D116" s="213">
        <f t="shared" ca="1" si="4"/>
        <v>1.2744382274036736E-2</v>
      </c>
      <c r="E116" s="213">
        <f t="shared" si="6"/>
        <v>8.6820972555279319E-3</v>
      </c>
      <c r="F116" s="213">
        <f t="shared" si="5"/>
        <v>2.3786041863981255E-2</v>
      </c>
      <c r="G116" s="213">
        <v>-7.9248174634760638E-4</v>
      </c>
      <c r="H116" s="259">
        <v>8.1500000000000003E-2</v>
      </c>
      <c r="I116" s="264">
        <v>7.9250000000000001E-2</v>
      </c>
      <c r="J116" s="263">
        <v>35.200000000000003</v>
      </c>
      <c r="K116" s="263">
        <v>35.1</v>
      </c>
      <c r="L116" s="217">
        <v>75.235541937954807</v>
      </c>
      <c r="M116" s="218">
        <f t="shared" si="2"/>
        <v>1.4721834805516698E-2</v>
      </c>
      <c r="N116" s="218">
        <f t="shared" si="3"/>
        <v>7.3559951907312016E-2</v>
      </c>
      <c r="HK116" s="199">
        <v>40</v>
      </c>
    </row>
    <row r="117" spans="1:219" ht="15.75" customHeight="1">
      <c r="A117" s="203">
        <v>43709</v>
      </c>
      <c r="B117" s="203" t="s">
        <v>136</v>
      </c>
      <c r="C117" s="212">
        <v>100.23222587742895</v>
      </c>
      <c r="D117" s="213">
        <f t="shared" ca="1" si="4"/>
        <v>1.4824696657911751E-2</v>
      </c>
      <c r="E117" s="213">
        <f t="shared" si="6"/>
        <v>1.3218229683770844E-2</v>
      </c>
      <c r="F117" s="213">
        <f t="shared" si="5"/>
        <v>1.9110017574483162E-2</v>
      </c>
      <c r="G117" s="213">
        <v>-8.4469925721202266E-3</v>
      </c>
      <c r="H117" s="259">
        <v>7.2800000000000004E-2</v>
      </c>
      <c r="I117" s="264">
        <v>7.3249999999999996E-2</v>
      </c>
      <c r="J117" s="263">
        <v>37</v>
      </c>
      <c r="K117" s="263">
        <v>34.4</v>
      </c>
      <c r="L117" s="217">
        <v>76.874760628111829</v>
      </c>
      <c r="M117" s="218">
        <f t="shared" si="2"/>
        <v>2.1787823253919703E-2</v>
      </c>
      <c r="N117" s="218">
        <f t="shared" si="3"/>
        <v>7.7807012833592815E-2</v>
      </c>
      <c r="HK117" s="199">
        <v>41</v>
      </c>
    </row>
    <row r="118" spans="1:219" s="229" customFormat="1" ht="15.75" customHeight="1">
      <c r="A118" s="220">
        <v>43800</v>
      </c>
      <c r="B118" s="220" t="s">
        <v>137</v>
      </c>
      <c r="C118" s="221">
        <v>106.00132874898679</v>
      </c>
      <c r="D118" s="222">
        <f t="shared" ca="1" si="4"/>
        <v>9.2856554325302376E-3</v>
      </c>
      <c r="E118" s="222">
        <f t="shared" si="6"/>
        <v>9.2856554325302376E-3</v>
      </c>
      <c r="F118" s="222">
        <f t="shared" si="5"/>
        <v>-6.3407771261040358E-3</v>
      </c>
      <c r="G118" s="222">
        <v>-8.959712681554044E-3</v>
      </c>
      <c r="H118" s="261">
        <v>8.5699999999999998E-2</v>
      </c>
      <c r="I118" s="262">
        <v>7.9350000000000004E-2</v>
      </c>
      <c r="J118" s="226">
        <v>37.4</v>
      </c>
      <c r="K118" s="226">
        <v>37.4</v>
      </c>
      <c r="L118" s="226">
        <v>77.755649176560695</v>
      </c>
      <c r="M118" s="227">
        <f t="shared" si="2"/>
        <v>1.1458748505380534E-2</v>
      </c>
      <c r="N118" s="228">
        <f t="shared" si="3"/>
        <v>8.7879112635301349E-2</v>
      </c>
      <c r="HK118" s="229">
        <v>42</v>
      </c>
    </row>
    <row r="119" spans="1:219" ht="15.75" customHeight="1" thickBot="1">
      <c r="A119" s="203">
        <v>43891</v>
      </c>
      <c r="B119" s="203" t="s">
        <v>138</v>
      </c>
      <c r="C119" s="212">
        <v>98.030434151402019</v>
      </c>
      <c r="D119" s="213">
        <f t="shared" ca="1" si="4"/>
        <v>-2.6866024433588986E-2</v>
      </c>
      <c r="E119" s="213">
        <f t="shared" si="6"/>
        <v>2.264261983057958E-3</v>
      </c>
      <c r="F119" s="213">
        <f t="shared" si="5"/>
        <v>-2.6866024433588986E-2</v>
      </c>
      <c r="G119" s="213">
        <v>-7.0558863496992252E-3</v>
      </c>
      <c r="H119" s="266">
        <v>9.7500000000000003E-2</v>
      </c>
      <c r="I119" s="264">
        <v>9.0949999999999989E-2</v>
      </c>
      <c r="J119" s="263">
        <v>43.1</v>
      </c>
      <c r="K119" s="263">
        <v>37.6</v>
      </c>
      <c r="L119" s="217">
        <v>80.93450785139791</v>
      </c>
      <c r="M119" s="218">
        <f t="shared" si="2"/>
        <v>4.0882671657964664E-2</v>
      </c>
      <c r="N119" s="218">
        <f t="shared" si="3"/>
        <v>9.1585309158530359E-2</v>
      </c>
      <c r="HK119" s="199">
        <v>43</v>
      </c>
    </row>
    <row r="120" spans="1:219" ht="15.75" customHeight="1" thickBot="1">
      <c r="A120" s="203">
        <v>43983</v>
      </c>
      <c r="B120" s="203" t="s">
        <v>139</v>
      </c>
      <c r="C120" s="212">
        <v>89.307941807874698</v>
      </c>
      <c r="D120" s="213">
        <f t="shared" ca="1" si="4"/>
        <v>-8.6967524591422429E-2</v>
      </c>
      <c r="E120" s="213">
        <f t="shared" si="6"/>
        <v>-4.0567018947216371E-2</v>
      </c>
      <c r="F120" s="213">
        <f t="shared" si="5"/>
        <v>-0.14493478319603137</v>
      </c>
      <c r="G120" s="213">
        <v>-0.12436481136486821</v>
      </c>
      <c r="H120" s="266">
        <v>8.5000000000000006E-2</v>
      </c>
      <c r="I120" s="264">
        <v>8.8099999999999984E-2</v>
      </c>
      <c r="J120" s="263">
        <v>42.2</v>
      </c>
      <c r="K120" s="263">
        <v>42.9</v>
      </c>
      <c r="L120" s="217">
        <v>83.0333205668326</v>
      </c>
      <c r="M120" s="218">
        <f t="shared" si="2"/>
        <v>2.5932235472269527E-2</v>
      </c>
      <c r="N120" s="218">
        <f t="shared" si="3"/>
        <v>0.10364487884341234</v>
      </c>
      <c r="HK120" s="199">
        <v>44</v>
      </c>
    </row>
    <row r="121" spans="1:219" ht="15.75" customHeight="1">
      <c r="A121" s="203">
        <v>44075</v>
      </c>
      <c r="B121" s="203" t="s">
        <v>140</v>
      </c>
      <c r="C121" s="212">
        <v>93.347684477283508</v>
      </c>
      <c r="D121" s="213">
        <f t="shared" ca="1" si="4"/>
        <v>-8.0967792353415446E-2</v>
      </c>
      <c r="E121" s="213">
        <f t="shared" si="6"/>
        <v>-6.1649215686445213E-2</v>
      </c>
      <c r="F121" s="213">
        <f t="shared" si="5"/>
        <v>-6.8685907549976388E-2</v>
      </c>
      <c r="G121" s="213">
        <v>7.8094525028213013E-2</v>
      </c>
      <c r="H121" s="259">
        <v>4.4999999999999998E-2</v>
      </c>
      <c r="I121" s="264">
        <v>5.7999999999999996E-2</v>
      </c>
      <c r="J121" s="263">
        <v>42.6</v>
      </c>
      <c r="K121" s="263">
        <v>42.3</v>
      </c>
      <c r="L121" s="217">
        <v>84.504021447721129</v>
      </c>
      <c r="M121" s="218">
        <f t="shared" si="2"/>
        <v>1.7712177121770978E-2</v>
      </c>
      <c r="N121" s="218">
        <f t="shared" si="3"/>
        <v>9.9242726185730712E-2</v>
      </c>
      <c r="HK121" s="199">
        <v>45</v>
      </c>
    </row>
    <row r="122" spans="1:219" s="229" customFormat="1" ht="15.75" customHeight="1">
      <c r="A122" s="220">
        <v>44166</v>
      </c>
      <c r="B122" s="220" t="s">
        <v>141</v>
      </c>
      <c r="C122" s="221">
        <v>100.36717408367618</v>
      </c>
      <c r="D122" s="222">
        <f t="shared" ca="1" si="4"/>
        <v>-7.3800988409239543E-2</v>
      </c>
      <c r="E122" s="222">
        <f t="shared" si="6"/>
        <v>-7.3800988409239543E-2</v>
      </c>
      <c r="F122" s="222">
        <f t="shared" si="5"/>
        <v>-5.3151736226367596E-2</v>
      </c>
      <c r="G122" s="222">
        <v>1.1904227671365675E-2</v>
      </c>
      <c r="H122" s="261">
        <v>4.4999999999999998E-2</v>
      </c>
      <c r="I122" s="262">
        <v>4.4999999999999998E-2</v>
      </c>
      <c r="J122" s="226">
        <v>42.4</v>
      </c>
      <c r="K122" s="226">
        <v>43</v>
      </c>
      <c r="L122" s="226">
        <v>85.074684029107587</v>
      </c>
      <c r="M122" s="227">
        <f t="shared" si="2"/>
        <v>6.7530819434373779E-3</v>
      </c>
      <c r="N122" s="228">
        <f t="shared" si="3"/>
        <v>9.4128657275144967E-2</v>
      </c>
      <c r="HK122" s="229">
        <v>46</v>
      </c>
    </row>
    <row r="123" spans="1:219" ht="15.75" customHeight="1" thickBot="1">
      <c r="A123" s="203">
        <v>44256</v>
      </c>
      <c r="B123" s="203" t="s">
        <v>142</v>
      </c>
      <c r="C123" s="212">
        <v>93.560139228151542</v>
      </c>
      <c r="D123" s="213">
        <f t="shared" ca="1" si="4"/>
        <v>-4.56010927825371E-2</v>
      </c>
      <c r="E123" s="213">
        <f t="shared" si="6"/>
        <v>-7.8605453097645106E-2</v>
      </c>
      <c r="F123" s="213">
        <f t="shared" si="5"/>
        <v>-4.56010927825371E-2</v>
      </c>
      <c r="G123" s="213">
        <v>3.573423960423483E-5</v>
      </c>
      <c r="H123" s="266">
        <v>4.4999999999999998E-2</v>
      </c>
      <c r="I123" s="264">
        <v>4.4999999999999998E-2</v>
      </c>
      <c r="J123" s="263">
        <v>44.2</v>
      </c>
      <c r="K123" s="263">
        <v>42.2</v>
      </c>
      <c r="L123" s="217">
        <v>87.686710072769003</v>
      </c>
      <c r="M123" s="218">
        <f t="shared" si="2"/>
        <v>3.0702741637779418E-2</v>
      </c>
      <c r="N123" s="218">
        <f t="shared" si="3"/>
        <v>8.3427976528487324E-2</v>
      </c>
      <c r="HK123" s="199">
        <v>47</v>
      </c>
    </row>
    <row r="124" spans="1:219" ht="15.75" customHeight="1" thickBot="1">
      <c r="A124" s="203">
        <v>44348</v>
      </c>
      <c r="B124" s="203" t="s">
        <v>143</v>
      </c>
      <c r="C124" s="212">
        <v>99.834516788570454</v>
      </c>
      <c r="D124" s="213">
        <f t="shared" ca="1" si="4"/>
        <v>3.2328026900167783E-2</v>
      </c>
      <c r="E124" s="213">
        <f t="shared" si="6"/>
        <v>-1.6419910836613205E-2</v>
      </c>
      <c r="F124" s="213">
        <f t="shared" si="5"/>
        <v>0.11786829667781662</v>
      </c>
      <c r="G124" s="213">
        <v>2.3684165751572284E-2</v>
      </c>
      <c r="H124" s="266">
        <v>4.4999999999999998E-2</v>
      </c>
      <c r="I124" s="264">
        <v>4.4999999999999998E-2</v>
      </c>
      <c r="J124" s="263">
        <v>43.6</v>
      </c>
      <c r="K124" s="263">
        <v>43.9</v>
      </c>
      <c r="L124" s="217">
        <v>89.119111451551078</v>
      </c>
      <c r="M124" s="218">
        <f t="shared" si="2"/>
        <v>1.633544442017909E-2</v>
      </c>
      <c r="N124" s="218">
        <f t="shared" si="3"/>
        <v>7.3293357933579051E-2</v>
      </c>
      <c r="HK124" s="199">
        <v>49</v>
      </c>
    </row>
    <row r="125" spans="1:219" ht="15.75" customHeight="1">
      <c r="A125" s="203">
        <v>44440</v>
      </c>
      <c r="B125" s="203" t="s">
        <v>144</v>
      </c>
      <c r="C125" s="212">
        <v>99.976170323538824</v>
      </c>
      <c r="D125" s="213">
        <f t="shared" ca="1" si="4"/>
        <v>4.5192005203149366E-2</v>
      </c>
      <c r="E125" s="213">
        <f t="shared" si="6"/>
        <v>1.8233362234129746E-2</v>
      </c>
      <c r="F125" s="213">
        <f t="shared" si="5"/>
        <v>7.1008572771490419E-2</v>
      </c>
      <c r="G125" s="213">
        <v>3.2899555108909073E-2</v>
      </c>
      <c r="H125" s="259">
        <v>0.05</v>
      </c>
      <c r="I125" s="264">
        <v>4.7500000000000001E-2</v>
      </c>
      <c r="J125" s="263">
        <v>42.9</v>
      </c>
      <c r="K125" s="263">
        <v>43.7</v>
      </c>
      <c r="L125" s="217">
        <v>90.762160091918759</v>
      </c>
      <c r="M125" s="218">
        <f t="shared" si="2"/>
        <v>1.8436546478147076E-2</v>
      </c>
      <c r="N125" s="218">
        <f t="shared" si="3"/>
        <v>7.4057287889775392E-2</v>
      </c>
      <c r="HK125" s="199">
        <v>50</v>
      </c>
    </row>
    <row r="126" spans="1:219" s="229" customFormat="1" ht="15.75" customHeight="1">
      <c r="A126" s="220">
        <v>44531</v>
      </c>
      <c r="B126" s="220" t="s">
        <v>145</v>
      </c>
      <c r="C126" s="221">
        <v>108.87618056989983</v>
      </c>
      <c r="D126" s="222">
        <f t="shared" ca="1" si="4"/>
        <v>5.5618927934329543E-2</v>
      </c>
      <c r="E126" s="222">
        <f t="shared" si="6"/>
        <v>5.5618927934329543E-2</v>
      </c>
      <c r="F126" s="222">
        <f t="shared" si="5"/>
        <v>8.4778779156716055E-2</v>
      </c>
      <c r="G126" s="222">
        <v>2.3172528883566024E-2</v>
      </c>
      <c r="H126" s="261">
        <v>5.7500000000000002E-2</v>
      </c>
      <c r="I126" s="262">
        <v>5.5E-2</v>
      </c>
      <c r="J126" s="226">
        <v>44.7</v>
      </c>
      <c r="K126" s="226">
        <v>44.2</v>
      </c>
      <c r="L126" s="226">
        <v>91.846036001531957</v>
      </c>
      <c r="M126" s="227">
        <f t="shared" si="2"/>
        <v>1.1941936028357025E-2</v>
      </c>
      <c r="N126" s="228">
        <f t="shared" si="3"/>
        <v>7.9593031107910051E-2</v>
      </c>
      <c r="HK126" s="229">
        <v>51</v>
      </c>
    </row>
    <row r="127" spans="1:219" ht="15.75" customHeight="1" thickBot="1">
      <c r="A127" s="203">
        <v>44621</v>
      </c>
      <c r="B127" s="203" t="s">
        <v>146</v>
      </c>
      <c r="C127" s="212">
        <v>101.32647895354796</v>
      </c>
      <c r="D127" s="213">
        <f t="shared" ca="1" si="4"/>
        <v>8.3009065500188939E-2</v>
      </c>
      <c r="E127" s="213">
        <f t="shared" si="6"/>
        <v>8.8773025868744471E-2</v>
      </c>
      <c r="F127" s="213">
        <f t="shared" si="5"/>
        <v>8.3009065500188939E-2</v>
      </c>
      <c r="G127" s="213">
        <v>2.1552199240648662E-4</v>
      </c>
      <c r="H127" s="266">
        <v>7.2499999999999995E-2</v>
      </c>
      <c r="I127" s="264">
        <v>6.8750000000000006E-2</v>
      </c>
      <c r="J127" s="263">
        <v>41.1</v>
      </c>
      <c r="K127" s="263">
        <v>44.1</v>
      </c>
      <c r="L127" s="217">
        <v>95.909613175028682</v>
      </c>
      <c r="M127" s="218">
        <f t="shared" si="2"/>
        <v>4.4243359326132881E-2</v>
      </c>
      <c r="N127" s="218">
        <f t="shared" si="3"/>
        <v>9.3775933609958617E-2</v>
      </c>
      <c r="HK127" s="199">
        <v>52</v>
      </c>
    </row>
    <row r="128" spans="1:219" ht="15.75" customHeight="1" thickBot="1">
      <c r="A128" s="203">
        <v>44713</v>
      </c>
      <c r="B128" s="203" t="s">
        <v>147</v>
      </c>
      <c r="C128" s="212">
        <v>108.75331603272083</v>
      </c>
      <c r="D128" s="213">
        <f t="shared" ca="1" si="4"/>
        <v>8.6275077673832357E-2</v>
      </c>
      <c r="E128" s="213">
        <f t="shared" si="6"/>
        <v>8.2205758586798794E-2</v>
      </c>
      <c r="F128" s="213">
        <f t="shared" si="5"/>
        <v>8.9335828239030857E-2</v>
      </c>
      <c r="G128" s="213">
        <v>2.9469400242022603E-2</v>
      </c>
      <c r="H128" s="266">
        <v>9.2499999999999999E-2</v>
      </c>
      <c r="I128" s="264">
        <v>8.8749999999999996E-2</v>
      </c>
      <c r="J128" s="263">
        <v>39.799999999999997</v>
      </c>
      <c r="K128" s="263">
        <v>40.799999999999997</v>
      </c>
      <c r="L128" s="217">
        <v>97.395633856759844</v>
      </c>
      <c r="M128" s="218">
        <f t="shared" si="2"/>
        <v>1.54939701301815E-2</v>
      </c>
      <c r="N128" s="218">
        <f t="shared" si="3"/>
        <v>9.2870342515793958E-2</v>
      </c>
      <c r="HK128" s="199">
        <v>53</v>
      </c>
    </row>
    <row r="129" spans="1:219" ht="15.75" customHeight="1">
      <c r="A129" s="203">
        <v>44805</v>
      </c>
      <c r="B129" s="203" t="s">
        <v>148</v>
      </c>
      <c r="C129" s="212">
        <v>103.27242319206815</v>
      </c>
      <c r="D129" s="213">
        <f t="shared" ca="1" si="4"/>
        <v>6.8109675687046956E-2</v>
      </c>
      <c r="E129" s="213">
        <f t="shared" si="6"/>
        <v>7.2358772314646158E-2</v>
      </c>
      <c r="F129" s="213">
        <f t="shared" si="5"/>
        <v>3.297038542146713E-2</v>
      </c>
      <c r="G129" s="213">
        <v>-1.9096424459125738E-2</v>
      </c>
      <c r="H129" s="259">
        <v>0.10249999999999999</v>
      </c>
      <c r="I129" s="264">
        <v>0.1</v>
      </c>
      <c r="J129" s="263">
        <v>41.7</v>
      </c>
      <c r="K129" s="263">
        <v>40.9</v>
      </c>
      <c r="L129" s="217">
        <v>99.789352738414394</v>
      </c>
      <c r="M129" s="218">
        <f t="shared" si="2"/>
        <v>2.4577270939834861E-2</v>
      </c>
      <c r="N129" s="218">
        <f t="shared" si="3"/>
        <v>9.9459870031226805E-2</v>
      </c>
      <c r="HK129" s="199">
        <v>54</v>
      </c>
    </row>
    <row r="130" spans="1:219" s="229" customFormat="1" ht="15.75" customHeight="1">
      <c r="A130" s="220">
        <v>44896</v>
      </c>
      <c r="B130" s="220" t="s">
        <v>149</v>
      </c>
      <c r="C130" s="221">
        <v>107.82959159431138</v>
      </c>
      <c r="D130" s="222">
        <f t="shared" ca="1" si="4"/>
        <v>4.7072576146518497E-2</v>
      </c>
      <c r="E130" s="222">
        <f t="shared" si="6"/>
        <v>4.7072576146518497E-2</v>
      </c>
      <c r="F130" s="222">
        <f t="shared" si="5"/>
        <v>-9.6126532921176899E-3</v>
      </c>
      <c r="G130" s="222">
        <v>-1.5843859517353232E-2</v>
      </c>
      <c r="H130" s="261">
        <v>0.115</v>
      </c>
      <c r="I130" s="262">
        <v>0.11125</v>
      </c>
      <c r="J130" s="226">
        <v>39.9</v>
      </c>
      <c r="K130" s="226">
        <v>40.6</v>
      </c>
      <c r="L130" s="226">
        <v>99.465364399999999</v>
      </c>
      <c r="M130" s="227">
        <f t="shared" si="2"/>
        <v>-3.2467225162156055E-3</v>
      </c>
      <c r="N130" s="228">
        <f t="shared" si="3"/>
        <v>8.2957618316167325E-2</v>
      </c>
      <c r="HK130" s="229">
        <v>55</v>
      </c>
    </row>
    <row r="131" spans="1:219" ht="15.75" customHeight="1" thickBot="1">
      <c r="A131" s="203">
        <v>44986</v>
      </c>
      <c r="B131" s="203" t="s">
        <v>150</v>
      </c>
      <c r="C131" s="212">
        <v>103.24875666473193</v>
      </c>
      <c r="D131" s="213">
        <f t="shared" ca="1" si="4"/>
        <v>1.8971129077377746E-2</v>
      </c>
      <c r="E131" s="213">
        <f t="shared" si="6"/>
        <v>3.1927596883598364E-2</v>
      </c>
      <c r="F131" s="213">
        <f t="shared" si="5"/>
        <v>1.8971129077377746E-2</v>
      </c>
      <c r="G131" s="213">
        <v>2.5646062985250184E-2</v>
      </c>
      <c r="H131" s="266">
        <v>0.115</v>
      </c>
      <c r="I131" s="264">
        <v>0.115</v>
      </c>
      <c r="J131" s="263">
        <v>38.700000000000003</v>
      </c>
      <c r="K131" s="263">
        <v>38.700000000000003</v>
      </c>
      <c r="L131" s="217">
        <v>102.94352236</v>
      </c>
      <c r="M131" s="218">
        <f t="shared" si="2"/>
        <v>3.4968533830656678E-2</v>
      </c>
      <c r="N131" s="218">
        <f t="shared" si="3"/>
        <v>7.3338938111812579E-2</v>
      </c>
    </row>
    <row r="132" spans="1:219" ht="15.75" customHeight="1" thickBot="1">
      <c r="A132" s="203">
        <v>45078</v>
      </c>
      <c r="B132" s="203" t="s">
        <v>151</v>
      </c>
      <c r="C132" s="212">
        <v>106.41615322659028</v>
      </c>
      <c r="D132" s="213">
        <f t="shared" ca="1" si="4"/>
        <v>-1.9748928971188295E-3</v>
      </c>
      <c r="E132" s="213">
        <f t="shared" si="6"/>
        <v>4.3796562666287286E-3</v>
      </c>
      <c r="F132" s="213">
        <f t="shared" si="5"/>
        <v>-2.1490496946570015E-2</v>
      </c>
      <c r="G132" s="213">
        <v>-1.1104699293531528E-2</v>
      </c>
      <c r="H132" s="266">
        <v>0.1125</v>
      </c>
      <c r="I132" s="264">
        <v>0.1125</v>
      </c>
      <c r="J132" s="263">
        <v>37.5</v>
      </c>
      <c r="K132" s="263">
        <v>38.799999999999997</v>
      </c>
      <c r="L132" s="217">
        <v>103.22262234999999</v>
      </c>
      <c r="M132" s="218">
        <f t="shared" ref="M132:M195" si="7">L132/L131-1</f>
        <v>2.711195261261512E-3</v>
      </c>
      <c r="N132" s="218">
        <f t="shared" si="3"/>
        <v>5.9828025779984362E-2</v>
      </c>
    </row>
    <row r="133" spans="1:219" ht="15.75" customHeight="1">
      <c r="A133" s="203">
        <v>45170</v>
      </c>
      <c r="B133" s="203" t="s">
        <v>152</v>
      </c>
      <c r="C133" s="212">
        <v>103.06777330736618</v>
      </c>
      <c r="D133" s="213">
        <f t="shared" ca="1" si="4"/>
        <v>-1.9771201341740596E-3</v>
      </c>
      <c r="E133" s="213">
        <f t="shared" si="6"/>
        <v>-3.9460253269947287E-3</v>
      </c>
      <c r="F133" s="213">
        <f t="shared" si="5"/>
        <v>-1.9816508451763193E-3</v>
      </c>
      <c r="G133" s="213">
        <v>1.2814495498998379E-3</v>
      </c>
      <c r="H133" s="259">
        <v>0.1</v>
      </c>
      <c r="I133" s="264">
        <v>0.10375</v>
      </c>
      <c r="J133" s="263">
        <v>38.5</v>
      </c>
      <c r="K133" s="263">
        <v>37.4</v>
      </c>
      <c r="L133" s="217">
        <v>103.65503440000001</v>
      </c>
      <c r="M133" s="218">
        <f t="shared" si="7"/>
        <v>4.1891209519344663E-3</v>
      </c>
      <c r="N133" s="218">
        <f t="shared" si="3"/>
        <v>3.8738418032623345E-2</v>
      </c>
    </row>
    <row r="134" spans="1:219" s="229" customFormat="1" ht="15.75" customHeight="1">
      <c r="A134" s="220">
        <v>45261</v>
      </c>
      <c r="B134" s="220" t="s">
        <v>153</v>
      </c>
      <c r="C134" s="221">
        <v>109.99686516909277</v>
      </c>
      <c r="D134" s="222">
        <f t="shared" ca="1" si="4"/>
        <v>3.674751756179262E-3</v>
      </c>
      <c r="E134" s="222">
        <f t="shared" si="6"/>
        <v>3.674751756179262E-3</v>
      </c>
      <c r="F134" s="222">
        <f t="shared" si="5"/>
        <v>2.009906133128414E-2</v>
      </c>
      <c r="G134" s="222">
        <v>3.9245837857524446E-3</v>
      </c>
      <c r="H134" s="261">
        <v>0.09</v>
      </c>
      <c r="I134" s="262">
        <v>9.2499999999999999E-2</v>
      </c>
      <c r="J134" s="226">
        <v>38.9</v>
      </c>
      <c r="K134" s="226">
        <v>40</v>
      </c>
      <c r="L134" s="226">
        <v>104.55</v>
      </c>
      <c r="M134" s="227">
        <f t="shared" si="7"/>
        <v>8.6340774973492351E-3</v>
      </c>
      <c r="N134" s="228">
        <f t="shared" si="3"/>
        <v>5.1119659900426662E-2</v>
      </c>
    </row>
    <row r="135" spans="1:219" ht="15.75" customHeight="1" thickBot="1">
      <c r="A135" s="203">
        <v>45352</v>
      </c>
      <c r="B135" s="203" t="s">
        <v>154</v>
      </c>
      <c r="C135" s="212">
        <v>103.70393200421675</v>
      </c>
      <c r="D135" s="213">
        <f t="shared" ca="1" si="4"/>
        <v>4.4085309517369886E-3</v>
      </c>
      <c r="E135" s="213">
        <f t="shared" si="6"/>
        <v>1.9058247324754696E-4</v>
      </c>
      <c r="F135" s="213">
        <f t="shared" si="5"/>
        <v>4.4085309517369886E-3</v>
      </c>
      <c r="G135" s="213">
        <v>9.0093966569302353E-3</v>
      </c>
      <c r="H135" s="266">
        <v>0.09</v>
      </c>
      <c r="I135" s="264">
        <v>0.09</v>
      </c>
      <c r="J135" s="263">
        <v>37.4983</v>
      </c>
      <c r="K135" s="263">
        <v>39.11</v>
      </c>
      <c r="L135" s="217">
        <v>106.85</v>
      </c>
      <c r="M135" s="218">
        <f t="shared" si="7"/>
        <v>2.1999043519846939E-2</v>
      </c>
      <c r="N135" s="218">
        <f t="shared" ref="N135:N198" si="8">L135/L131-1</f>
        <v>3.794777515324177E-2</v>
      </c>
    </row>
    <row r="136" spans="1:219" ht="15.75" customHeight="1" thickBot="1">
      <c r="A136" s="203">
        <v>45444</v>
      </c>
      <c r="B136" s="203" t="s">
        <v>155</v>
      </c>
      <c r="C136" s="212">
        <v>110.6767910329506</v>
      </c>
      <c r="D136" s="213">
        <f t="shared" ca="1" si="4"/>
        <v>2.2492143050019786E-2</v>
      </c>
      <c r="E136" s="213">
        <f t="shared" si="6"/>
        <v>1.5872057531708617E-2</v>
      </c>
      <c r="F136" s="213">
        <f t="shared" si="5"/>
        <v>4.0037510069436566E-2</v>
      </c>
      <c r="G136" s="213">
        <v>2.2708004296579709E-2</v>
      </c>
      <c r="H136" s="266">
        <v>8.5000000000000006E-2</v>
      </c>
      <c r="I136" s="264">
        <v>8.5000000000000006E-2</v>
      </c>
      <c r="J136" s="263">
        <v>39.64</v>
      </c>
      <c r="K136" s="263">
        <v>38.262</v>
      </c>
      <c r="L136" s="217">
        <v>108.34</v>
      </c>
      <c r="M136" s="218">
        <f t="shared" si="7"/>
        <v>1.3944782405240996E-2</v>
      </c>
      <c r="N136" s="218">
        <f t="shared" si="8"/>
        <v>4.9576125208758759E-2</v>
      </c>
    </row>
    <row r="137" spans="1:219" s="229" customFormat="1" ht="15.75" customHeight="1">
      <c r="A137" s="267">
        <v>45536</v>
      </c>
      <c r="B137" s="267" t="s">
        <v>156</v>
      </c>
      <c r="C137" s="268">
        <v>107.26685174896555</v>
      </c>
      <c r="D137" s="269">
        <f t="shared" ca="1" si="4"/>
        <v>2.8506427586209915E-2</v>
      </c>
      <c r="E137" s="269">
        <f t="shared" si="6"/>
        <v>2.6350830367941613E-2</v>
      </c>
      <c r="F137" s="269">
        <f t="shared" si="5"/>
        <v>4.0740944592612571E-2</v>
      </c>
      <c r="G137" s="269">
        <v>5.8561226351072637E-3</v>
      </c>
      <c r="H137" s="259">
        <v>8.5000000000000006E-2</v>
      </c>
      <c r="I137" s="264">
        <v>8.5000000000000006E-2</v>
      </c>
      <c r="J137" s="263">
        <v>41.6</v>
      </c>
      <c r="K137" s="263">
        <v>40.239800000000002</v>
      </c>
      <c r="L137" s="217">
        <v>109.17</v>
      </c>
      <c r="M137" s="218">
        <f t="shared" si="7"/>
        <v>7.6610670112609025E-3</v>
      </c>
      <c r="N137" s="218">
        <f t="shared" si="8"/>
        <v>5.3204995125639476E-2</v>
      </c>
    </row>
    <row r="138" spans="1:219" s="229" customFormat="1" ht="15.75" customHeight="1" thickBot="1">
      <c r="A138" s="270">
        <v>45627</v>
      </c>
      <c r="B138" s="270" t="s">
        <v>157</v>
      </c>
      <c r="C138" s="271">
        <v>113.94455564029195</v>
      </c>
      <c r="D138" s="272">
        <f t="shared" ca="1" si="4"/>
        <v>3.0427449673929852E-2</v>
      </c>
      <c r="E138" s="272">
        <f t="shared" si="6"/>
        <v>3.0427449673929852E-2</v>
      </c>
      <c r="F138" s="272">
        <f t="shared" si="5"/>
        <v>3.5889117977413232E-2</v>
      </c>
      <c r="G138" s="272">
        <v>-2.0000000000001128E-3</v>
      </c>
      <c r="H138" s="273">
        <v>8.7499999999999994E-2</v>
      </c>
      <c r="I138" s="274">
        <v>8.6249999999999993E-2</v>
      </c>
      <c r="J138" s="275">
        <v>44.066000000000003</v>
      </c>
      <c r="K138" s="275">
        <v>41.5</v>
      </c>
      <c r="L138" s="271">
        <v>110.29</v>
      </c>
      <c r="M138" s="276">
        <f t="shared" si="7"/>
        <v>1.0259228725840508E-2</v>
      </c>
      <c r="N138" s="272">
        <f t="shared" si="8"/>
        <v>5.4901960784313752E-2</v>
      </c>
    </row>
    <row r="139" spans="1:219" s="229" customFormat="1" ht="15.75" customHeight="1" thickTop="1">
      <c r="A139" s="267">
        <v>45717</v>
      </c>
      <c r="B139" s="267" t="s">
        <v>158</v>
      </c>
      <c r="C139" s="268">
        <v>107.12666781461932</v>
      </c>
      <c r="D139" s="269">
        <f t="shared" ca="1" si="4"/>
        <v>3.3004879798225861E-2</v>
      </c>
      <c r="E139" s="269">
        <f t="shared" si="6"/>
        <v>3.7407169121992601E-2</v>
      </c>
      <c r="F139" s="269">
        <f t="shared" si="5"/>
        <v>3.3004879798225861E-2</v>
      </c>
      <c r="G139" s="269">
        <v>6.2000000000002053E-3</v>
      </c>
      <c r="H139" s="277">
        <v>0.09</v>
      </c>
      <c r="I139" s="278">
        <v>8.8749999999999996E-2</v>
      </c>
      <c r="J139" s="279">
        <v>44.537520757950588</v>
      </c>
      <c r="K139" s="279">
        <v>44.223173585983531</v>
      </c>
      <c r="L139" s="268">
        <v>113.44644507505964</v>
      </c>
      <c r="M139" s="280">
        <f t="shared" si="7"/>
        <v>2.8619503808682945E-2</v>
      </c>
      <c r="N139" s="269">
        <f t="shared" si="8"/>
        <v>6.1735564577067414E-2</v>
      </c>
    </row>
    <row r="140" spans="1:219" s="229" customFormat="1" ht="15.75" customHeight="1">
      <c r="A140" s="267">
        <v>45809</v>
      </c>
      <c r="B140" s="267" t="s">
        <v>159</v>
      </c>
      <c r="C140" s="268">
        <v>112.48421705755432</v>
      </c>
      <c r="D140" s="269">
        <f t="shared" ca="1" si="4"/>
        <v>2.4396605072087407E-2</v>
      </c>
      <c r="E140" s="269">
        <f t="shared" si="6"/>
        <v>3.129506587797759E-2</v>
      </c>
      <c r="F140" s="269">
        <f t="shared" si="5"/>
        <v>1.6330668857805986E-2</v>
      </c>
      <c r="G140" s="269">
        <v>6.1999999999999833E-3</v>
      </c>
      <c r="H140" s="277">
        <v>0.09</v>
      </c>
      <c r="I140" s="278">
        <v>0.09</v>
      </c>
      <c r="J140" s="279">
        <v>45.009041515901174</v>
      </c>
      <c r="K140" s="279">
        <v>44.694694343934117</v>
      </c>
      <c r="L140" s="268">
        <v>114.74647667031142</v>
      </c>
      <c r="M140" s="280">
        <f t="shared" si="7"/>
        <v>1.1459429992642267E-2</v>
      </c>
      <c r="N140" s="269">
        <f t="shared" si="8"/>
        <v>5.9133068767873498E-2</v>
      </c>
    </row>
    <row r="141" spans="1:219" s="229" customFormat="1" ht="15.75" customHeight="1">
      <c r="A141" s="267">
        <v>45901</v>
      </c>
      <c r="B141" s="267" t="s">
        <v>160</v>
      </c>
      <c r="C141" s="268">
        <v>109.05586194799517</v>
      </c>
      <c r="D141" s="269">
        <f t="shared" ca="1" si="4"/>
        <v>2.1822555443494318E-2</v>
      </c>
      <c r="E141" s="269">
        <f t="shared" si="6"/>
        <v>2.5407167311995327E-2</v>
      </c>
      <c r="F141" s="269">
        <f t="shared" si="5"/>
        <v>1.6678127211343874E-2</v>
      </c>
      <c r="G141" s="269">
        <v>6.1999999999999833E-3</v>
      </c>
      <c r="H141" s="277">
        <v>0.09</v>
      </c>
      <c r="I141" s="278">
        <v>0.09</v>
      </c>
      <c r="J141" s="279">
        <v>45.48056227385176</v>
      </c>
      <c r="K141" s="279">
        <v>45.166215101884703</v>
      </c>
      <c r="L141" s="268">
        <v>115.91142927849729</v>
      </c>
      <c r="M141" s="280">
        <f t="shared" si="7"/>
        <v>1.015240416952401E-2</v>
      </c>
      <c r="N141" s="269">
        <f t="shared" si="8"/>
        <v>6.1751665095697517E-2</v>
      </c>
    </row>
    <row r="142" spans="1:219" s="229" customFormat="1" ht="15.75" customHeight="1" thickBot="1">
      <c r="A142" s="270">
        <v>45992</v>
      </c>
      <c r="B142" s="270" t="s">
        <v>161</v>
      </c>
      <c r="C142" s="271">
        <v>116.79676958556459</v>
      </c>
      <c r="D142" s="272">
        <f t="shared" ca="1" si="4"/>
        <v>2.2661993387357082E-2</v>
      </c>
      <c r="E142" s="272">
        <f t="shared" si="6"/>
        <v>2.2661993387357082E-2</v>
      </c>
      <c r="F142" s="272">
        <f t="shared" si="5"/>
        <v>2.5031594789633571E-2</v>
      </c>
      <c r="G142" s="272">
        <v>6.2000000000002053E-3</v>
      </c>
      <c r="H142" s="273">
        <v>0.09</v>
      </c>
      <c r="I142" s="274">
        <v>0.09</v>
      </c>
      <c r="J142" s="275">
        <v>45.952083031802388</v>
      </c>
      <c r="K142" s="275">
        <v>45.637735859835288</v>
      </c>
      <c r="L142" s="271">
        <v>116.91081968502608</v>
      </c>
      <c r="M142" s="276">
        <f t="shared" si="7"/>
        <v>8.6220178005707027E-3</v>
      </c>
      <c r="N142" s="272">
        <f t="shared" si="8"/>
        <v>6.0031006301805023E-2</v>
      </c>
    </row>
    <row r="143" spans="1:219" s="229" customFormat="1" ht="15.75" customHeight="1" thickTop="1">
      <c r="A143" s="267">
        <v>46082</v>
      </c>
      <c r="B143" s="267" t="s">
        <v>162</v>
      </c>
      <c r="C143" s="268">
        <v>109.80821915451857</v>
      </c>
      <c r="D143" s="269">
        <f t="shared" ca="1" si="4"/>
        <v>2.5031594789633793E-2</v>
      </c>
      <c r="E143" s="269">
        <f t="shared" si="6"/>
        <v>2.0797021265060778E-2</v>
      </c>
      <c r="F143" s="269">
        <f t="shared" si="5"/>
        <v>2.5031594789633793E-2</v>
      </c>
      <c r="G143" s="269">
        <v>6.1999999999999833E-3</v>
      </c>
      <c r="H143" s="277">
        <v>0.09</v>
      </c>
      <c r="I143" s="278">
        <v>0.09</v>
      </c>
      <c r="J143" s="279">
        <v>46.346038660351589</v>
      </c>
      <c r="K143" s="279">
        <v>46.083401574652122</v>
      </c>
      <c r="L143" s="268">
        <v>120.11319776707695</v>
      </c>
      <c r="M143" s="280">
        <f t="shared" si="7"/>
        <v>2.7391631421954887E-2</v>
      </c>
      <c r="N143" s="269">
        <f t="shared" si="8"/>
        <v>5.8765637721009067E-2</v>
      </c>
    </row>
    <row r="144" spans="1:219" s="229" customFormat="1" ht="15.75" customHeight="1">
      <c r="A144" s="267">
        <v>46174</v>
      </c>
      <c r="B144" s="267" t="s">
        <v>163</v>
      </c>
      <c r="C144" s="268">
        <v>115.29987639916821</v>
      </c>
      <c r="D144" s="269">
        <f t="shared" ca="1" si="4"/>
        <v>2.5031594789633571E-2</v>
      </c>
      <c r="E144" s="269">
        <f t="shared" si="6"/>
        <v>2.2998915898297501E-2</v>
      </c>
      <c r="F144" s="269">
        <f t="shared" si="5"/>
        <v>2.5031594789633571E-2</v>
      </c>
      <c r="G144" s="269">
        <v>6.1999999999999833E-3</v>
      </c>
      <c r="H144" s="277">
        <v>0.09</v>
      </c>
      <c r="I144" s="278">
        <v>0.09</v>
      </c>
      <c r="J144" s="279">
        <v>46.739994288900789</v>
      </c>
      <c r="K144" s="279">
        <v>46.477357203201322</v>
      </c>
      <c r="L144" s="268">
        <v>121.34460328422128</v>
      </c>
      <c r="M144" s="280">
        <f t="shared" si="7"/>
        <v>1.0252041740927309E-2</v>
      </c>
      <c r="N144" s="269">
        <f t="shared" si="8"/>
        <v>5.7501779622110227E-2</v>
      </c>
    </row>
    <row r="145" spans="1:219" s="229" customFormat="1" ht="15.75" customHeight="1">
      <c r="A145" s="267">
        <v>46266</v>
      </c>
      <c r="B145" s="267" t="s">
        <v>164</v>
      </c>
      <c r="C145" s="268">
        <v>111.78570409371163</v>
      </c>
      <c r="D145" s="269">
        <f t="shared" ca="1" si="4"/>
        <v>2.5031594789633793E-2</v>
      </c>
      <c r="E145" s="269">
        <f t="shared" si="6"/>
        <v>2.5031594789633793E-2</v>
      </c>
      <c r="F145" s="269">
        <f t="shared" si="5"/>
        <v>2.5031594789633793E-2</v>
      </c>
      <c r="G145" s="269">
        <v>6.1999999999999833E-3</v>
      </c>
      <c r="H145" s="277">
        <v>0.09</v>
      </c>
      <c r="I145" s="278">
        <v>0.09</v>
      </c>
      <c r="J145" s="279">
        <v>47.133949917449989</v>
      </c>
      <c r="K145" s="279">
        <v>46.871312831750522</v>
      </c>
      <c r="L145" s="268">
        <v>122.43022201502315</v>
      </c>
      <c r="M145" s="280">
        <f t="shared" si="7"/>
        <v>8.9465761263323174E-3</v>
      </c>
      <c r="N145" s="269">
        <f t="shared" si="8"/>
        <v>5.623943020203237E-2</v>
      </c>
    </row>
    <row r="146" spans="1:219" s="229" customFormat="1" ht="15.75" customHeight="1" thickBot="1">
      <c r="A146" s="270">
        <v>46357</v>
      </c>
      <c r="B146" s="270" t="s">
        <v>165</v>
      </c>
      <c r="C146" s="271">
        <v>119.72037899456865</v>
      </c>
      <c r="D146" s="272">
        <f t="shared" ca="1" si="4"/>
        <v>2.5031594789633793E-2</v>
      </c>
      <c r="E146" s="272">
        <f t="shared" si="6"/>
        <v>2.5031594789633793E-2</v>
      </c>
      <c r="F146" s="272">
        <f t="shared" si="5"/>
        <v>2.5031594789633571E-2</v>
      </c>
      <c r="G146" s="272">
        <v>6.1999999999999833E-3</v>
      </c>
      <c r="H146" s="273">
        <v>8.7499999999999994E-2</v>
      </c>
      <c r="I146" s="274">
        <v>8.8749999999999996E-2</v>
      </c>
      <c r="J146" s="275">
        <v>47.527905545999154</v>
      </c>
      <c r="K146" s="275">
        <v>47.265268460299723</v>
      </c>
      <c r="L146" s="271">
        <v>123.33841143346446</v>
      </c>
      <c r="M146" s="276">
        <f t="shared" si="7"/>
        <v>7.4180165934019104E-3</v>
      </c>
      <c r="N146" s="272">
        <f t="shared" si="8"/>
        <v>5.4978587659852085E-2</v>
      </c>
    </row>
    <row r="147" spans="1:219" s="229" customFormat="1" ht="15.75" customHeight="1" thickTop="1">
      <c r="A147" s="267">
        <v>46447</v>
      </c>
      <c r="B147" s="267" t="s">
        <v>166</v>
      </c>
      <c r="C147" s="268">
        <v>112.55689400096576</v>
      </c>
      <c r="D147" s="269">
        <f t="shared" ca="1" si="4"/>
        <v>2.5031594789633571E-2</v>
      </c>
      <c r="E147" s="269">
        <f t="shared" si="6"/>
        <v>2.5031594789633793E-2</v>
      </c>
      <c r="F147" s="269">
        <f t="shared" si="5"/>
        <v>2.5031594789633571E-2</v>
      </c>
      <c r="G147" s="269">
        <v>6.2000000000002053E-3</v>
      </c>
      <c r="H147" s="277">
        <v>8.7499999999999994E-2</v>
      </c>
      <c r="I147" s="278">
        <v>8.7499999999999994E-2</v>
      </c>
      <c r="J147" s="279">
        <v>47.817837310783695</v>
      </c>
      <c r="K147" s="279">
        <v>47.624549467594001</v>
      </c>
      <c r="L147" s="268">
        <v>126.56741927472694</v>
      </c>
      <c r="M147" s="280">
        <f t="shared" si="7"/>
        <v>2.6180066726450457E-2</v>
      </c>
      <c r="N147" s="269">
        <f t="shared" si="8"/>
        <v>5.3734490694069992E-2</v>
      </c>
    </row>
    <row r="148" spans="1:219" s="229" customFormat="1" ht="15.75" customHeight="1">
      <c r="A148" s="267">
        <v>46539</v>
      </c>
      <c r="B148" s="267" t="s">
        <v>167</v>
      </c>
      <c r="C148" s="268">
        <v>118.18601618448703</v>
      </c>
      <c r="D148" s="269">
        <f t="shared" ca="1" si="4"/>
        <v>2.5031594789633571E-2</v>
      </c>
      <c r="E148" s="269">
        <f t="shared" si="6"/>
        <v>2.5031594789633571E-2</v>
      </c>
      <c r="F148" s="269">
        <f t="shared" si="5"/>
        <v>2.5031594789633571E-2</v>
      </c>
      <c r="G148" s="269">
        <v>6.1999999999999833E-3</v>
      </c>
      <c r="H148" s="277">
        <v>8.7499999999999994E-2</v>
      </c>
      <c r="I148" s="278">
        <v>8.7499999999999994E-2</v>
      </c>
      <c r="J148" s="279">
        <v>48.107769075568235</v>
      </c>
      <c r="K148" s="279">
        <v>47.914481232378542</v>
      </c>
      <c r="L148" s="268">
        <v>127.71420731417089</v>
      </c>
      <c r="M148" s="280">
        <f t="shared" si="7"/>
        <v>9.0606891253326438E-3</v>
      </c>
      <c r="N148" s="269">
        <f t="shared" si="8"/>
        <v>5.2491860845515381E-2</v>
      </c>
    </row>
    <row r="149" spans="1:219" s="229" customFormat="1" ht="15.75" customHeight="1">
      <c r="A149" s="267">
        <v>46631</v>
      </c>
      <c r="B149" s="267" t="s">
        <v>168</v>
      </c>
      <c r="C149" s="268">
        <v>114.58387854185929</v>
      </c>
      <c r="D149" s="269">
        <f t="shared" ca="1" si="4"/>
        <v>2.5031594789633571E-2</v>
      </c>
      <c r="E149" s="269">
        <f t="shared" si="6"/>
        <v>2.5031594789633571E-2</v>
      </c>
      <c r="F149" s="269">
        <f t="shared" si="5"/>
        <v>2.5031594789633571E-2</v>
      </c>
      <c r="G149" s="269">
        <v>6.1999999999997613E-3</v>
      </c>
      <c r="H149" s="277">
        <v>8.7499999999999994E-2</v>
      </c>
      <c r="I149" s="278">
        <v>8.7499999999999994E-2</v>
      </c>
      <c r="J149" s="279">
        <v>48.397700840352776</v>
      </c>
      <c r="K149" s="279">
        <v>48.204412997163082</v>
      </c>
      <c r="L149" s="268">
        <v>128.70485615174951</v>
      </c>
      <c r="M149" s="280">
        <f t="shared" si="7"/>
        <v>7.7567629977270958E-3</v>
      </c>
      <c r="N149" s="269">
        <f t="shared" si="8"/>
        <v>5.1250696384071093E-2</v>
      </c>
    </row>
    <row r="150" spans="1:219" s="229" customFormat="1" ht="15.75" customHeight="1" thickBot="1">
      <c r="A150" s="270">
        <v>46722</v>
      </c>
      <c r="B150" s="270" t="s">
        <v>169</v>
      </c>
      <c r="C150" s="271">
        <v>122.71717100962205</v>
      </c>
      <c r="D150" s="272">
        <f t="shared" ca="1" si="4"/>
        <v>2.5031594789633571E-2</v>
      </c>
      <c r="E150" s="272">
        <f t="shared" si="6"/>
        <v>2.5031594789633571E-2</v>
      </c>
      <c r="F150" s="272">
        <f t="shared" si="5"/>
        <v>2.5031594789633571E-2</v>
      </c>
      <c r="G150" s="272">
        <v>6.2000000000002053E-3</v>
      </c>
      <c r="H150" s="273">
        <v>8.5000000000000006E-2</v>
      </c>
      <c r="I150" s="274">
        <v>8.6249999999999993E-2</v>
      </c>
      <c r="J150" s="275">
        <v>48.687632605137303</v>
      </c>
      <c r="K150" s="275">
        <v>48.494344761947623</v>
      </c>
      <c r="L150" s="271">
        <v>129.50668818271257</v>
      </c>
      <c r="M150" s="276">
        <f t="shared" si="7"/>
        <v>6.2300060381377254E-3</v>
      </c>
      <c r="N150" s="272">
        <f t="shared" si="8"/>
        <v>5.0010995581661222E-2</v>
      </c>
    </row>
    <row r="151" spans="1:219" ht="16" thickTop="1">
      <c r="A151" s="267">
        <v>46813</v>
      </c>
      <c r="B151" s="267" t="s">
        <v>170</v>
      </c>
      <c r="C151" s="268">
        <v>115.37437256237766</v>
      </c>
      <c r="D151" s="269">
        <f t="shared" ca="1" si="4"/>
        <v>2.5031594789633571E-2</v>
      </c>
      <c r="E151" s="269">
        <f t="shared" si="6"/>
        <v>2.5031594789633349E-2</v>
      </c>
      <c r="F151" s="269">
        <f t="shared" si="5"/>
        <v>2.5031594789633571E-2</v>
      </c>
      <c r="G151" s="269">
        <v>6.1999999999997613E-3</v>
      </c>
      <c r="H151" s="277">
        <v>8.5000000000000006E-2</v>
      </c>
      <c r="I151" s="278">
        <v>8.5000000000000006E-2</v>
      </c>
      <c r="J151" s="279">
        <v>48.925161530836682</v>
      </c>
      <c r="K151" s="279">
        <v>48.766808913703763</v>
      </c>
      <c r="L151" s="268">
        <v>132.73841579782282</v>
      </c>
      <c r="M151" s="280">
        <f t="shared" si="7"/>
        <v>2.4954136813002403E-2</v>
      </c>
      <c r="N151" s="269">
        <f t="shared" si="8"/>
        <v>4.8756595958562743E-2</v>
      </c>
      <c r="HK151" s="199">
        <v>60</v>
      </c>
    </row>
    <row r="152" spans="1:219">
      <c r="A152" s="267">
        <v>46905</v>
      </c>
      <c r="B152" s="267" t="s">
        <v>171</v>
      </c>
      <c r="C152" s="268">
        <v>121.14440065141818</v>
      </c>
      <c r="D152" s="269">
        <f t="shared" ca="1" si="4"/>
        <v>2.5031594789633571E-2</v>
      </c>
      <c r="E152" s="269">
        <f t="shared" si="6"/>
        <v>2.5031594789633571E-2</v>
      </c>
      <c r="F152" s="269">
        <f t="shared" si="5"/>
        <v>2.5031594789633571E-2</v>
      </c>
      <c r="G152" s="269">
        <v>6.2000000000002053E-3</v>
      </c>
      <c r="H152" s="277">
        <v>8.5000000000000006E-2</v>
      </c>
      <c r="I152" s="278">
        <v>8.5000000000000006E-2</v>
      </c>
      <c r="J152" s="279">
        <v>49.162690456536062</v>
      </c>
      <c r="K152" s="279">
        <v>49.004337839403142</v>
      </c>
      <c r="L152" s="268">
        <v>133.78110405393451</v>
      </c>
      <c r="M152" s="280">
        <f t="shared" si="7"/>
        <v>7.855210941343671E-3</v>
      </c>
      <c r="N152" s="269">
        <f t="shared" si="8"/>
        <v>4.7503694908737515E-2</v>
      </c>
      <c r="HK152" s="199">
        <v>61</v>
      </c>
    </row>
    <row r="153" spans="1:219">
      <c r="A153" s="267">
        <v>46997</v>
      </c>
      <c r="B153" s="267" t="s">
        <v>172</v>
      </c>
      <c r="C153" s="268">
        <v>117.45209575894371</v>
      </c>
      <c r="D153" s="269">
        <f t="shared" ca="1" si="4"/>
        <v>2.5031594789633571E-2</v>
      </c>
      <c r="E153" s="269">
        <f t="shared" si="6"/>
        <v>2.5031594789633349E-2</v>
      </c>
      <c r="F153" s="269">
        <f t="shared" si="5"/>
        <v>2.5031594789633571E-2</v>
      </c>
      <c r="G153" s="269">
        <v>6.2000000000002053E-3</v>
      </c>
      <c r="H153" s="277">
        <v>8.5000000000000006E-2</v>
      </c>
      <c r="I153" s="278">
        <v>8.5000000000000006E-2</v>
      </c>
      <c r="J153" s="279">
        <v>49.400219382235441</v>
      </c>
      <c r="K153" s="279">
        <v>49.241866765102522</v>
      </c>
      <c r="L153" s="268">
        <v>134.65775056550535</v>
      </c>
      <c r="M153" s="280">
        <f t="shared" si="7"/>
        <v>6.5528425540382074E-3</v>
      </c>
      <c r="N153" s="269">
        <f t="shared" si="8"/>
        <v>4.6252290641909166E-2</v>
      </c>
      <c r="HK153" s="199">
        <v>62</v>
      </c>
    </row>
    <row r="154" spans="1:219" ht="16" thickBot="1">
      <c r="A154" s="270">
        <v>47088</v>
      </c>
      <c r="B154" s="270" t="s">
        <v>173</v>
      </c>
      <c r="C154" s="271">
        <v>125.78897750806507</v>
      </c>
      <c r="D154" s="272">
        <f t="shared" ca="1" si="4"/>
        <v>2.5031594789633571E-2</v>
      </c>
      <c r="E154" s="272">
        <f t="shared" si="6"/>
        <v>2.5031594789633571E-2</v>
      </c>
      <c r="F154" s="272">
        <f t="shared" si="5"/>
        <v>2.5031594789633571E-2</v>
      </c>
      <c r="G154" s="272">
        <v>6.1999999999999833E-3</v>
      </c>
      <c r="H154" s="273">
        <v>0.08</v>
      </c>
      <c r="I154" s="274">
        <v>8.2500000000000004E-2</v>
      </c>
      <c r="J154" s="275">
        <v>49.637748307934842</v>
      </c>
      <c r="K154" s="275">
        <v>49.479395690801901</v>
      </c>
      <c r="L154" s="271">
        <v>135.33479755426887</v>
      </c>
      <c r="M154" s="276">
        <f t="shared" si="7"/>
        <v>5.0279095404477392E-3</v>
      </c>
      <c r="N154" s="272">
        <f t="shared" si="8"/>
        <v>4.5002381369939837E-2</v>
      </c>
      <c r="HK154" s="199">
        <v>63</v>
      </c>
    </row>
    <row r="155" spans="1:219" ht="16" thickTop="1">
      <c r="A155" s="281"/>
      <c r="B155" s="281"/>
      <c r="C155" s="282"/>
      <c r="D155" s="283"/>
      <c r="E155" s="283"/>
      <c r="F155" s="283"/>
      <c r="G155" s="283"/>
      <c r="H155" s="284"/>
      <c r="I155" s="285"/>
      <c r="J155" s="286"/>
      <c r="K155" s="286"/>
      <c r="L155" s="282"/>
      <c r="M155" s="287"/>
      <c r="N155" s="283"/>
      <c r="O155" s="288"/>
      <c r="P155" s="288"/>
      <c r="Q155" s="288"/>
      <c r="HK155" s="199">
        <v>64</v>
      </c>
    </row>
    <row r="156" spans="1:219">
      <c r="A156" s="281"/>
      <c r="B156" s="281"/>
      <c r="C156" s="282"/>
      <c r="D156" s="283"/>
      <c r="E156" s="283"/>
      <c r="F156" s="283"/>
      <c r="G156" s="283"/>
      <c r="H156" s="284"/>
      <c r="I156" s="285"/>
      <c r="J156" s="286"/>
      <c r="K156" s="286"/>
      <c r="L156" s="282"/>
      <c r="M156" s="287"/>
      <c r="N156" s="283"/>
      <c r="O156" s="288"/>
      <c r="P156" s="288"/>
      <c r="Q156" s="288"/>
      <c r="HK156" s="199">
        <v>65</v>
      </c>
    </row>
    <row r="157" spans="1:219">
      <c r="A157" s="289" t="s">
        <v>256</v>
      </c>
      <c r="B157" s="290"/>
      <c r="C157" s="288"/>
      <c r="D157" s="288"/>
      <c r="E157" s="288"/>
      <c r="F157" s="288"/>
      <c r="G157" s="288"/>
      <c r="H157" s="288"/>
      <c r="I157" s="291"/>
      <c r="J157" s="292"/>
      <c r="K157" s="293"/>
      <c r="L157" s="294"/>
      <c r="M157" s="288"/>
      <c r="N157" s="288"/>
      <c r="O157" s="288"/>
      <c r="P157" s="288"/>
      <c r="Q157" s="288"/>
      <c r="HK157" s="199">
        <v>66</v>
      </c>
    </row>
    <row r="158" spans="1:219">
      <c r="A158" s="290"/>
      <c r="B158" s="290"/>
      <c r="C158" s="288"/>
      <c r="D158" s="288"/>
      <c r="E158" s="288"/>
      <c r="F158" s="288"/>
      <c r="G158" s="288"/>
      <c r="H158" s="288"/>
      <c r="I158" s="288"/>
      <c r="J158" s="292"/>
      <c r="K158" s="293"/>
      <c r="L158" s="294"/>
      <c r="M158" s="288"/>
      <c r="N158" s="288"/>
      <c r="O158" s="288"/>
      <c r="P158" s="288"/>
      <c r="Q158" s="288"/>
      <c r="HK158" s="199">
        <v>67</v>
      </c>
    </row>
    <row r="159" spans="1:219">
      <c r="A159" s="295"/>
      <c r="B159" s="290"/>
      <c r="C159" s="294"/>
      <c r="D159" s="288"/>
      <c r="E159" s="288"/>
      <c r="F159" s="288"/>
      <c r="G159" s="288"/>
      <c r="H159" s="292"/>
      <c r="I159" s="288"/>
      <c r="J159" s="292"/>
      <c r="K159" s="293"/>
      <c r="L159" s="294"/>
      <c r="M159" s="288"/>
      <c r="N159" s="288"/>
      <c r="O159" s="288"/>
      <c r="P159" s="288"/>
      <c r="Q159" s="288"/>
    </row>
    <row r="160" spans="1:219">
      <c r="A160" s="295"/>
      <c r="B160" s="290"/>
      <c r="C160" s="294"/>
      <c r="D160" s="288"/>
      <c r="E160" s="288"/>
      <c r="F160" s="288"/>
      <c r="G160" s="288"/>
      <c r="H160" s="292"/>
      <c r="I160" s="288"/>
      <c r="J160" s="292"/>
      <c r="K160" s="293"/>
      <c r="L160" s="294"/>
      <c r="M160" s="288"/>
      <c r="N160" s="288"/>
      <c r="O160" s="288"/>
      <c r="P160" s="288"/>
      <c r="Q160" s="288"/>
    </row>
    <row r="161" spans="1:17">
      <c r="A161" s="295"/>
      <c r="B161" s="290"/>
      <c r="C161" s="294"/>
      <c r="D161" s="288"/>
      <c r="E161" s="288"/>
      <c r="F161" s="288"/>
      <c r="G161" s="288"/>
      <c r="H161" s="292"/>
      <c r="I161" s="288"/>
      <c r="J161" s="292"/>
      <c r="K161" s="293"/>
      <c r="L161" s="294"/>
      <c r="M161" s="288"/>
      <c r="N161" s="288"/>
      <c r="O161" s="288"/>
      <c r="P161" s="288"/>
      <c r="Q161" s="288"/>
    </row>
  </sheetData>
  <mergeCells count="4">
    <mergeCell ref="C1:G1"/>
    <mergeCell ref="H1:I1"/>
    <mergeCell ref="J1:K1"/>
    <mergeCell ref="L1:N1"/>
  </mergeCells>
  <printOptions horizontalCentered="1" verticalCentered="1"/>
  <pageMargins left="0" right="0" top="0" bottom="0" header="0" footer="0"/>
  <pageSetup paperSize="9" scale="46" orientation="landscape" r:id="rId1"/>
  <headerFooter alignWithMargins="0">
    <oddFooter>&amp;L_x000D_&amp;1#&amp;"Calibri"&amp;9&amp;K000000 Corporativo | Interno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D46EEF-79E6-4561-B232-86487D47000E}">
  <sheetPr>
    <pageSetUpPr fitToPage="1"/>
  </sheetPr>
  <dimension ref="A1:IJ65475"/>
  <sheetViews>
    <sheetView showGridLines="0" zoomScaleNormal="100" workbookViewId="0">
      <pane xSplit="3" ySplit="3" topLeftCell="D4" activePane="bottomRight" state="frozen"/>
      <selection activeCell="R19" sqref="R19"/>
      <selection pane="topRight" activeCell="R19" sqref="R19"/>
      <selection pane="bottomLeft" activeCell="R19" sqref="R19"/>
      <selection pane="bottomRight" activeCell="R19" sqref="R19"/>
    </sheetView>
  </sheetViews>
  <sheetFormatPr defaultColWidth="9.1796875" defaultRowHeight="13" customHeight="1"/>
  <cols>
    <col min="1" max="1" width="9.1796875" style="9" hidden="1" customWidth="1"/>
    <col min="2" max="2" width="7.453125" style="9" bestFit="1" customWidth="1"/>
    <col min="3" max="3" width="40.1796875" style="1" customWidth="1"/>
    <col min="4" max="14" width="7.81640625" style="4" hidden="1" customWidth="1"/>
    <col min="15" max="15" width="8" style="1" hidden="1" customWidth="1"/>
    <col min="16" max="23" width="7.81640625" style="1" customWidth="1"/>
    <col min="24" max="25" width="9.1796875" style="9"/>
    <col min="26" max="26" width="9.1796875" style="9" customWidth="1"/>
    <col min="27" max="28" width="9.1796875" style="9"/>
    <col min="29" max="29" width="9.1796875" style="9" hidden="1" customWidth="1"/>
    <col min="30" max="16384" width="9.1796875" style="9"/>
  </cols>
  <sheetData>
    <row r="1" spans="3:30" ht="66" customHeight="1"/>
    <row r="2" spans="3:30" ht="13" customHeight="1">
      <c r="C2" s="10"/>
      <c r="D2" s="301">
        <v>2003</v>
      </c>
      <c r="E2" s="301">
        <v>2004</v>
      </c>
      <c r="F2" s="301">
        <v>2005</v>
      </c>
      <c r="G2" s="301">
        <v>2006</v>
      </c>
      <c r="H2" s="301">
        <v>2007</v>
      </c>
      <c r="I2" s="301">
        <v>2008</v>
      </c>
      <c r="J2" s="301">
        <v>2009</v>
      </c>
      <c r="K2" s="301">
        <v>2010</v>
      </c>
      <c r="L2" s="301">
        <v>2011</v>
      </c>
      <c r="M2" s="301">
        <v>2012</v>
      </c>
      <c r="N2" s="301">
        <v>2013</v>
      </c>
      <c r="O2" s="301">
        <v>2014</v>
      </c>
      <c r="P2" s="301">
        <v>2015</v>
      </c>
      <c r="Q2" s="301">
        <v>2016</v>
      </c>
      <c r="R2" s="301">
        <v>2017</v>
      </c>
      <c r="S2" s="301">
        <v>2018</v>
      </c>
      <c r="T2" s="301">
        <v>2019</v>
      </c>
      <c r="U2" s="301">
        <v>2020</v>
      </c>
      <c r="V2" s="301">
        <v>2021</v>
      </c>
      <c r="W2" s="301">
        <v>2022</v>
      </c>
      <c r="X2" s="301">
        <v>2023</v>
      </c>
      <c r="Y2" s="301" t="s">
        <v>1</v>
      </c>
      <c r="Z2" s="301" t="s">
        <v>2</v>
      </c>
      <c r="AA2" s="301" t="s">
        <v>3</v>
      </c>
      <c r="AB2" s="301" t="s">
        <v>4</v>
      </c>
      <c r="AC2" s="301" t="s">
        <v>5</v>
      </c>
      <c r="AD2" s="301" t="s">
        <v>5</v>
      </c>
    </row>
    <row r="3" spans="3:30" ht="16" customHeight="1">
      <c r="C3" s="302"/>
      <c r="D3" s="303"/>
      <c r="E3" s="303"/>
      <c r="F3" s="303"/>
      <c r="G3" s="303"/>
      <c r="H3" s="303"/>
      <c r="I3" s="303"/>
      <c r="J3" s="303"/>
      <c r="K3" s="303"/>
      <c r="L3" s="303"/>
      <c r="M3" s="303"/>
      <c r="N3" s="303"/>
      <c r="O3" s="303"/>
      <c r="P3" s="303"/>
      <c r="Q3" s="303"/>
      <c r="R3" s="303"/>
      <c r="S3" s="303"/>
      <c r="T3" s="303"/>
      <c r="U3" s="304"/>
      <c r="V3" s="304"/>
      <c r="W3" s="304"/>
      <c r="X3" s="304"/>
      <c r="Y3" s="304"/>
      <c r="Z3" s="304"/>
      <c r="AA3" s="304"/>
      <c r="AB3" s="304"/>
      <c r="AC3" s="304"/>
    </row>
    <row r="4" spans="3:30" ht="14.15" customHeight="1">
      <c r="C4" s="305" t="s">
        <v>174</v>
      </c>
      <c r="D4" s="165">
        <v>1.4E-2</v>
      </c>
      <c r="E4" s="165">
        <v>4.2999999999999997E-2</v>
      </c>
      <c r="F4" s="165">
        <v>0.03</v>
      </c>
      <c r="G4" s="165">
        <v>5.0013854675320157E-2</v>
      </c>
      <c r="H4" s="306">
        <v>3.1482258217532255E-2</v>
      </c>
      <c r="I4" s="306">
        <v>1.4002901485340002E-2</v>
      </c>
      <c r="J4" s="306">
        <v>-4.7003399360692866E-2</v>
      </c>
      <c r="K4" s="306">
        <v>5.1101987314726482E-2</v>
      </c>
      <c r="L4" s="306">
        <v>3.6630079295009388E-2</v>
      </c>
      <c r="M4" s="306">
        <v>3.6423226778000917E-2</v>
      </c>
      <c r="N4" s="167">
        <v>1.3540919630945503E-2</v>
      </c>
      <c r="O4" s="167">
        <v>2.8497732580224255E-2</v>
      </c>
      <c r="P4" s="167">
        <v>2.7023234527562723E-2</v>
      </c>
      <c r="Q4" s="306">
        <v>1.7724932250640091E-2</v>
      </c>
      <c r="R4" s="306">
        <v>1.8717285353800683E-2</v>
      </c>
      <c r="S4" s="306">
        <v>1.9720820834287167E-2</v>
      </c>
      <c r="T4" s="306">
        <v>-3.9269050922738913E-3</v>
      </c>
      <c r="U4" s="306">
        <v>-8.3540345680133576E-2</v>
      </c>
      <c r="V4" s="306">
        <v>6.0484834663824927E-2</v>
      </c>
      <c r="W4" s="306">
        <v>3.7109889331495838E-2</v>
      </c>
      <c r="X4" s="306">
        <v>3.2953909506455492E-2</v>
      </c>
      <c r="Y4" s="169">
        <v>1.6866005238487913E-2</v>
      </c>
      <c r="Z4" s="169">
        <v>1.5261440170024176E-2</v>
      </c>
      <c r="AA4" s="169">
        <v>1.6608521153563816E-2</v>
      </c>
      <c r="AB4" s="169">
        <v>1.7666464570819995E-2</v>
      </c>
      <c r="AC4" s="169">
        <v>1.8000000000000016E-2</v>
      </c>
      <c r="AD4" s="169">
        <v>1.8000000000000016E-2</v>
      </c>
    </row>
    <row r="5" spans="3:30" ht="14.15" customHeight="1">
      <c r="C5" s="305" t="s">
        <v>175</v>
      </c>
      <c r="D5" s="170">
        <v>3.9765218067332464E-2</v>
      </c>
      <c r="E5" s="170">
        <v>5.1908482560095059E-2</v>
      </c>
      <c r="F5" s="170">
        <v>3.3327410039975414E-2</v>
      </c>
      <c r="G5" s="170">
        <v>4.0532216796923537E-2</v>
      </c>
      <c r="H5" s="170">
        <v>3.7590876573226684E-2</v>
      </c>
      <c r="I5" s="170">
        <v>6.5281487871890143E-2</v>
      </c>
      <c r="J5" s="170">
        <v>3.5735851961227638E-2</v>
      </c>
      <c r="K5" s="170">
        <v>4.4015407643111848E-2</v>
      </c>
      <c r="L5" s="306">
        <v>3.818756787587918E-2</v>
      </c>
      <c r="M5" s="306">
        <v>3.5682900213420465E-2</v>
      </c>
      <c r="N5" s="306">
        <v>3.9740409898744389E-2</v>
      </c>
      <c r="O5" s="306">
        <v>4.0813215195323549E-2</v>
      </c>
      <c r="P5" s="167">
        <v>2.130812776259905E-2</v>
      </c>
      <c r="Q5" s="306">
        <v>3.3602740188299229E-2</v>
      </c>
      <c r="R5" s="306">
        <v>6.7730481981797652E-2</v>
      </c>
      <c r="S5" s="306">
        <v>4.8305461995371113E-2</v>
      </c>
      <c r="T5" s="306">
        <v>2.8285769753445988E-2</v>
      </c>
      <c r="U5" s="307">
        <v>3.1500745747352177E-2</v>
      </c>
      <c r="V5" s="307">
        <v>7.3551079426380284E-2</v>
      </c>
      <c r="W5" s="307">
        <v>7.8170286766460872E-2</v>
      </c>
      <c r="X5" s="307">
        <v>4.6608896408861566E-2</v>
      </c>
      <c r="Y5" s="307">
        <v>4.2099999999999999E-2</v>
      </c>
      <c r="Z5" s="308">
        <v>3.8894764087631817E-2</v>
      </c>
      <c r="AA5" s="308">
        <v>3.5660460753407702E-2</v>
      </c>
      <c r="AB5" s="308">
        <v>3.5360460753407708E-2</v>
      </c>
      <c r="AC5" s="308">
        <v>3.5360460753407708E-2</v>
      </c>
      <c r="AD5" s="308">
        <v>3.5360460753407708E-2</v>
      </c>
    </row>
    <row r="6" spans="3:30" ht="14.15" customHeight="1">
      <c r="C6" s="305" t="s">
        <v>257</v>
      </c>
      <c r="D6" s="174">
        <v>11.236000000000001</v>
      </c>
      <c r="E6" s="174">
        <v>11.264799999999999</v>
      </c>
      <c r="F6" s="174">
        <v>10.777699999999999</v>
      </c>
      <c r="G6" s="174">
        <v>10.881</v>
      </c>
      <c r="H6" s="174">
        <v>10.866199999999999</v>
      </c>
      <c r="I6" s="174">
        <v>13.5383</v>
      </c>
      <c r="J6" s="174">
        <v>13.0587</v>
      </c>
      <c r="K6" s="175">
        <v>12.3401</v>
      </c>
      <c r="L6" s="176">
        <v>13.94</v>
      </c>
      <c r="M6" s="176">
        <v>13.03</v>
      </c>
      <c r="N6" s="176">
        <v>13.0367</v>
      </c>
      <c r="O6" s="176">
        <v>14.7515</v>
      </c>
      <c r="P6" s="176">
        <v>17.2075</v>
      </c>
      <c r="Q6" s="176">
        <v>20.7272</v>
      </c>
      <c r="R6" s="176">
        <v>19.658999999999999</v>
      </c>
      <c r="S6" s="176">
        <v>19.650400000000001</v>
      </c>
      <c r="T6" s="176">
        <v>18.926500000000001</v>
      </c>
      <c r="U6" s="178">
        <v>19.914300000000001</v>
      </c>
      <c r="V6" s="178">
        <v>20.529399999999999</v>
      </c>
      <c r="W6" s="178">
        <v>19.4999</v>
      </c>
      <c r="X6" s="178">
        <v>16.972000000000001</v>
      </c>
      <c r="Y6" s="178">
        <v>20.309999999999999</v>
      </c>
      <c r="Z6" s="179">
        <v>21</v>
      </c>
      <c r="AA6" s="179">
        <v>21.308521057786486</v>
      </c>
      <c r="AB6" s="179">
        <v>21.5</v>
      </c>
      <c r="AC6" s="179">
        <v>22</v>
      </c>
      <c r="AD6" s="179">
        <v>22</v>
      </c>
    </row>
    <row r="7" spans="3:30" ht="14.15" customHeight="1">
      <c r="C7" s="309" t="s">
        <v>177</v>
      </c>
      <c r="D7" s="181">
        <v>6.3839238095238116E-2</v>
      </c>
      <c r="E7" s="181">
        <v>8.9360956521739129E-2</v>
      </c>
      <c r="F7" s="181">
        <v>8.7013095238095223E-2</v>
      </c>
      <c r="G7" s="181">
        <v>7.3409777777777782E-2</v>
      </c>
      <c r="H7" s="181">
        <v>7.5700000000000003E-2</v>
      </c>
      <c r="I7" s="310">
        <v>8.2500000000000004E-2</v>
      </c>
      <c r="J7" s="310">
        <v>4.4999999999999998E-2</v>
      </c>
      <c r="K7" s="311">
        <v>4.4999999999999998E-2</v>
      </c>
      <c r="L7" s="312">
        <v>4.4999999999999998E-2</v>
      </c>
      <c r="M7" s="312">
        <v>4.4999999999999998E-2</v>
      </c>
      <c r="N7" s="312">
        <v>3.5000000000000003E-2</v>
      </c>
      <c r="O7" s="312">
        <v>0.03</v>
      </c>
      <c r="P7" s="312">
        <v>3.2500000000000001E-2</v>
      </c>
      <c r="Q7" s="312">
        <v>5.7500000000000002E-2</v>
      </c>
      <c r="R7" s="312">
        <v>7.2499999999999995E-2</v>
      </c>
      <c r="S7" s="312">
        <v>8.2500000000000004E-2</v>
      </c>
      <c r="T7" s="312">
        <v>7.2499999999999995E-2</v>
      </c>
      <c r="U7" s="186">
        <v>4.2500000000000003E-2</v>
      </c>
      <c r="V7" s="186">
        <v>5.5E-2</v>
      </c>
      <c r="W7" s="186">
        <v>0.105</v>
      </c>
      <c r="X7" s="186">
        <v>0.1125</v>
      </c>
      <c r="Y7" s="186">
        <v>0.1</v>
      </c>
      <c r="Z7" s="187">
        <v>8.5000000000000006E-2</v>
      </c>
      <c r="AA7" s="187">
        <v>0.08</v>
      </c>
      <c r="AB7" s="187">
        <v>0.08</v>
      </c>
      <c r="AC7" s="187">
        <v>0.08</v>
      </c>
      <c r="AD7" s="187">
        <v>0.08</v>
      </c>
    </row>
    <row r="8" spans="3:30" ht="13.5" customHeight="1">
      <c r="C8" s="313"/>
    </row>
    <row r="17" s="9" customFormat="1" ht="13" customHeight="1"/>
    <row r="18" s="9" customFormat="1" ht="13" customHeight="1"/>
    <row r="19" s="9" customFormat="1" ht="13" customHeight="1"/>
    <row r="20" s="9" customFormat="1" ht="13" customHeight="1"/>
    <row r="21" s="9" customFormat="1" ht="13" customHeight="1"/>
    <row r="22" s="9" customFormat="1" ht="13" customHeight="1"/>
    <row r="65288" s="9" customFormat="1" ht="13" customHeight="1"/>
    <row r="65299" s="9" customFormat="1" ht="13" customHeight="1"/>
    <row r="65313" s="9" customFormat="1" ht="13" customHeight="1"/>
    <row r="65318" s="9" customFormat="1" ht="13" customHeight="1"/>
    <row r="65322" s="9" customFormat="1" ht="13" customHeight="1"/>
    <row r="65324" s="9" customFormat="1" ht="13" customHeight="1"/>
    <row r="65390" spans="1:244" s="1" customFormat="1" ht="13" customHeight="1">
      <c r="A65390" s="9"/>
      <c r="B65390" s="9"/>
      <c r="D65390" s="4"/>
      <c r="E65390" s="4"/>
      <c r="F65390" s="4"/>
      <c r="G65390" s="4"/>
      <c r="H65390" s="4"/>
      <c r="I65390" s="4"/>
      <c r="J65390" s="4"/>
      <c r="K65390" s="4"/>
      <c r="L65390" s="4"/>
      <c r="M65390" s="4"/>
      <c r="N65390" s="4"/>
      <c r="X65390" s="9"/>
      <c r="Y65390" s="9"/>
      <c r="Z65390" s="9"/>
      <c r="AA65390" s="9"/>
      <c r="AB65390" s="9"/>
      <c r="AC65390" s="9"/>
      <c r="AD65390" s="9"/>
      <c r="AE65390" s="9"/>
      <c r="AF65390" s="9"/>
      <c r="AG65390" s="9"/>
      <c r="AH65390" s="9"/>
      <c r="AI65390" s="9"/>
      <c r="AJ65390" s="9"/>
      <c r="AK65390" s="9"/>
      <c r="AL65390" s="9"/>
      <c r="AM65390" s="9"/>
      <c r="AN65390" s="9"/>
      <c r="AO65390" s="9"/>
      <c r="AP65390" s="9"/>
      <c r="AQ65390" s="9"/>
      <c r="AR65390" s="9"/>
      <c r="AS65390" s="9"/>
      <c r="AT65390" s="9"/>
      <c r="AU65390" s="9"/>
      <c r="AV65390" s="9"/>
      <c r="AW65390" s="9"/>
      <c r="AX65390" s="9"/>
      <c r="AY65390" s="9"/>
      <c r="AZ65390" s="9"/>
      <c r="BA65390" s="9"/>
      <c r="BB65390" s="9"/>
      <c r="BC65390" s="9"/>
      <c r="BD65390" s="9"/>
      <c r="BE65390" s="9"/>
      <c r="BF65390" s="9"/>
      <c r="BG65390" s="9"/>
      <c r="BH65390" s="9"/>
      <c r="BI65390" s="9"/>
      <c r="BJ65390" s="9"/>
      <c r="BK65390" s="9"/>
      <c r="BL65390" s="9"/>
      <c r="BM65390" s="9"/>
      <c r="BN65390" s="9"/>
      <c r="BO65390" s="9"/>
      <c r="BP65390" s="9"/>
      <c r="BQ65390" s="9"/>
      <c r="BR65390" s="9"/>
      <c r="BS65390" s="9"/>
      <c r="BT65390" s="9"/>
      <c r="BU65390" s="9"/>
      <c r="BV65390" s="9"/>
      <c r="BW65390" s="9"/>
      <c r="BX65390" s="9"/>
      <c r="BY65390" s="9"/>
      <c r="BZ65390" s="9"/>
      <c r="CA65390" s="9"/>
      <c r="CB65390" s="9"/>
      <c r="CC65390" s="9"/>
      <c r="CD65390" s="9"/>
      <c r="CE65390" s="9"/>
      <c r="CF65390" s="9"/>
      <c r="CG65390" s="9"/>
      <c r="CH65390" s="9"/>
      <c r="CI65390" s="9"/>
      <c r="CJ65390" s="9"/>
      <c r="CK65390" s="9"/>
      <c r="CL65390" s="9"/>
      <c r="CM65390" s="9"/>
      <c r="CN65390" s="9"/>
      <c r="CO65390" s="9"/>
      <c r="CP65390" s="9"/>
      <c r="CQ65390" s="9"/>
      <c r="CR65390" s="9"/>
      <c r="CS65390" s="9"/>
      <c r="CT65390" s="9"/>
      <c r="CU65390" s="9"/>
      <c r="CV65390" s="9"/>
      <c r="CW65390" s="9"/>
      <c r="CX65390" s="9"/>
      <c r="CY65390" s="9"/>
      <c r="CZ65390" s="9"/>
      <c r="DA65390" s="9"/>
      <c r="DB65390" s="9"/>
      <c r="DC65390" s="9"/>
      <c r="DD65390" s="9"/>
      <c r="DE65390" s="9"/>
      <c r="DF65390" s="9"/>
      <c r="DG65390" s="9"/>
      <c r="DH65390" s="9"/>
      <c r="DI65390" s="9"/>
      <c r="DJ65390" s="9"/>
      <c r="DK65390" s="9"/>
      <c r="DL65390" s="9"/>
      <c r="DM65390" s="9"/>
      <c r="DN65390" s="9"/>
      <c r="DO65390" s="9"/>
      <c r="DP65390" s="9"/>
      <c r="DQ65390" s="9"/>
      <c r="DR65390" s="9"/>
      <c r="DS65390" s="9"/>
      <c r="DT65390" s="9"/>
      <c r="DU65390" s="9"/>
      <c r="DV65390" s="9"/>
      <c r="DW65390" s="9"/>
      <c r="DX65390" s="9"/>
      <c r="DY65390" s="9"/>
      <c r="DZ65390" s="9"/>
      <c r="EA65390" s="9"/>
      <c r="EB65390" s="9"/>
      <c r="EC65390" s="9"/>
      <c r="ED65390" s="9"/>
      <c r="EE65390" s="9"/>
      <c r="EF65390" s="9"/>
      <c r="EG65390" s="9"/>
      <c r="EH65390" s="9"/>
      <c r="EI65390" s="9"/>
      <c r="EJ65390" s="9"/>
      <c r="EK65390" s="9"/>
      <c r="EL65390" s="9"/>
      <c r="EM65390" s="9"/>
      <c r="EN65390" s="9"/>
      <c r="EO65390" s="9"/>
      <c r="EP65390" s="9"/>
      <c r="EQ65390" s="9"/>
      <c r="ER65390" s="9"/>
      <c r="ES65390" s="9"/>
      <c r="ET65390" s="9"/>
      <c r="EU65390" s="9"/>
      <c r="EV65390" s="9"/>
      <c r="EW65390" s="9"/>
      <c r="EX65390" s="9"/>
      <c r="EY65390" s="9"/>
      <c r="EZ65390" s="9"/>
      <c r="FA65390" s="9"/>
      <c r="FB65390" s="9"/>
      <c r="FC65390" s="9"/>
      <c r="FD65390" s="9"/>
      <c r="FE65390" s="9"/>
      <c r="FF65390" s="9"/>
      <c r="FG65390" s="9"/>
      <c r="FH65390" s="9"/>
      <c r="FI65390" s="9"/>
      <c r="FJ65390" s="9"/>
      <c r="FK65390" s="9"/>
      <c r="FL65390" s="9"/>
      <c r="FM65390" s="9"/>
      <c r="FN65390" s="9"/>
      <c r="FO65390" s="9"/>
      <c r="FP65390" s="9"/>
      <c r="FQ65390" s="9"/>
      <c r="FR65390" s="9"/>
      <c r="FS65390" s="9"/>
      <c r="FT65390" s="9"/>
      <c r="FU65390" s="9"/>
      <c r="FV65390" s="9"/>
      <c r="FW65390" s="9"/>
      <c r="FX65390" s="9"/>
      <c r="FY65390" s="9"/>
      <c r="FZ65390" s="9"/>
      <c r="GA65390" s="9"/>
      <c r="GB65390" s="9"/>
      <c r="GC65390" s="9"/>
      <c r="GD65390" s="9"/>
      <c r="GE65390" s="9"/>
      <c r="GF65390" s="9"/>
      <c r="GG65390" s="9"/>
      <c r="GH65390" s="9"/>
      <c r="GI65390" s="9"/>
      <c r="GJ65390" s="9"/>
      <c r="GK65390" s="9"/>
      <c r="GL65390" s="9"/>
      <c r="GM65390" s="9"/>
      <c r="GN65390" s="9"/>
      <c r="GO65390" s="9"/>
      <c r="GP65390" s="9"/>
      <c r="GQ65390" s="9"/>
      <c r="GR65390" s="9"/>
      <c r="GS65390" s="9"/>
      <c r="GT65390" s="9"/>
      <c r="GU65390" s="9"/>
      <c r="GV65390" s="9"/>
      <c r="GW65390" s="9"/>
      <c r="GX65390" s="9"/>
      <c r="GY65390" s="9"/>
      <c r="GZ65390" s="9"/>
      <c r="HA65390" s="9"/>
      <c r="HB65390" s="9"/>
      <c r="HC65390" s="9"/>
      <c r="HD65390" s="9"/>
      <c r="HE65390" s="9"/>
      <c r="HF65390" s="9"/>
      <c r="HG65390" s="9"/>
      <c r="HH65390" s="9"/>
      <c r="HI65390" s="9"/>
      <c r="HJ65390" s="9"/>
      <c r="HK65390" s="9"/>
      <c r="HL65390" s="9"/>
      <c r="HM65390" s="9"/>
      <c r="HN65390" s="9"/>
      <c r="HO65390" s="9"/>
      <c r="HP65390" s="9"/>
      <c r="HQ65390" s="9"/>
      <c r="HR65390" s="9"/>
      <c r="HS65390" s="9"/>
      <c r="HT65390" s="9"/>
      <c r="HU65390" s="9"/>
      <c r="HV65390" s="9"/>
      <c r="HW65390" s="9"/>
      <c r="HX65390" s="9"/>
      <c r="HY65390" s="9"/>
      <c r="HZ65390" s="9"/>
      <c r="IA65390" s="9"/>
      <c r="IB65390" s="9"/>
      <c r="IC65390" s="9"/>
      <c r="ID65390" s="9"/>
      <c r="IE65390" s="9"/>
      <c r="IF65390" s="9"/>
      <c r="IG65390" s="9"/>
      <c r="IH65390" s="9"/>
      <c r="II65390" s="9"/>
      <c r="IJ65390" s="9"/>
    </row>
    <row r="65399" spans="19:19" s="9" customFormat="1" ht="13" customHeight="1">
      <c r="S65399" s="314"/>
    </row>
    <row r="65415" spans="3:23" ht="13" customHeight="1">
      <c r="D65415" s="315"/>
      <c r="E65415" s="315"/>
      <c r="F65415" s="315"/>
      <c r="G65415" s="315"/>
      <c r="H65415" s="315"/>
      <c r="I65415" s="315"/>
      <c r="J65415" s="315"/>
      <c r="K65415" s="315"/>
      <c r="L65415" s="315"/>
      <c r="M65415" s="315"/>
      <c r="N65415" s="315"/>
    </row>
    <row r="65424" spans="3:23" s="317" customFormat="1" ht="13" customHeight="1">
      <c r="C65424" s="316"/>
      <c r="D65424" s="4"/>
      <c r="E65424" s="4"/>
      <c r="F65424" s="4"/>
      <c r="G65424" s="4"/>
      <c r="H65424" s="4"/>
      <c r="I65424" s="4"/>
      <c r="J65424" s="4"/>
      <c r="K65424" s="4"/>
      <c r="L65424" s="4"/>
      <c r="M65424" s="4"/>
      <c r="N65424" s="4"/>
      <c r="O65424" s="315"/>
      <c r="P65424" s="315"/>
      <c r="Q65424" s="315"/>
      <c r="R65424" s="315"/>
      <c r="S65424" s="316"/>
      <c r="T65424" s="316"/>
      <c r="U65424" s="316"/>
      <c r="V65424" s="316"/>
      <c r="W65424" s="316"/>
    </row>
    <row r="65441" s="9" customFormat="1" ht="13" customHeight="1"/>
    <row r="65466" spans="4:23" ht="13" customHeight="1">
      <c r="D65466" s="9"/>
      <c r="E65466" s="9"/>
      <c r="F65466" s="9"/>
      <c r="G65466" s="9"/>
      <c r="H65466" s="9"/>
      <c r="I65466" s="9"/>
      <c r="J65466" s="9"/>
      <c r="K65466" s="9">
        <v>40513</v>
      </c>
      <c r="L65466" s="9">
        <v>40513</v>
      </c>
      <c r="M65466" s="9"/>
      <c r="N65466" s="9">
        <v>40513</v>
      </c>
      <c r="O65466" s="9"/>
      <c r="P65466" s="9"/>
      <c r="Q65466" s="9"/>
      <c r="R65466" s="9"/>
      <c r="S65466" s="9"/>
      <c r="T65466" s="9"/>
      <c r="U65466" s="9"/>
      <c r="V65466" s="9"/>
      <c r="W65466" s="9"/>
    </row>
    <row r="65475" s="9" customFormat="1" ht="13" customHeight="1"/>
  </sheetData>
  <printOptions horizontalCentered="1"/>
  <pageMargins left="0.35433070866141703" right="0.23622047244094499" top="0.78740157480314998" bottom="0.511811023622047" header="0.511811023622047" footer="0.511811023622047"/>
  <pageSetup paperSize="9" orientation="landscape" r:id="rId1"/>
  <headerFooter alignWithMargins="0">
    <oddFooter>&amp;L_x000D_&amp;1#&amp;"Calibri"&amp;9&amp;K000000 Corporativo | Interno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A5C22A-ED60-4EBD-AF10-C5BC4E09037D}">
  <dimension ref="A1:HS113"/>
  <sheetViews>
    <sheetView zoomScale="70" zoomScaleNormal="70" zoomScaleSheetLayoutView="55" workbookViewId="0">
      <pane xSplit="2" ySplit="2" topLeftCell="C87" activePane="bottomRight" state="frozen"/>
      <selection activeCell="R19" sqref="R19"/>
      <selection pane="topRight" activeCell="R19" sqref="R19"/>
      <selection pane="bottomLeft" activeCell="R19" sqref="R19"/>
      <selection pane="bottomRight" activeCell="R19" sqref="R19"/>
    </sheetView>
  </sheetViews>
  <sheetFormatPr defaultColWidth="11.453125" defaultRowHeight="15.5"/>
  <cols>
    <col min="1" max="1" width="14.1796875" style="400" bestFit="1" customWidth="1"/>
    <col min="2" max="2" width="14.1796875" style="325" bestFit="1" customWidth="1"/>
    <col min="3" max="3" width="16.453125" style="401" customWidth="1"/>
    <col min="4" max="7" width="16.453125" style="325" customWidth="1"/>
    <col min="8" max="8" width="16.453125" style="402" customWidth="1"/>
    <col min="9" max="9" width="16.453125" style="325" customWidth="1"/>
    <col min="10" max="10" width="16.453125" style="402" customWidth="1"/>
    <col min="11" max="11" width="16.453125" style="403" customWidth="1"/>
    <col min="12" max="12" width="16.453125" style="401" customWidth="1"/>
    <col min="13" max="14" width="16.453125" style="325" customWidth="1"/>
    <col min="15" max="40" width="11.453125" style="325" customWidth="1"/>
    <col min="41" max="69" width="11.453125" style="353" customWidth="1"/>
    <col min="70" max="215" width="11.453125" style="353"/>
    <col min="216" max="16384" width="11.453125" style="325"/>
  </cols>
  <sheetData>
    <row r="1" spans="1:227">
      <c r="A1" s="318"/>
      <c r="B1" s="319"/>
      <c r="C1" s="320" t="s">
        <v>178</v>
      </c>
      <c r="D1" s="321"/>
      <c r="E1" s="321"/>
      <c r="F1" s="321"/>
      <c r="G1" s="321"/>
      <c r="H1" s="322" t="s">
        <v>179</v>
      </c>
      <c r="I1" s="323"/>
      <c r="J1" s="320" t="s">
        <v>39</v>
      </c>
      <c r="K1" s="324"/>
      <c r="L1" s="320" t="s">
        <v>180</v>
      </c>
      <c r="M1" s="321"/>
      <c r="N1" s="321"/>
      <c r="AO1" s="325"/>
      <c r="AP1" s="325"/>
      <c r="AQ1" s="325"/>
      <c r="AR1" s="325"/>
      <c r="AS1" s="325"/>
      <c r="AT1" s="325"/>
      <c r="AU1" s="325"/>
      <c r="AV1" s="325"/>
      <c r="AW1" s="325"/>
      <c r="AX1" s="325"/>
      <c r="AY1" s="325"/>
      <c r="AZ1" s="325"/>
      <c r="BA1" s="325"/>
      <c r="BB1" s="325"/>
      <c r="BC1" s="325"/>
      <c r="BD1" s="325"/>
      <c r="BE1" s="325"/>
      <c r="BF1" s="325"/>
      <c r="BG1" s="325"/>
      <c r="BH1" s="325"/>
      <c r="BI1" s="325"/>
      <c r="BJ1" s="325"/>
      <c r="BK1" s="325"/>
      <c r="BL1" s="325"/>
      <c r="BM1" s="325"/>
      <c r="BN1" s="325"/>
      <c r="BO1" s="325"/>
      <c r="BP1" s="325"/>
      <c r="BQ1" s="325"/>
      <c r="BR1" s="325"/>
      <c r="BS1" s="325"/>
      <c r="BT1" s="325"/>
      <c r="BU1" s="325"/>
      <c r="BV1" s="325"/>
      <c r="BW1" s="325"/>
      <c r="BX1" s="325"/>
      <c r="BY1" s="325"/>
      <c r="BZ1" s="325"/>
      <c r="CA1" s="325"/>
      <c r="CB1" s="325"/>
      <c r="CC1" s="325"/>
      <c r="CD1" s="325"/>
      <c r="CE1" s="325"/>
      <c r="CF1" s="325"/>
      <c r="CG1" s="325"/>
      <c r="CH1" s="325"/>
      <c r="CI1" s="325"/>
      <c r="CJ1" s="325"/>
      <c r="CK1" s="325"/>
      <c r="CL1" s="325"/>
      <c r="CM1" s="325"/>
      <c r="CN1" s="325"/>
      <c r="CO1" s="325"/>
      <c r="CP1" s="325"/>
      <c r="CQ1" s="325"/>
      <c r="CR1" s="325"/>
      <c r="CS1" s="325"/>
      <c r="CT1" s="325"/>
      <c r="CU1" s="325"/>
      <c r="CV1" s="325"/>
      <c r="CW1" s="325"/>
      <c r="CX1" s="325"/>
      <c r="CY1" s="325"/>
      <c r="CZ1" s="325"/>
      <c r="DA1" s="325"/>
      <c r="DB1" s="325"/>
      <c r="DC1" s="325"/>
      <c r="DD1" s="325"/>
      <c r="DE1" s="325"/>
      <c r="DF1" s="325"/>
      <c r="DG1" s="325"/>
      <c r="DH1" s="325"/>
      <c r="DI1" s="325"/>
      <c r="DJ1" s="325"/>
      <c r="DK1" s="325"/>
      <c r="DL1" s="325"/>
      <c r="DM1" s="325"/>
      <c r="DN1" s="325"/>
      <c r="DO1" s="325"/>
      <c r="DP1" s="325"/>
      <c r="DQ1" s="325"/>
      <c r="DR1" s="325"/>
      <c r="DS1" s="325"/>
      <c r="DT1" s="325"/>
      <c r="DU1" s="325"/>
      <c r="DV1" s="325"/>
      <c r="DW1" s="325"/>
      <c r="DX1" s="325"/>
      <c r="DY1" s="325"/>
      <c r="DZ1" s="325"/>
      <c r="EA1" s="325"/>
      <c r="EB1" s="325"/>
      <c r="EC1" s="325"/>
      <c r="ED1" s="325"/>
      <c r="EE1" s="325"/>
      <c r="EF1" s="325"/>
      <c r="EG1" s="325"/>
      <c r="EH1" s="325"/>
      <c r="EI1" s="325"/>
      <c r="EJ1" s="325"/>
      <c r="EK1" s="325"/>
      <c r="EL1" s="325"/>
      <c r="EM1" s="325"/>
      <c r="EN1" s="325"/>
      <c r="EO1" s="325"/>
      <c r="EP1" s="325"/>
      <c r="EQ1" s="325"/>
      <c r="ER1" s="325"/>
      <c r="ES1" s="325"/>
      <c r="ET1" s="325"/>
      <c r="EU1" s="325"/>
      <c r="EV1" s="325"/>
      <c r="EW1" s="325"/>
      <c r="EX1" s="325"/>
      <c r="EY1" s="325"/>
      <c r="EZ1" s="325"/>
      <c r="FA1" s="325"/>
      <c r="FB1" s="325"/>
      <c r="FC1" s="325"/>
      <c r="FD1" s="325"/>
      <c r="FE1" s="325"/>
      <c r="FF1" s="325"/>
      <c r="FG1" s="325"/>
      <c r="FH1" s="325"/>
      <c r="FI1" s="325"/>
      <c r="FJ1" s="325"/>
      <c r="FK1" s="325"/>
      <c r="FL1" s="325"/>
      <c r="FM1" s="325"/>
      <c r="FN1" s="325"/>
      <c r="FO1" s="325"/>
      <c r="FP1" s="325"/>
      <c r="FQ1" s="325"/>
      <c r="FR1" s="325"/>
      <c r="FS1" s="325"/>
      <c r="FT1" s="325"/>
      <c r="FU1" s="325"/>
      <c r="FV1" s="325"/>
      <c r="FW1" s="325"/>
      <c r="FX1" s="325"/>
      <c r="FY1" s="325"/>
      <c r="FZ1" s="325"/>
      <c r="GA1" s="325"/>
      <c r="GB1" s="325"/>
      <c r="GC1" s="325"/>
      <c r="GD1" s="325"/>
      <c r="GE1" s="325"/>
      <c r="GF1" s="325"/>
      <c r="GG1" s="325"/>
      <c r="GH1" s="325"/>
      <c r="GI1" s="325"/>
      <c r="GJ1" s="325"/>
      <c r="GK1" s="325"/>
      <c r="GL1" s="325"/>
      <c r="GM1" s="325"/>
      <c r="GN1" s="325"/>
      <c r="GO1" s="325"/>
      <c r="GP1" s="325"/>
      <c r="GQ1" s="325"/>
      <c r="GR1" s="325"/>
      <c r="GS1" s="325"/>
      <c r="GT1" s="325"/>
      <c r="GU1" s="325"/>
      <c r="GV1" s="325"/>
      <c r="GW1" s="325"/>
      <c r="GX1" s="325"/>
      <c r="GY1" s="325"/>
      <c r="GZ1" s="325"/>
      <c r="HA1" s="325"/>
      <c r="HB1" s="325"/>
      <c r="HC1" s="325"/>
      <c r="HD1" s="325"/>
      <c r="HE1" s="325"/>
      <c r="HF1" s="325"/>
      <c r="HG1" s="325"/>
    </row>
    <row r="2" spans="1:227">
      <c r="A2" s="318"/>
      <c r="B2" s="319"/>
      <c r="C2" s="326" t="s">
        <v>60</v>
      </c>
      <c r="D2" s="327" t="s">
        <v>181</v>
      </c>
      <c r="E2" s="327" t="s">
        <v>62</v>
      </c>
      <c r="F2" s="327" t="s">
        <v>63</v>
      </c>
      <c r="G2" s="327" t="s">
        <v>182</v>
      </c>
      <c r="H2" s="326" t="s">
        <v>65</v>
      </c>
      <c r="I2" s="328" t="s">
        <v>66</v>
      </c>
      <c r="J2" s="326" t="s">
        <v>65</v>
      </c>
      <c r="K2" s="328" t="s">
        <v>66</v>
      </c>
      <c r="L2" s="326" t="s">
        <v>258</v>
      </c>
      <c r="M2" s="329" t="s">
        <v>64</v>
      </c>
      <c r="N2" s="328" t="s">
        <v>63</v>
      </c>
      <c r="AO2" s="325"/>
      <c r="AP2" s="325"/>
      <c r="AQ2" s="325"/>
      <c r="AR2" s="325"/>
      <c r="AS2" s="325"/>
      <c r="AT2" s="325"/>
      <c r="AU2" s="325"/>
      <c r="AV2" s="325"/>
      <c r="AW2" s="325"/>
      <c r="AX2" s="325"/>
      <c r="AY2" s="325"/>
      <c r="AZ2" s="325"/>
      <c r="BA2" s="325"/>
      <c r="BB2" s="325"/>
      <c r="BC2" s="325"/>
      <c r="BD2" s="325"/>
      <c r="BE2" s="325"/>
      <c r="BF2" s="325"/>
      <c r="BG2" s="325"/>
      <c r="BH2" s="325"/>
      <c r="BI2" s="325"/>
      <c r="BJ2" s="325"/>
      <c r="BK2" s="325"/>
      <c r="BL2" s="325"/>
      <c r="BM2" s="325"/>
      <c r="BN2" s="325"/>
      <c r="BO2" s="325"/>
      <c r="BP2" s="325"/>
      <c r="BQ2" s="325"/>
      <c r="BR2" s="325"/>
      <c r="BS2" s="325"/>
      <c r="BT2" s="325"/>
      <c r="BU2" s="325"/>
      <c r="BV2" s="325"/>
      <c r="BW2" s="325"/>
      <c r="BX2" s="325"/>
      <c r="BY2" s="325"/>
      <c r="BZ2" s="325"/>
      <c r="CA2" s="325"/>
      <c r="CB2" s="325"/>
      <c r="CC2" s="325"/>
      <c r="CD2" s="325"/>
      <c r="CE2" s="325"/>
      <c r="CF2" s="325"/>
      <c r="CG2" s="325"/>
      <c r="CH2" s="325"/>
      <c r="CI2" s="325"/>
      <c r="CJ2" s="325"/>
      <c r="CK2" s="325"/>
      <c r="CL2" s="325"/>
      <c r="CM2" s="325"/>
      <c r="CN2" s="325"/>
      <c r="CO2" s="325"/>
      <c r="CP2" s="325"/>
      <c r="CQ2" s="325"/>
      <c r="CR2" s="325"/>
      <c r="CS2" s="325"/>
      <c r="CT2" s="325"/>
      <c r="CU2" s="325"/>
      <c r="CV2" s="325"/>
      <c r="CW2" s="325"/>
      <c r="CX2" s="325"/>
      <c r="CY2" s="325"/>
      <c r="CZ2" s="325"/>
      <c r="DA2" s="325"/>
      <c r="DB2" s="325"/>
      <c r="DC2" s="325"/>
      <c r="DD2" s="325"/>
      <c r="DE2" s="325"/>
      <c r="DF2" s="325"/>
      <c r="DG2" s="325"/>
      <c r="DH2" s="325"/>
      <c r="DI2" s="325"/>
      <c r="DJ2" s="325"/>
      <c r="DK2" s="325"/>
      <c r="DL2" s="325"/>
      <c r="DM2" s="325"/>
      <c r="DN2" s="325"/>
      <c r="DO2" s="325"/>
      <c r="DP2" s="325"/>
      <c r="DQ2" s="325"/>
      <c r="DR2" s="325"/>
      <c r="DS2" s="325"/>
      <c r="DT2" s="325"/>
      <c r="DU2" s="325"/>
      <c r="DV2" s="325"/>
      <c r="DW2" s="325"/>
      <c r="DX2" s="325"/>
      <c r="DY2" s="325"/>
      <c r="DZ2" s="325"/>
      <c r="EA2" s="325"/>
      <c r="EB2" s="325"/>
      <c r="EC2" s="325"/>
      <c r="ED2" s="325"/>
      <c r="EE2" s="325"/>
      <c r="EF2" s="325"/>
      <c r="EG2" s="325"/>
      <c r="EH2" s="325"/>
      <c r="EI2" s="325"/>
      <c r="EJ2" s="325"/>
      <c r="EK2" s="325"/>
      <c r="EL2" s="325"/>
      <c r="EM2" s="325"/>
      <c r="EN2" s="325"/>
      <c r="EO2" s="325"/>
      <c r="EP2" s="325"/>
      <c r="EQ2" s="325"/>
      <c r="ER2" s="325"/>
      <c r="ES2" s="325"/>
      <c r="ET2" s="325"/>
      <c r="EU2" s="325"/>
      <c r="EV2" s="325"/>
      <c r="EW2" s="325"/>
      <c r="EX2" s="325"/>
      <c r="EY2" s="325"/>
      <c r="EZ2" s="325"/>
      <c r="FA2" s="325"/>
      <c r="FB2" s="325"/>
      <c r="FC2" s="325"/>
      <c r="FD2" s="325"/>
      <c r="FE2" s="325"/>
      <c r="FF2" s="325"/>
      <c r="FG2" s="325"/>
      <c r="FH2" s="325"/>
      <c r="FI2" s="325"/>
      <c r="FJ2" s="325"/>
      <c r="FK2" s="325"/>
      <c r="FL2" s="325"/>
      <c r="FM2" s="325"/>
      <c r="FN2" s="325"/>
      <c r="FO2" s="325"/>
      <c r="FP2" s="325"/>
      <c r="FQ2" s="325"/>
      <c r="FR2" s="325"/>
      <c r="FS2" s="325"/>
      <c r="FT2" s="325"/>
      <c r="FU2" s="325"/>
      <c r="FV2" s="325"/>
      <c r="FW2" s="325"/>
      <c r="FX2" s="325"/>
      <c r="FY2" s="325"/>
      <c r="FZ2" s="325"/>
      <c r="GA2" s="325"/>
      <c r="GB2" s="325"/>
      <c r="GC2" s="325"/>
      <c r="GD2" s="325"/>
      <c r="GE2" s="325"/>
      <c r="GF2" s="325"/>
      <c r="GG2" s="325"/>
      <c r="GH2" s="325"/>
      <c r="GI2" s="325"/>
      <c r="GJ2" s="325"/>
      <c r="GK2" s="325"/>
      <c r="GL2" s="325"/>
      <c r="GM2" s="325"/>
      <c r="GN2" s="325"/>
      <c r="GO2" s="325"/>
      <c r="GP2" s="325"/>
      <c r="GQ2" s="325"/>
      <c r="GR2" s="325"/>
      <c r="GS2" s="325"/>
      <c r="GT2" s="325"/>
      <c r="GU2" s="325"/>
      <c r="GV2" s="325"/>
      <c r="GW2" s="325"/>
      <c r="GX2" s="325"/>
      <c r="GY2" s="325"/>
      <c r="GZ2" s="325"/>
      <c r="HA2" s="325"/>
      <c r="HB2" s="325"/>
      <c r="HC2" s="325"/>
      <c r="HD2" s="325"/>
      <c r="HE2" s="325"/>
      <c r="HF2" s="325"/>
      <c r="HG2" s="325"/>
    </row>
    <row r="3" spans="1:227">
      <c r="A3" s="330">
        <v>37316</v>
      </c>
      <c r="B3" s="331" t="s">
        <v>228</v>
      </c>
      <c r="C3" s="204">
        <v>17079137.489999998</v>
      </c>
      <c r="D3" s="205"/>
      <c r="E3" s="205"/>
      <c r="F3" s="205"/>
      <c r="G3" s="205">
        <v>-6.2967336334631696E-3</v>
      </c>
      <c r="H3" s="332"/>
      <c r="I3" s="332"/>
      <c r="J3" s="333">
        <v>9.0350000000000001</v>
      </c>
      <c r="K3" s="333">
        <v>9.0912500000000005</v>
      </c>
      <c r="L3" s="334">
        <v>51.127948444495999</v>
      </c>
      <c r="M3" s="335"/>
      <c r="N3" s="336"/>
      <c r="O3" s="337"/>
      <c r="P3" s="337"/>
      <c r="Q3" s="337"/>
      <c r="R3" s="337"/>
      <c r="S3" s="337"/>
      <c r="T3" s="337"/>
      <c r="U3" s="337"/>
      <c r="V3" s="337"/>
      <c r="W3" s="337"/>
      <c r="X3" s="337"/>
      <c r="Y3" s="337"/>
      <c r="Z3" s="337"/>
      <c r="AA3" s="337"/>
      <c r="AB3" s="337"/>
      <c r="AC3" s="337"/>
      <c r="AD3" s="337"/>
      <c r="AE3" s="337"/>
      <c r="AF3" s="337"/>
      <c r="AG3" s="337"/>
      <c r="AH3" s="337"/>
      <c r="AI3" s="337"/>
      <c r="AJ3" s="337"/>
      <c r="AK3" s="337"/>
      <c r="AL3" s="337"/>
      <c r="AM3" s="337"/>
      <c r="AN3" s="337"/>
      <c r="AO3" s="337"/>
      <c r="AP3" s="337"/>
      <c r="AQ3" s="325"/>
      <c r="AR3" s="325"/>
      <c r="AS3" s="325"/>
      <c r="AT3" s="325"/>
      <c r="AU3" s="325"/>
      <c r="AV3" s="325"/>
      <c r="AW3" s="325"/>
      <c r="AX3" s="325"/>
      <c r="AY3" s="325"/>
      <c r="AZ3" s="325"/>
      <c r="BA3" s="325"/>
      <c r="BB3" s="325"/>
      <c r="BC3" s="325"/>
      <c r="BD3" s="325"/>
      <c r="BE3" s="325"/>
      <c r="BF3" s="325"/>
      <c r="BG3" s="325"/>
      <c r="BH3" s="325"/>
      <c r="BI3" s="325"/>
      <c r="BJ3" s="325"/>
      <c r="BK3" s="325"/>
      <c r="BL3" s="325"/>
      <c r="BM3" s="325"/>
      <c r="BN3" s="325"/>
      <c r="BO3" s="325"/>
      <c r="BP3" s="325"/>
      <c r="BQ3" s="325"/>
      <c r="BR3" s="325"/>
      <c r="BS3" s="325"/>
      <c r="BT3" s="325"/>
      <c r="BU3" s="325"/>
      <c r="BV3" s="325"/>
      <c r="BW3" s="325"/>
      <c r="BX3" s="325"/>
      <c r="BY3" s="325"/>
      <c r="BZ3" s="325"/>
      <c r="CA3" s="325"/>
      <c r="CB3" s="325"/>
      <c r="CC3" s="325"/>
      <c r="CD3" s="325"/>
      <c r="CE3" s="325"/>
      <c r="CF3" s="325"/>
      <c r="CG3" s="325"/>
      <c r="CH3" s="325"/>
      <c r="CI3" s="325"/>
      <c r="CJ3" s="325"/>
      <c r="CK3" s="325"/>
      <c r="CL3" s="325"/>
      <c r="CM3" s="325"/>
      <c r="CN3" s="325"/>
      <c r="CO3" s="325"/>
      <c r="CP3" s="325"/>
      <c r="CQ3" s="325"/>
      <c r="CR3" s="325"/>
      <c r="CS3" s="325"/>
      <c r="CT3" s="325"/>
      <c r="CU3" s="325"/>
      <c r="CV3" s="325"/>
      <c r="CW3" s="325"/>
      <c r="CX3" s="325"/>
      <c r="CY3" s="325"/>
      <c r="CZ3" s="325"/>
      <c r="DA3" s="325"/>
      <c r="DB3" s="325"/>
      <c r="DC3" s="325"/>
      <c r="DD3" s="325"/>
      <c r="DE3" s="325"/>
      <c r="DF3" s="325"/>
      <c r="DG3" s="325"/>
      <c r="DH3" s="325"/>
      <c r="DI3" s="325"/>
      <c r="DJ3" s="325"/>
      <c r="DK3" s="325"/>
      <c r="DL3" s="325"/>
      <c r="DM3" s="325"/>
      <c r="DN3" s="325"/>
      <c r="DO3" s="325"/>
      <c r="DP3" s="325"/>
      <c r="DQ3" s="325"/>
      <c r="DR3" s="325"/>
      <c r="DS3" s="325"/>
      <c r="DT3" s="325"/>
      <c r="DU3" s="325"/>
      <c r="DV3" s="325"/>
      <c r="DW3" s="325"/>
      <c r="DX3" s="325"/>
      <c r="DY3" s="325"/>
      <c r="DZ3" s="325"/>
      <c r="EA3" s="325"/>
      <c r="EB3" s="325"/>
      <c r="EC3" s="325"/>
      <c r="ED3" s="325"/>
      <c r="EE3" s="325"/>
      <c r="EF3" s="325"/>
      <c r="EG3" s="325"/>
      <c r="EH3" s="325"/>
      <c r="EI3" s="325"/>
      <c r="EJ3" s="325"/>
      <c r="EK3" s="325"/>
      <c r="EL3" s="325"/>
      <c r="EM3" s="325"/>
      <c r="EN3" s="325"/>
      <c r="EO3" s="325"/>
      <c r="EP3" s="325"/>
      <c r="EQ3" s="325"/>
      <c r="ER3" s="325"/>
      <c r="ES3" s="325"/>
      <c r="ET3" s="325"/>
      <c r="EU3" s="325"/>
      <c r="EV3" s="325"/>
      <c r="EW3" s="325"/>
      <c r="EX3" s="325"/>
      <c r="EY3" s="325"/>
      <c r="EZ3" s="325"/>
      <c r="FA3" s="325"/>
      <c r="FB3" s="325"/>
      <c r="FC3" s="325"/>
      <c r="FD3" s="325"/>
      <c r="FE3" s="325"/>
      <c r="FF3" s="325"/>
      <c r="FG3" s="325"/>
      <c r="FH3" s="325"/>
      <c r="FI3" s="325"/>
      <c r="FJ3" s="325"/>
      <c r="FK3" s="325"/>
      <c r="FL3" s="325"/>
      <c r="FM3" s="325"/>
      <c r="FN3" s="325"/>
      <c r="FO3" s="325"/>
      <c r="FP3" s="325"/>
      <c r="FQ3" s="325"/>
      <c r="FR3" s="325"/>
      <c r="FS3" s="325"/>
      <c r="FT3" s="325"/>
      <c r="FU3" s="325"/>
      <c r="FV3" s="325"/>
      <c r="FW3" s="325"/>
      <c r="FX3" s="325"/>
      <c r="FY3" s="325"/>
      <c r="FZ3" s="325"/>
      <c r="GA3" s="325"/>
      <c r="GB3" s="325"/>
      <c r="GC3" s="325"/>
      <c r="GD3" s="325"/>
      <c r="GE3" s="325"/>
      <c r="GF3" s="325"/>
      <c r="GG3" s="325"/>
      <c r="GH3" s="325"/>
      <c r="GI3" s="325"/>
      <c r="GJ3" s="325"/>
      <c r="GK3" s="325"/>
      <c r="GL3" s="325"/>
      <c r="GM3" s="325"/>
      <c r="GN3" s="325"/>
      <c r="GO3" s="325"/>
      <c r="GP3" s="325"/>
      <c r="GQ3" s="325"/>
      <c r="GR3" s="325"/>
      <c r="GS3" s="325"/>
      <c r="GT3" s="325"/>
      <c r="GU3" s="325"/>
      <c r="GV3" s="325"/>
      <c r="GW3" s="325"/>
      <c r="GX3" s="325"/>
      <c r="GY3" s="325"/>
      <c r="GZ3" s="325"/>
      <c r="HA3" s="325"/>
      <c r="HB3" s="325"/>
      <c r="HC3" s="325"/>
      <c r="HD3" s="325"/>
      <c r="HE3" s="325"/>
      <c r="HF3" s="325"/>
      <c r="HG3" s="325"/>
    </row>
    <row r="4" spans="1:227">
      <c r="A4" s="330">
        <v>37408</v>
      </c>
      <c r="B4" s="331" t="s">
        <v>229</v>
      </c>
      <c r="C4" s="212">
        <v>18016798.149999999</v>
      </c>
      <c r="D4" s="213"/>
      <c r="E4" s="213"/>
      <c r="F4" s="213"/>
      <c r="G4" s="213">
        <v>1.0876538884016407E-2</v>
      </c>
      <c r="H4" s="338"/>
      <c r="I4" s="338"/>
      <c r="J4" s="339">
        <v>9.9465000000000003</v>
      </c>
      <c r="K4" s="340">
        <v>9.67075</v>
      </c>
      <c r="L4" s="339">
        <v>51.762586176958997</v>
      </c>
      <c r="M4" s="341">
        <f>L4/L3-1</f>
        <v>1.2412736121261592E-2</v>
      </c>
      <c r="N4" s="342"/>
      <c r="O4" s="337"/>
      <c r="P4" s="337"/>
      <c r="Q4" s="337"/>
      <c r="R4" s="337"/>
      <c r="S4" s="337"/>
      <c r="T4" s="337"/>
      <c r="U4" s="337"/>
      <c r="V4" s="337"/>
      <c r="W4" s="337"/>
      <c r="X4" s="337"/>
      <c r="Y4" s="337"/>
      <c r="Z4" s="337"/>
      <c r="AA4" s="337"/>
      <c r="AB4" s="337"/>
      <c r="AC4" s="337"/>
      <c r="AD4" s="337"/>
      <c r="AE4" s="337"/>
      <c r="AF4" s="337"/>
      <c r="AG4" s="337"/>
      <c r="AH4" s="337"/>
      <c r="AI4" s="337"/>
      <c r="AJ4" s="337"/>
      <c r="AK4" s="337"/>
      <c r="AL4" s="337"/>
      <c r="AM4" s="337"/>
      <c r="AN4" s="337"/>
      <c r="AO4" s="337"/>
      <c r="AP4" s="337"/>
      <c r="AQ4" s="325"/>
      <c r="AR4" s="325"/>
      <c r="AS4" s="325"/>
      <c r="AT4" s="325"/>
      <c r="AU4" s="325"/>
      <c r="AV4" s="325"/>
      <c r="AW4" s="325"/>
      <c r="AX4" s="325"/>
      <c r="AY4" s="325"/>
      <c r="AZ4" s="325"/>
      <c r="BA4" s="325"/>
      <c r="BB4" s="325"/>
      <c r="BC4" s="325"/>
      <c r="BD4" s="325"/>
      <c r="BE4" s="325"/>
      <c r="BF4" s="325"/>
      <c r="BG4" s="325"/>
      <c r="BH4" s="325"/>
      <c r="BI4" s="325"/>
      <c r="BJ4" s="325"/>
      <c r="BK4" s="325"/>
      <c r="BL4" s="325"/>
      <c r="BM4" s="325"/>
      <c r="BN4" s="325"/>
      <c r="BO4" s="325"/>
      <c r="BP4" s="325"/>
      <c r="BQ4" s="325"/>
      <c r="BR4" s="325"/>
      <c r="BS4" s="325"/>
      <c r="BT4" s="325"/>
      <c r="BU4" s="325"/>
      <c r="BV4" s="325"/>
      <c r="BW4" s="325"/>
      <c r="BX4" s="325"/>
      <c r="BY4" s="325"/>
      <c r="BZ4" s="325"/>
      <c r="CA4" s="325"/>
      <c r="CB4" s="325"/>
      <c r="CC4" s="325"/>
      <c r="CD4" s="325"/>
      <c r="CE4" s="325"/>
      <c r="CF4" s="325"/>
      <c r="CG4" s="325"/>
      <c r="CH4" s="325"/>
      <c r="CI4" s="325"/>
      <c r="CJ4" s="325"/>
      <c r="CK4" s="325"/>
      <c r="CL4" s="325"/>
      <c r="CM4" s="325"/>
      <c r="CN4" s="325"/>
      <c r="CO4" s="325"/>
      <c r="CP4" s="325"/>
      <c r="CQ4" s="325"/>
      <c r="CR4" s="325"/>
      <c r="CS4" s="325"/>
      <c r="CT4" s="325"/>
      <c r="CU4" s="325"/>
      <c r="CV4" s="325"/>
      <c r="CW4" s="325"/>
      <c r="CX4" s="325"/>
      <c r="CY4" s="325"/>
      <c r="CZ4" s="325"/>
      <c r="DA4" s="325"/>
      <c r="DB4" s="325"/>
      <c r="DC4" s="325"/>
      <c r="DD4" s="325"/>
      <c r="DE4" s="325"/>
      <c r="DF4" s="325"/>
      <c r="DG4" s="325"/>
      <c r="DH4" s="325"/>
      <c r="DI4" s="325"/>
      <c r="DJ4" s="325"/>
      <c r="DK4" s="325"/>
      <c r="DL4" s="325"/>
      <c r="DM4" s="325"/>
      <c r="DN4" s="325"/>
      <c r="DO4" s="325"/>
      <c r="DP4" s="325"/>
      <c r="DQ4" s="325"/>
      <c r="DR4" s="325"/>
      <c r="DS4" s="325"/>
      <c r="DT4" s="325"/>
      <c r="DU4" s="325"/>
      <c r="DV4" s="325"/>
      <c r="DW4" s="325"/>
      <c r="DX4" s="325"/>
      <c r="DY4" s="325"/>
      <c r="DZ4" s="325"/>
      <c r="EA4" s="325"/>
      <c r="EB4" s="325"/>
      <c r="EC4" s="325"/>
      <c r="ED4" s="325"/>
      <c r="EE4" s="325"/>
      <c r="EF4" s="325"/>
      <c r="EG4" s="325"/>
      <c r="EH4" s="325"/>
      <c r="EI4" s="325"/>
      <c r="EJ4" s="325"/>
      <c r="EK4" s="325"/>
      <c r="EL4" s="325"/>
      <c r="EM4" s="325"/>
      <c r="EN4" s="325"/>
      <c r="EO4" s="325"/>
      <c r="EP4" s="325"/>
      <c r="EQ4" s="325"/>
      <c r="ER4" s="325"/>
      <c r="ES4" s="325"/>
      <c r="ET4" s="325"/>
      <c r="EU4" s="325"/>
      <c r="EV4" s="325"/>
      <c r="EW4" s="325"/>
      <c r="EX4" s="325"/>
      <c r="EY4" s="325"/>
      <c r="EZ4" s="325"/>
      <c r="FA4" s="325"/>
      <c r="FB4" s="325"/>
      <c r="FC4" s="325"/>
      <c r="FD4" s="325"/>
      <c r="FE4" s="325"/>
      <c r="FF4" s="325"/>
      <c r="FG4" s="325"/>
      <c r="FH4" s="325"/>
      <c r="FI4" s="325"/>
      <c r="FJ4" s="325"/>
      <c r="FK4" s="325"/>
      <c r="FL4" s="325"/>
      <c r="FM4" s="325"/>
      <c r="FN4" s="325"/>
      <c r="FO4" s="325"/>
      <c r="FP4" s="325"/>
      <c r="FQ4" s="325"/>
      <c r="FR4" s="325"/>
      <c r="FS4" s="325"/>
      <c r="FT4" s="325"/>
      <c r="FU4" s="325"/>
      <c r="FV4" s="325"/>
      <c r="FW4" s="325"/>
      <c r="FX4" s="325"/>
      <c r="FY4" s="325"/>
      <c r="FZ4" s="325"/>
      <c r="GA4" s="325"/>
      <c r="GB4" s="325"/>
      <c r="GC4" s="325"/>
      <c r="GD4" s="325"/>
      <c r="GE4" s="325"/>
      <c r="GF4" s="325"/>
      <c r="GG4" s="325"/>
      <c r="GH4" s="325"/>
      <c r="GI4" s="325"/>
      <c r="GJ4" s="325"/>
      <c r="GK4" s="325"/>
      <c r="GL4" s="325"/>
      <c r="GM4" s="325"/>
      <c r="GN4" s="325"/>
      <c r="GO4" s="325"/>
      <c r="GP4" s="325"/>
      <c r="GQ4" s="325"/>
      <c r="GR4" s="325"/>
      <c r="GS4" s="325"/>
      <c r="GT4" s="325"/>
      <c r="GU4" s="325"/>
      <c r="GV4" s="325"/>
      <c r="GW4" s="325"/>
      <c r="GX4" s="325"/>
      <c r="GY4" s="325"/>
      <c r="GZ4" s="325"/>
      <c r="HA4" s="325"/>
      <c r="HB4" s="325"/>
      <c r="HC4" s="325"/>
      <c r="HD4" s="325"/>
      <c r="HE4" s="325"/>
      <c r="HF4" s="325"/>
      <c r="HG4" s="325"/>
    </row>
    <row r="5" spans="1:227">
      <c r="A5" s="330">
        <v>37500</v>
      </c>
      <c r="B5" s="331" t="s">
        <v>230</v>
      </c>
      <c r="C5" s="212">
        <v>17828003.41</v>
      </c>
      <c r="D5" s="213"/>
      <c r="E5" s="213"/>
      <c r="F5" s="213"/>
      <c r="G5" s="213">
        <v>9.3308146313830775E-3</v>
      </c>
      <c r="H5" s="338"/>
      <c r="I5" s="338"/>
      <c r="J5" s="339">
        <v>10.2065</v>
      </c>
      <c r="K5" s="340">
        <v>10.038</v>
      </c>
      <c r="L5" s="339">
        <v>52.421983564994001</v>
      </c>
      <c r="M5" s="341">
        <f t="shared" ref="M5:M68" si="0">L5/L4-1</f>
        <v>1.2738880275045439E-2</v>
      </c>
      <c r="N5" s="342"/>
      <c r="O5" s="337"/>
      <c r="P5" s="337"/>
      <c r="Q5" s="337"/>
      <c r="R5" s="337"/>
      <c r="S5" s="337"/>
      <c r="T5" s="337"/>
      <c r="U5" s="337"/>
      <c r="V5" s="337"/>
      <c r="W5" s="337"/>
      <c r="X5" s="337"/>
      <c r="Y5" s="337"/>
      <c r="Z5" s="337"/>
      <c r="AA5" s="337"/>
      <c r="AB5" s="337"/>
      <c r="AC5" s="337"/>
      <c r="AD5" s="337"/>
      <c r="AE5" s="337"/>
      <c r="AF5" s="337"/>
      <c r="AG5" s="337"/>
      <c r="AH5" s="337"/>
      <c r="AI5" s="337"/>
      <c r="AJ5" s="337"/>
      <c r="AK5" s="337"/>
      <c r="AL5" s="337"/>
      <c r="AM5" s="337"/>
      <c r="AN5" s="337"/>
      <c r="AO5" s="337"/>
      <c r="AP5" s="337"/>
      <c r="AQ5" s="325"/>
      <c r="AR5" s="325"/>
      <c r="AS5" s="325"/>
      <c r="AT5" s="325"/>
      <c r="AU5" s="325"/>
      <c r="AV5" s="325"/>
      <c r="AW5" s="325"/>
      <c r="AX5" s="325"/>
      <c r="AY5" s="325"/>
      <c r="AZ5" s="325"/>
      <c r="BA5" s="325"/>
      <c r="BB5" s="325"/>
      <c r="BC5" s="325"/>
      <c r="BD5" s="325"/>
      <c r="BE5" s="325"/>
      <c r="BF5" s="325"/>
      <c r="BG5" s="325"/>
      <c r="BH5" s="325"/>
      <c r="BI5" s="325"/>
      <c r="BJ5" s="325"/>
      <c r="BK5" s="325"/>
      <c r="BL5" s="325"/>
      <c r="BM5" s="325"/>
      <c r="BN5" s="325"/>
      <c r="BO5" s="325"/>
      <c r="BP5" s="325"/>
      <c r="BQ5" s="325"/>
      <c r="BR5" s="325"/>
      <c r="BS5" s="325"/>
      <c r="BT5" s="325"/>
      <c r="BU5" s="325"/>
      <c r="BV5" s="325"/>
      <c r="BW5" s="325"/>
      <c r="BX5" s="325"/>
      <c r="BY5" s="325"/>
      <c r="BZ5" s="325"/>
      <c r="CA5" s="325"/>
      <c r="CB5" s="325"/>
      <c r="CC5" s="325"/>
      <c r="CD5" s="325"/>
      <c r="CE5" s="325"/>
      <c r="CF5" s="325"/>
      <c r="CG5" s="325"/>
      <c r="CH5" s="325"/>
      <c r="CI5" s="325"/>
      <c r="CJ5" s="325"/>
      <c r="CK5" s="325"/>
      <c r="CL5" s="325"/>
      <c r="CM5" s="325"/>
      <c r="CN5" s="325"/>
      <c r="CO5" s="325"/>
      <c r="CP5" s="325"/>
      <c r="CQ5" s="325"/>
      <c r="CR5" s="325"/>
      <c r="CS5" s="325"/>
      <c r="CT5" s="325"/>
      <c r="CU5" s="325"/>
      <c r="CV5" s="325"/>
      <c r="CW5" s="325"/>
      <c r="CX5" s="325"/>
      <c r="CY5" s="325"/>
      <c r="CZ5" s="325"/>
      <c r="DA5" s="325"/>
      <c r="DB5" s="325"/>
      <c r="DC5" s="325"/>
      <c r="DD5" s="325"/>
      <c r="DE5" s="325"/>
      <c r="DF5" s="325"/>
      <c r="DG5" s="325"/>
      <c r="DH5" s="325"/>
      <c r="DI5" s="325"/>
      <c r="DJ5" s="325"/>
      <c r="DK5" s="325"/>
      <c r="DL5" s="325"/>
      <c r="DM5" s="325"/>
      <c r="DN5" s="325"/>
      <c r="DO5" s="325"/>
      <c r="DP5" s="325"/>
      <c r="DQ5" s="325"/>
      <c r="DR5" s="325"/>
      <c r="DS5" s="325"/>
      <c r="DT5" s="325"/>
      <c r="DU5" s="325"/>
      <c r="DV5" s="325"/>
      <c r="DW5" s="325"/>
      <c r="DX5" s="325"/>
      <c r="DY5" s="325"/>
      <c r="DZ5" s="325"/>
      <c r="EA5" s="325"/>
      <c r="EB5" s="325"/>
      <c r="EC5" s="325"/>
      <c r="ED5" s="325"/>
      <c r="EE5" s="325"/>
      <c r="EF5" s="325"/>
      <c r="EG5" s="325"/>
      <c r="EH5" s="325"/>
      <c r="EI5" s="325"/>
      <c r="EJ5" s="325"/>
      <c r="EK5" s="325"/>
      <c r="EL5" s="325"/>
      <c r="EM5" s="325"/>
      <c r="EN5" s="325"/>
      <c r="EO5" s="325"/>
      <c r="EP5" s="325"/>
      <c r="EQ5" s="325"/>
      <c r="ER5" s="325"/>
      <c r="ES5" s="325"/>
      <c r="ET5" s="325"/>
      <c r="EU5" s="325"/>
      <c r="EV5" s="325"/>
      <c r="EW5" s="325"/>
      <c r="EX5" s="325"/>
      <c r="EY5" s="325"/>
      <c r="EZ5" s="325"/>
      <c r="FA5" s="325"/>
      <c r="FB5" s="325"/>
      <c r="FC5" s="325"/>
      <c r="FD5" s="325"/>
      <c r="FE5" s="325"/>
      <c r="FF5" s="325"/>
      <c r="FG5" s="325"/>
      <c r="FH5" s="325"/>
      <c r="FI5" s="325"/>
      <c r="FJ5" s="325"/>
      <c r="FK5" s="325"/>
      <c r="FL5" s="325"/>
      <c r="FM5" s="325"/>
      <c r="FN5" s="325"/>
      <c r="FO5" s="325"/>
      <c r="FP5" s="325"/>
      <c r="FQ5" s="325"/>
      <c r="FR5" s="325"/>
      <c r="FS5" s="325"/>
      <c r="FT5" s="325"/>
      <c r="FU5" s="325"/>
      <c r="FV5" s="325"/>
      <c r="FW5" s="325"/>
      <c r="FX5" s="325"/>
      <c r="FY5" s="325"/>
      <c r="FZ5" s="325"/>
      <c r="GA5" s="325"/>
      <c r="GB5" s="325"/>
      <c r="GC5" s="325"/>
      <c r="GD5" s="325"/>
      <c r="GE5" s="325"/>
      <c r="GF5" s="325"/>
      <c r="GG5" s="325"/>
      <c r="GH5" s="325"/>
      <c r="GI5" s="325"/>
      <c r="GJ5" s="325"/>
      <c r="GK5" s="325"/>
      <c r="GL5" s="325"/>
      <c r="GM5" s="325"/>
      <c r="GN5" s="325"/>
      <c r="GO5" s="325"/>
      <c r="GP5" s="325"/>
      <c r="GQ5" s="325"/>
      <c r="GR5" s="325"/>
      <c r="GS5" s="325"/>
      <c r="GT5" s="325"/>
      <c r="GU5" s="325"/>
      <c r="GV5" s="325"/>
      <c r="GW5" s="325"/>
      <c r="GX5" s="325"/>
      <c r="GY5" s="325"/>
      <c r="GZ5" s="325"/>
      <c r="HA5" s="325"/>
      <c r="HB5" s="325"/>
      <c r="HC5" s="325"/>
      <c r="HD5" s="325"/>
      <c r="HE5" s="325"/>
      <c r="HF5" s="325"/>
      <c r="HG5" s="325"/>
    </row>
    <row r="6" spans="1:227">
      <c r="A6" s="343">
        <v>37591</v>
      </c>
      <c r="B6" s="344" t="s">
        <v>231</v>
      </c>
      <c r="C6" s="221">
        <v>17834460.010000002</v>
      </c>
      <c r="D6" s="222"/>
      <c r="E6" s="222"/>
      <c r="F6" s="222"/>
      <c r="G6" s="222">
        <v>2.1489060070132293E-3</v>
      </c>
      <c r="H6" s="345"/>
      <c r="I6" s="345"/>
      <c r="J6" s="346">
        <v>10.37</v>
      </c>
      <c r="K6" s="347">
        <v>10.286249999999999</v>
      </c>
      <c r="L6" s="346">
        <v>53.309929803065003</v>
      </c>
      <c r="M6" s="348">
        <f t="shared" si="0"/>
        <v>1.6938432651448787E-2</v>
      </c>
      <c r="N6" s="349"/>
      <c r="O6" s="337"/>
      <c r="P6" s="337"/>
      <c r="Q6" s="337"/>
      <c r="R6" s="337"/>
      <c r="S6" s="337"/>
      <c r="T6" s="337"/>
      <c r="U6" s="337"/>
      <c r="V6" s="337"/>
      <c r="W6" s="337"/>
      <c r="X6" s="337"/>
      <c r="Y6" s="337"/>
      <c r="Z6" s="337"/>
      <c r="AA6" s="337"/>
      <c r="AB6" s="337"/>
      <c r="AC6" s="337"/>
      <c r="AD6" s="337"/>
      <c r="AE6" s="337"/>
      <c r="AF6" s="337"/>
      <c r="AG6" s="337"/>
      <c r="AH6" s="337"/>
      <c r="AI6" s="337"/>
      <c r="AJ6" s="337"/>
      <c r="AK6" s="337"/>
      <c r="AL6" s="337"/>
      <c r="AM6" s="337"/>
      <c r="AN6" s="337"/>
      <c r="AO6" s="337"/>
      <c r="AP6" s="337"/>
      <c r="AQ6" s="325"/>
      <c r="AR6" s="325"/>
      <c r="AS6" s="325"/>
      <c r="AT6" s="325"/>
      <c r="AU6" s="325"/>
      <c r="AV6" s="325"/>
      <c r="AW6" s="325"/>
      <c r="AX6" s="325"/>
      <c r="AY6" s="325"/>
      <c r="AZ6" s="325"/>
      <c r="BA6" s="325"/>
      <c r="BB6" s="325"/>
      <c r="BC6" s="325"/>
      <c r="BD6" s="325"/>
      <c r="BE6" s="325"/>
      <c r="BF6" s="325"/>
      <c r="BG6" s="325"/>
      <c r="BH6" s="325"/>
      <c r="BI6" s="325"/>
      <c r="BJ6" s="325"/>
      <c r="BK6" s="325"/>
      <c r="BL6" s="325"/>
      <c r="BM6" s="325"/>
      <c r="BN6" s="325"/>
      <c r="BO6" s="325"/>
      <c r="BP6" s="325"/>
      <c r="BQ6" s="325"/>
      <c r="BR6" s="325"/>
      <c r="BS6" s="325"/>
      <c r="BT6" s="325"/>
      <c r="BU6" s="325"/>
      <c r="BV6" s="325"/>
      <c r="BW6" s="325"/>
      <c r="BX6" s="325"/>
      <c r="BY6" s="325"/>
      <c r="BZ6" s="325"/>
      <c r="CA6" s="325"/>
      <c r="CB6" s="325"/>
      <c r="CC6" s="325"/>
      <c r="CD6" s="325"/>
      <c r="CE6" s="325"/>
      <c r="CF6" s="325"/>
      <c r="CG6" s="325"/>
      <c r="CH6" s="325"/>
      <c r="CI6" s="325"/>
      <c r="CJ6" s="325"/>
      <c r="CK6" s="325"/>
      <c r="CL6" s="325"/>
      <c r="CM6" s="325"/>
      <c r="CN6" s="325"/>
      <c r="CO6" s="325"/>
      <c r="CP6" s="325"/>
      <c r="CQ6" s="325"/>
      <c r="CR6" s="325"/>
      <c r="CS6" s="325"/>
      <c r="CT6" s="325"/>
      <c r="CU6" s="325"/>
      <c r="CV6" s="325"/>
      <c r="CW6" s="325"/>
      <c r="CX6" s="325"/>
      <c r="CY6" s="325"/>
      <c r="CZ6" s="325"/>
      <c r="DA6" s="325"/>
      <c r="DB6" s="325"/>
      <c r="DC6" s="325"/>
      <c r="DD6" s="325"/>
      <c r="DE6" s="325"/>
      <c r="DF6" s="325"/>
      <c r="DG6" s="325"/>
      <c r="DH6" s="325"/>
      <c r="DI6" s="325"/>
      <c r="DJ6" s="325"/>
      <c r="DK6" s="325"/>
      <c r="DL6" s="325"/>
      <c r="DM6" s="325"/>
      <c r="DN6" s="325"/>
      <c r="DO6" s="325"/>
      <c r="DP6" s="325"/>
      <c r="DQ6" s="325"/>
      <c r="DR6" s="325"/>
      <c r="DS6" s="325"/>
      <c r="DT6" s="325"/>
      <c r="DU6" s="325"/>
      <c r="DV6" s="325"/>
      <c r="DW6" s="325"/>
      <c r="DX6" s="325"/>
      <c r="DY6" s="325"/>
      <c r="DZ6" s="325"/>
      <c r="EA6" s="325"/>
      <c r="EB6" s="325"/>
      <c r="EC6" s="325"/>
      <c r="ED6" s="325"/>
      <c r="EE6" s="325"/>
      <c r="EF6" s="325"/>
      <c r="EG6" s="325"/>
      <c r="EH6" s="325"/>
      <c r="EI6" s="325"/>
      <c r="EJ6" s="325"/>
      <c r="EK6" s="325"/>
      <c r="EL6" s="325"/>
      <c r="EM6" s="325"/>
      <c r="EN6" s="325"/>
      <c r="EO6" s="325"/>
      <c r="EP6" s="325"/>
      <c r="EQ6" s="325"/>
      <c r="ER6" s="325"/>
      <c r="ES6" s="325"/>
      <c r="ET6" s="325"/>
      <c r="EU6" s="325"/>
      <c r="EV6" s="325"/>
      <c r="EW6" s="325"/>
      <c r="EX6" s="325"/>
      <c r="EY6" s="325"/>
      <c r="EZ6" s="325"/>
      <c r="FA6" s="325"/>
      <c r="FB6" s="325"/>
      <c r="FC6" s="325"/>
      <c r="FD6" s="325"/>
      <c r="FE6" s="325"/>
      <c r="FF6" s="325"/>
      <c r="FG6" s="325"/>
      <c r="FH6" s="325"/>
      <c r="FI6" s="325"/>
      <c r="FJ6" s="325"/>
      <c r="FK6" s="325"/>
      <c r="FL6" s="325"/>
      <c r="FM6" s="325"/>
      <c r="FN6" s="325"/>
      <c r="FO6" s="325"/>
      <c r="FP6" s="325"/>
      <c r="FQ6" s="325"/>
      <c r="FR6" s="325"/>
      <c r="FS6" s="325"/>
      <c r="FT6" s="325"/>
      <c r="FU6" s="325"/>
      <c r="FV6" s="325"/>
      <c r="FW6" s="325"/>
      <c r="FX6" s="325"/>
      <c r="FY6" s="325"/>
      <c r="FZ6" s="325"/>
      <c r="GA6" s="325"/>
      <c r="GB6" s="325"/>
      <c r="GC6" s="325"/>
      <c r="GD6" s="325"/>
      <c r="GE6" s="325"/>
      <c r="GF6" s="325"/>
      <c r="GG6" s="325"/>
      <c r="GH6" s="325"/>
      <c r="GI6" s="325"/>
      <c r="GJ6" s="325"/>
      <c r="GK6" s="325"/>
      <c r="GL6" s="325"/>
      <c r="GM6" s="325"/>
      <c r="GN6" s="325"/>
      <c r="GO6" s="325"/>
      <c r="GP6" s="325"/>
      <c r="GQ6" s="325"/>
      <c r="GR6" s="325"/>
      <c r="GS6" s="325"/>
      <c r="GT6" s="325"/>
      <c r="GU6" s="325"/>
      <c r="GV6" s="325"/>
      <c r="GW6" s="325"/>
      <c r="GX6" s="325"/>
      <c r="GY6" s="325"/>
      <c r="GZ6" s="325"/>
      <c r="HA6" s="325"/>
      <c r="HB6" s="325"/>
      <c r="HC6" s="325"/>
      <c r="HD6" s="325"/>
      <c r="HE6" s="325"/>
      <c r="HF6" s="325"/>
      <c r="HG6" s="325"/>
    </row>
    <row r="7" spans="1:227" ht="15.75" customHeight="1">
      <c r="A7" s="330">
        <v>37681</v>
      </c>
      <c r="B7" s="331" t="s">
        <v>70</v>
      </c>
      <c r="C7" s="212">
        <v>17609605.879999999</v>
      </c>
      <c r="D7" s="213"/>
      <c r="E7" s="213"/>
      <c r="F7" s="213">
        <f>C7/C3-1</f>
        <v>3.1059436713978927E-2</v>
      </c>
      <c r="G7" s="213">
        <v>-4.1082064265507423E-4</v>
      </c>
      <c r="H7" s="338"/>
      <c r="I7" s="338"/>
      <c r="J7" s="339">
        <v>10.77</v>
      </c>
      <c r="K7" s="340">
        <v>10.838149999999999</v>
      </c>
      <c r="L7" s="339">
        <v>54.012930412785998</v>
      </c>
      <c r="M7" s="341">
        <f t="shared" si="0"/>
        <v>1.3187048122516476E-2</v>
      </c>
      <c r="N7" s="342">
        <f t="shared" ref="N7:N70" si="1">L7/L3-1</f>
        <v>5.6426710948942249E-2</v>
      </c>
      <c r="O7" s="337"/>
      <c r="P7" s="337"/>
      <c r="Q7" s="337"/>
      <c r="R7" s="337"/>
      <c r="S7" s="337"/>
      <c r="T7" s="337"/>
      <c r="U7" s="337"/>
      <c r="V7" s="337"/>
      <c r="W7" s="337"/>
      <c r="X7" s="337"/>
      <c r="Y7" s="337"/>
      <c r="Z7" s="337"/>
      <c r="AA7" s="337"/>
      <c r="AB7" s="337"/>
      <c r="AC7" s="337"/>
      <c r="AD7" s="337"/>
      <c r="AE7" s="337"/>
      <c r="AF7" s="337"/>
      <c r="AG7" s="337"/>
      <c r="AH7" s="337"/>
      <c r="AI7" s="337"/>
      <c r="AJ7" s="337"/>
      <c r="AK7" s="337"/>
      <c r="AL7" s="337"/>
      <c r="AM7" s="337"/>
      <c r="AN7" s="337"/>
      <c r="AO7" s="337"/>
      <c r="AP7" s="337"/>
      <c r="AQ7" s="325"/>
      <c r="AR7" s="325"/>
      <c r="AS7" s="325"/>
      <c r="AT7" s="325"/>
      <c r="AU7" s="325"/>
      <c r="AV7" s="325"/>
      <c r="AW7" s="325"/>
      <c r="AX7" s="325"/>
      <c r="AY7" s="325"/>
      <c r="AZ7" s="325"/>
      <c r="BA7" s="325"/>
      <c r="BB7" s="325"/>
      <c r="BC7" s="325"/>
      <c r="BD7" s="325"/>
      <c r="BE7" s="325"/>
      <c r="BF7" s="325"/>
      <c r="BG7" s="325"/>
      <c r="BH7" s="325"/>
      <c r="BI7" s="325"/>
      <c r="BJ7" s="325"/>
      <c r="BK7" s="325"/>
      <c r="BL7" s="325"/>
      <c r="BM7" s="325"/>
      <c r="BN7" s="325"/>
      <c r="BO7" s="325"/>
      <c r="BP7" s="325"/>
      <c r="BQ7" s="325"/>
      <c r="BR7" s="325"/>
      <c r="BS7" s="325"/>
      <c r="BT7" s="325"/>
      <c r="BU7" s="325"/>
      <c r="BV7" s="325"/>
      <c r="BW7" s="325"/>
      <c r="BX7" s="325"/>
      <c r="BY7" s="325"/>
      <c r="BZ7" s="325"/>
      <c r="CA7" s="325"/>
      <c r="CB7" s="325"/>
      <c r="CC7" s="325"/>
      <c r="CD7" s="325"/>
      <c r="CE7" s="325"/>
      <c r="CF7" s="325"/>
      <c r="CG7" s="325"/>
      <c r="CH7" s="325"/>
      <c r="CI7" s="325"/>
      <c r="CJ7" s="325"/>
      <c r="CK7" s="325"/>
      <c r="CL7" s="325"/>
      <c r="CM7" s="325"/>
      <c r="CN7" s="325"/>
      <c r="CO7" s="325"/>
      <c r="CP7" s="325"/>
      <c r="CQ7" s="325"/>
      <c r="CR7" s="325"/>
      <c r="CS7" s="325"/>
      <c r="CT7" s="325"/>
      <c r="CU7" s="325"/>
      <c r="CV7" s="325"/>
      <c r="CW7" s="325"/>
      <c r="CX7" s="325"/>
      <c r="CY7" s="325"/>
      <c r="CZ7" s="325"/>
      <c r="DA7" s="325"/>
      <c r="DB7" s="325"/>
      <c r="DC7" s="325"/>
      <c r="DD7" s="325"/>
      <c r="DE7" s="325"/>
      <c r="DF7" s="325"/>
      <c r="DG7" s="325"/>
      <c r="DH7" s="325"/>
      <c r="DI7" s="325"/>
      <c r="DJ7" s="325"/>
      <c r="DK7" s="325"/>
      <c r="DL7" s="325"/>
      <c r="DM7" s="325"/>
      <c r="DN7" s="325"/>
      <c r="DO7" s="325"/>
      <c r="DP7" s="325"/>
      <c r="DQ7" s="325"/>
      <c r="DR7" s="325"/>
      <c r="DS7" s="325"/>
      <c r="DT7" s="325"/>
      <c r="DU7" s="325"/>
      <c r="DV7" s="325"/>
      <c r="DW7" s="325"/>
      <c r="DX7" s="325"/>
      <c r="DY7" s="325"/>
      <c r="DZ7" s="325"/>
      <c r="EA7" s="325"/>
      <c r="EB7" s="325"/>
      <c r="EC7" s="325"/>
      <c r="ED7" s="325"/>
      <c r="EE7" s="325"/>
      <c r="EF7" s="325"/>
      <c r="EG7" s="325"/>
      <c r="EH7" s="325"/>
      <c r="EI7" s="325"/>
      <c r="EJ7" s="325"/>
      <c r="EK7" s="325"/>
      <c r="EL7" s="325"/>
      <c r="EM7" s="325"/>
      <c r="EN7" s="325"/>
      <c r="EO7" s="325"/>
      <c r="EP7" s="325"/>
      <c r="EQ7" s="325"/>
      <c r="ER7" s="325"/>
      <c r="ES7" s="325"/>
      <c r="ET7" s="325"/>
      <c r="EU7" s="325"/>
      <c r="EV7" s="325"/>
      <c r="EW7" s="325"/>
      <c r="EX7" s="325"/>
      <c r="EY7" s="325"/>
      <c r="EZ7" s="325"/>
      <c r="FA7" s="325"/>
      <c r="FB7" s="325"/>
      <c r="FC7" s="325"/>
      <c r="FD7" s="325"/>
      <c r="FE7" s="325"/>
      <c r="FF7" s="325"/>
      <c r="FG7" s="325"/>
      <c r="FH7" s="325"/>
      <c r="FI7" s="325"/>
      <c r="FJ7" s="325"/>
      <c r="FK7" s="325"/>
      <c r="FL7" s="325"/>
      <c r="FM7" s="325"/>
      <c r="FN7" s="325"/>
      <c r="FO7" s="325"/>
      <c r="FP7" s="325"/>
      <c r="FQ7" s="325"/>
      <c r="FR7" s="325"/>
      <c r="FS7" s="325"/>
      <c r="FT7" s="325"/>
      <c r="FU7" s="325"/>
      <c r="FV7" s="325"/>
      <c r="FW7" s="325"/>
      <c r="FX7" s="325"/>
      <c r="FY7" s="325"/>
      <c r="FZ7" s="325"/>
      <c r="GA7" s="325"/>
      <c r="GB7" s="325"/>
      <c r="GC7" s="325"/>
      <c r="GD7" s="325"/>
      <c r="GE7" s="325"/>
      <c r="GF7" s="325"/>
      <c r="GG7" s="325"/>
      <c r="GH7" s="325"/>
      <c r="GI7" s="325"/>
      <c r="GJ7" s="325"/>
      <c r="GK7" s="325"/>
      <c r="GL7" s="325"/>
      <c r="GM7" s="325"/>
      <c r="GN7" s="325"/>
      <c r="GO7" s="325"/>
      <c r="GP7" s="325"/>
      <c r="GQ7" s="325"/>
      <c r="GR7" s="325"/>
      <c r="GS7" s="325"/>
      <c r="GT7" s="325"/>
      <c r="GU7" s="325"/>
      <c r="GV7" s="325"/>
      <c r="GW7" s="325"/>
      <c r="GX7" s="325"/>
      <c r="GY7" s="325"/>
      <c r="GZ7" s="325"/>
      <c r="HA7" s="325"/>
      <c r="HB7" s="325"/>
      <c r="HC7" s="325"/>
      <c r="HD7" s="325"/>
      <c r="HE7" s="325"/>
      <c r="HF7" s="325"/>
      <c r="HG7" s="325" t="s">
        <v>232</v>
      </c>
    </row>
    <row r="8" spans="1:227" ht="15.75" customHeight="1">
      <c r="A8" s="330">
        <v>37773</v>
      </c>
      <c r="B8" s="331" t="s">
        <v>71</v>
      </c>
      <c r="C8" s="212">
        <v>18082663.850000001</v>
      </c>
      <c r="D8" s="213"/>
      <c r="E8" s="213"/>
      <c r="F8" s="213">
        <f t="shared" ref="F8:F71" si="2">C8/C4-1</f>
        <v>3.655793857023637E-3</v>
      </c>
      <c r="G8" s="213">
        <v>1.3803304999906452E-3</v>
      </c>
      <c r="H8" s="338"/>
      <c r="I8" s="338"/>
      <c r="J8" s="339">
        <v>10.457000000000001</v>
      </c>
      <c r="K8" s="340">
        <v>10.3735</v>
      </c>
      <c r="L8" s="339">
        <v>53.975112399147001</v>
      </c>
      <c r="M8" s="341">
        <f t="shared" si="0"/>
        <v>-7.0016592971311464E-4</v>
      </c>
      <c r="N8" s="342">
        <f t="shared" si="1"/>
        <v>4.2743734144660372E-2</v>
      </c>
      <c r="O8" s="337"/>
      <c r="P8" s="337"/>
      <c r="Q8" s="337"/>
      <c r="R8" s="337"/>
      <c r="S8" s="337"/>
      <c r="T8" s="337"/>
      <c r="U8" s="337"/>
      <c r="V8" s="337"/>
      <c r="W8" s="337"/>
      <c r="X8" s="337"/>
      <c r="Y8" s="337"/>
      <c r="Z8" s="337"/>
      <c r="AA8" s="337"/>
      <c r="AB8" s="337"/>
      <c r="AC8" s="337"/>
      <c r="AD8" s="337"/>
      <c r="AE8" s="337"/>
      <c r="AF8" s="337"/>
      <c r="AG8" s="337"/>
      <c r="AH8" s="337"/>
      <c r="AI8" s="337"/>
      <c r="AJ8" s="337"/>
      <c r="AK8" s="337"/>
      <c r="AL8" s="337"/>
      <c r="AM8" s="337"/>
      <c r="AN8" s="337"/>
      <c r="AO8" s="337"/>
      <c r="AP8" s="337"/>
      <c r="AQ8" s="325"/>
      <c r="AR8" s="325"/>
      <c r="AS8" s="325"/>
      <c r="AT8" s="325"/>
      <c r="AU8" s="325"/>
      <c r="AV8" s="325"/>
      <c r="AW8" s="325"/>
      <c r="AX8" s="325"/>
      <c r="AY8" s="325"/>
      <c r="AZ8" s="325"/>
      <c r="BA8" s="325"/>
      <c r="BB8" s="325"/>
      <c r="BC8" s="325"/>
      <c r="BD8" s="325"/>
      <c r="BE8" s="325"/>
      <c r="BF8" s="325"/>
      <c r="BG8" s="325"/>
      <c r="BH8" s="325"/>
      <c r="BI8" s="325"/>
      <c r="BJ8" s="325"/>
      <c r="BK8" s="325"/>
      <c r="BL8" s="325"/>
      <c r="BM8" s="325"/>
      <c r="BN8" s="325"/>
      <c r="BO8" s="325"/>
      <c r="BP8" s="325"/>
      <c r="BQ8" s="325"/>
      <c r="BR8" s="325"/>
      <c r="BS8" s="325"/>
      <c r="BT8" s="325"/>
      <c r="BU8" s="325"/>
      <c r="BV8" s="325"/>
      <c r="BW8" s="325"/>
      <c r="BX8" s="325"/>
      <c r="BY8" s="325"/>
      <c r="BZ8" s="325"/>
      <c r="CA8" s="325"/>
      <c r="CB8" s="325"/>
      <c r="CC8" s="325"/>
      <c r="CD8" s="325"/>
      <c r="CE8" s="325"/>
      <c r="CF8" s="325"/>
      <c r="CG8" s="325"/>
      <c r="CH8" s="325"/>
      <c r="CI8" s="325"/>
      <c r="CJ8" s="325"/>
      <c r="CK8" s="325"/>
      <c r="CL8" s="325"/>
      <c r="CM8" s="325"/>
      <c r="CN8" s="325"/>
      <c r="CO8" s="325"/>
      <c r="CP8" s="325"/>
      <c r="CQ8" s="325"/>
      <c r="CR8" s="325"/>
      <c r="CS8" s="325"/>
      <c r="CT8" s="325"/>
      <c r="CU8" s="325"/>
      <c r="CV8" s="325"/>
      <c r="CW8" s="325"/>
      <c r="CX8" s="325"/>
      <c r="CY8" s="325"/>
      <c r="CZ8" s="325"/>
      <c r="DA8" s="325"/>
      <c r="DB8" s="325"/>
      <c r="DC8" s="325"/>
      <c r="DD8" s="325"/>
      <c r="DE8" s="325"/>
      <c r="DF8" s="325"/>
      <c r="DG8" s="325"/>
      <c r="DH8" s="325"/>
      <c r="DI8" s="325"/>
      <c r="DJ8" s="325"/>
      <c r="DK8" s="325"/>
      <c r="DL8" s="325"/>
      <c r="DM8" s="325"/>
      <c r="DN8" s="325"/>
      <c r="DO8" s="325"/>
      <c r="DP8" s="325"/>
      <c r="DQ8" s="325"/>
      <c r="DR8" s="325"/>
      <c r="DS8" s="325"/>
      <c r="DT8" s="325"/>
      <c r="DU8" s="325"/>
      <c r="DV8" s="325"/>
      <c r="DW8" s="325"/>
      <c r="DX8" s="325"/>
      <c r="DY8" s="325"/>
      <c r="DZ8" s="325"/>
      <c r="EA8" s="325"/>
      <c r="EB8" s="325"/>
      <c r="EC8" s="325"/>
      <c r="ED8" s="325"/>
      <c r="EE8" s="325"/>
      <c r="EF8" s="325"/>
      <c r="EG8" s="325"/>
      <c r="EH8" s="325"/>
      <c r="EI8" s="325"/>
      <c r="EJ8" s="325"/>
      <c r="EK8" s="325"/>
      <c r="EL8" s="325"/>
      <c r="EM8" s="325"/>
      <c r="EN8" s="325"/>
      <c r="EO8" s="325"/>
      <c r="EP8" s="325"/>
      <c r="EQ8" s="325"/>
      <c r="ER8" s="325"/>
      <c r="ES8" s="325"/>
      <c r="ET8" s="325"/>
      <c r="EU8" s="325"/>
      <c r="EV8" s="325"/>
      <c r="EW8" s="325"/>
      <c r="EX8" s="325"/>
      <c r="EY8" s="325"/>
      <c r="EZ8" s="325"/>
      <c r="FA8" s="325"/>
      <c r="FB8" s="325"/>
      <c r="FC8" s="325"/>
      <c r="FD8" s="325"/>
      <c r="FE8" s="325"/>
      <c r="FF8" s="325"/>
      <c r="FG8" s="325"/>
      <c r="FH8" s="325"/>
      <c r="FI8" s="325"/>
      <c r="FJ8" s="325"/>
      <c r="FK8" s="325"/>
      <c r="FL8" s="325"/>
      <c r="FM8" s="325"/>
      <c r="FN8" s="325"/>
      <c r="FO8" s="325"/>
      <c r="FP8" s="325"/>
      <c r="FQ8" s="325"/>
      <c r="FR8" s="325"/>
      <c r="FS8" s="325"/>
      <c r="FT8" s="325"/>
      <c r="FU8" s="325"/>
      <c r="FV8" s="325"/>
      <c r="FW8" s="325"/>
      <c r="FX8" s="325"/>
      <c r="FY8" s="325"/>
      <c r="FZ8" s="325"/>
      <c r="GA8" s="325"/>
      <c r="GB8" s="325"/>
      <c r="GC8" s="325"/>
      <c r="GD8" s="325"/>
      <c r="GE8" s="325"/>
      <c r="GF8" s="325"/>
      <c r="GG8" s="325"/>
      <c r="GH8" s="325"/>
      <c r="GI8" s="325"/>
      <c r="GJ8" s="325"/>
      <c r="GK8" s="325"/>
      <c r="GL8" s="325"/>
      <c r="GM8" s="325"/>
      <c r="GN8" s="325"/>
      <c r="GO8" s="325"/>
      <c r="GP8" s="325"/>
      <c r="GQ8" s="325"/>
      <c r="GR8" s="325"/>
      <c r="GS8" s="325"/>
      <c r="GT8" s="325"/>
      <c r="GU8" s="325"/>
      <c r="GV8" s="325"/>
      <c r="GW8" s="325"/>
      <c r="GX8" s="325"/>
      <c r="GY8" s="325"/>
      <c r="GZ8" s="325"/>
      <c r="HA8" s="325"/>
      <c r="HB8" s="325"/>
      <c r="HC8" s="325"/>
      <c r="HD8" s="325"/>
      <c r="HE8" s="325"/>
      <c r="HF8" s="325"/>
      <c r="HG8" s="325" t="s">
        <v>233</v>
      </c>
    </row>
    <row r="9" spans="1:227" ht="15.75" customHeight="1">
      <c r="A9" s="330">
        <v>37865</v>
      </c>
      <c r="B9" s="331" t="s">
        <v>72</v>
      </c>
      <c r="C9" s="212">
        <v>17859147.300000001</v>
      </c>
      <c r="D9" s="213"/>
      <c r="E9" s="213"/>
      <c r="F9" s="213">
        <f t="shared" si="2"/>
        <v>1.7469084610188812E-3</v>
      </c>
      <c r="G9" s="213">
        <v>4.7295606182595762E-4</v>
      </c>
      <c r="H9" s="338"/>
      <c r="I9" s="338"/>
      <c r="J9" s="339">
        <v>10.986000000000001</v>
      </c>
      <c r="K9" s="340">
        <v>10.7944</v>
      </c>
      <c r="L9" s="339">
        <v>54.538238163896999</v>
      </c>
      <c r="M9" s="341">
        <f t="shared" si="0"/>
        <v>1.0433063308616708E-2</v>
      </c>
      <c r="N9" s="342">
        <f t="shared" si="1"/>
        <v>4.0369601739301153E-2</v>
      </c>
      <c r="O9" s="337"/>
      <c r="P9" s="337"/>
      <c r="Q9" s="337"/>
      <c r="R9" s="337"/>
      <c r="S9" s="337"/>
      <c r="T9" s="337"/>
      <c r="U9" s="337"/>
      <c r="V9" s="337"/>
      <c r="W9" s="337"/>
      <c r="X9" s="337"/>
      <c r="Y9" s="337"/>
      <c r="Z9" s="337"/>
      <c r="AA9" s="337"/>
      <c r="AB9" s="337"/>
      <c r="AC9" s="337"/>
      <c r="AD9" s="337"/>
      <c r="AE9" s="337"/>
      <c r="AF9" s="337"/>
      <c r="AG9" s="337"/>
      <c r="AH9" s="337"/>
      <c r="AI9" s="337"/>
      <c r="AJ9" s="337"/>
      <c r="AK9" s="337"/>
      <c r="AL9" s="337"/>
      <c r="AM9" s="337"/>
      <c r="AN9" s="337"/>
      <c r="AO9" s="337"/>
      <c r="AP9" s="337"/>
      <c r="AQ9" s="325"/>
      <c r="AR9" s="325"/>
      <c r="AS9" s="325"/>
      <c r="AT9" s="325"/>
      <c r="AU9" s="325"/>
      <c r="AV9" s="325"/>
      <c r="AW9" s="325"/>
      <c r="AX9" s="325"/>
      <c r="AY9" s="325"/>
      <c r="AZ9" s="325"/>
      <c r="BA9" s="325"/>
      <c r="BB9" s="325"/>
      <c r="BC9" s="325"/>
      <c r="BD9" s="325"/>
      <c r="BE9" s="325"/>
      <c r="BF9" s="325"/>
      <c r="BG9" s="325"/>
      <c r="BH9" s="325"/>
      <c r="BI9" s="325"/>
      <c r="BJ9" s="325"/>
      <c r="BK9" s="325"/>
      <c r="BL9" s="325"/>
      <c r="BM9" s="325"/>
      <c r="BN9" s="325"/>
      <c r="BO9" s="325"/>
      <c r="BP9" s="325"/>
      <c r="BQ9" s="325"/>
      <c r="BR9" s="325"/>
      <c r="BS9" s="325"/>
      <c r="BT9" s="325"/>
      <c r="BU9" s="325"/>
      <c r="BV9" s="325"/>
      <c r="BW9" s="325"/>
      <c r="BX9" s="325"/>
      <c r="BY9" s="325"/>
      <c r="BZ9" s="325"/>
      <c r="CA9" s="325"/>
      <c r="CB9" s="325"/>
      <c r="CC9" s="325"/>
      <c r="CD9" s="325"/>
      <c r="CE9" s="325"/>
      <c r="CF9" s="325"/>
      <c r="CG9" s="325"/>
      <c r="CH9" s="325"/>
      <c r="CI9" s="325"/>
      <c r="CJ9" s="325"/>
      <c r="CK9" s="325"/>
      <c r="CL9" s="325"/>
      <c r="CM9" s="325"/>
      <c r="CN9" s="325"/>
      <c r="CO9" s="325"/>
      <c r="CP9" s="325"/>
      <c r="CQ9" s="325"/>
      <c r="CR9" s="325"/>
      <c r="CS9" s="325"/>
      <c r="CT9" s="325"/>
      <c r="CU9" s="325"/>
      <c r="CV9" s="325"/>
      <c r="CW9" s="325"/>
      <c r="CX9" s="325"/>
      <c r="CY9" s="325"/>
      <c r="CZ9" s="325"/>
      <c r="DA9" s="325"/>
      <c r="DB9" s="325"/>
      <c r="DC9" s="325"/>
      <c r="DD9" s="325"/>
      <c r="DE9" s="325"/>
      <c r="DF9" s="325"/>
      <c r="DG9" s="325"/>
      <c r="DH9" s="325"/>
      <c r="DI9" s="325"/>
      <c r="DJ9" s="325"/>
      <c r="DK9" s="325"/>
      <c r="DL9" s="325"/>
      <c r="DM9" s="325"/>
      <c r="DN9" s="325"/>
      <c r="DO9" s="325"/>
      <c r="DP9" s="325"/>
      <c r="DQ9" s="325"/>
      <c r="DR9" s="325"/>
      <c r="DS9" s="325"/>
      <c r="DT9" s="325"/>
      <c r="DU9" s="325"/>
      <c r="DV9" s="325"/>
      <c r="DW9" s="325"/>
      <c r="DX9" s="325"/>
      <c r="DY9" s="325"/>
      <c r="DZ9" s="325"/>
      <c r="EA9" s="325"/>
      <c r="EB9" s="325"/>
      <c r="EC9" s="325"/>
      <c r="ED9" s="325"/>
      <c r="EE9" s="325"/>
      <c r="EF9" s="325"/>
      <c r="EG9" s="325"/>
      <c r="EH9" s="325"/>
      <c r="EI9" s="325"/>
      <c r="EJ9" s="325"/>
      <c r="EK9" s="325"/>
      <c r="EL9" s="325"/>
      <c r="EM9" s="325"/>
      <c r="EN9" s="325"/>
      <c r="EO9" s="325"/>
      <c r="EP9" s="325"/>
      <c r="EQ9" s="325"/>
      <c r="ER9" s="325"/>
      <c r="ES9" s="325"/>
      <c r="ET9" s="325"/>
      <c r="EU9" s="325"/>
      <c r="EV9" s="325"/>
      <c r="EW9" s="325"/>
      <c r="EX9" s="325"/>
      <c r="EY9" s="325"/>
      <c r="EZ9" s="325"/>
      <c r="FA9" s="325"/>
      <c r="FB9" s="325"/>
      <c r="FC9" s="325"/>
      <c r="FD9" s="325"/>
      <c r="FE9" s="325"/>
      <c r="FF9" s="325"/>
      <c r="FG9" s="325"/>
      <c r="FH9" s="325"/>
      <c r="FI9" s="325"/>
      <c r="FJ9" s="325"/>
      <c r="FK9" s="325"/>
      <c r="FL9" s="325"/>
      <c r="FM9" s="325"/>
      <c r="FN9" s="325"/>
      <c r="FO9" s="325"/>
      <c r="FP9" s="325"/>
      <c r="FQ9" s="325"/>
      <c r="FR9" s="325"/>
      <c r="FS9" s="325"/>
      <c r="FT9" s="325"/>
      <c r="FU9" s="325"/>
      <c r="FV9" s="325"/>
      <c r="FW9" s="325"/>
      <c r="FX9" s="325"/>
      <c r="FY9" s="325"/>
      <c r="FZ9" s="325"/>
      <c r="GA9" s="325"/>
      <c r="GB9" s="325"/>
      <c r="GC9" s="325"/>
      <c r="GD9" s="325"/>
      <c r="GE9" s="325"/>
      <c r="GF9" s="325"/>
      <c r="GG9" s="325"/>
      <c r="GH9" s="325"/>
      <c r="GI9" s="325"/>
      <c r="GJ9" s="325"/>
      <c r="GK9" s="325"/>
      <c r="GL9" s="325"/>
      <c r="GM9" s="325"/>
      <c r="GN9" s="325"/>
      <c r="GO9" s="325"/>
      <c r="GP9" s="325"/>
      <c r="GQ9" s="325"/>
      <c r="GR9" s="325"/>
      <c r="GS9" s="325"/>
      <c r="GT9" s="325"/>
      <c r="GU9" s="325"/>
      <c r="GV9" s="325"/>
      <c r="GW9" s="325"/>
      <c r="GX9" s="325"/>
      <c r="GY9" s="325"/>
      <c r="GZ9" s="325"/>
      <c r="HA9" s="325"/>
      <c r="HB9" s="325"/>
      <c r="HC9" s="325"/>
      <c r="HD9" s="325"/>
      <c r="HE9" s="325"/>
      <c r="HF9" s="325"/>
      <c r="HG9" s="325" t="s">
        <v>234</v>
      </c>
    </row>
    <row r="10" spans="1:227" s="351" customFormat="1" ht="15.75" customHeight="1">
      <c r="A10" s="343">
        <v>37956</v>
      </c>
      <c r="B10" s="344" t="s">
        <v>73</v>
      </c>
      <c r="C10" s="221">
        <v>18045854.59</v>
      </c>
      <c r="D10" s="222">
        <f t="shared" ref="D10:D73" ca="1" si="3">AVERAGE(OFFSET($C$1,MATCH(EDATE(A10,0),$A$1:$A$300,0)-1,,IF(MONTH($A10)=3,-1,IF(MONTH($A10)=6,-2,IF(MONTH($A10)=9,-3,-4)))))/AVERAGE(OFFSET($C$1,MATCH(EDATE(A10,-12),$A$1:$A$300,0)-1,,IF(MONTH($A10)=3,-1,IF(MONTH($A10)=6,-2,IF(MONTH($A10)=9,-3,-4)))))-1</f>
        <v>1.1855448556554737E-2</v>
      </c>
      <c r="E10" s="222">
        <f>AVERAGE(C7:C10)/AVERAGE(C3:C6)-1</f>
        <v>1.1855448556554737E-2</v>
      </c>
      <c r="F10" s="222">
        <f t="shared" si="2"/>
        <v>1.1853152822203006E-2</v>
      </c>
      <c r="G10" s="222">
        <v>9.1035143917779227E-3</v>
      </c>
      <c r="H10" s="345"/>
      <c r="I10" s="345"/>
      <c r="J10" s="346">
        <v>11.2285</v>
      </c>
      <c r="K10" s="347">
        <v>11.123000000000001</v>
      </c>
      <c r="L10" s="346">
        <v>55.429810786837997</v>
      </c>
      <c r="M10" s="348">
        <f t="shared" si="0"/>
        <v>1.6347660888158311E-2</v>
      </c>
      <c r="N10" s="349">
        <f t="shared" si="1"/>
        <v>3.9765218067331132E-2</v>
      </c>
      <c r="O10" s="337"/>
      <c r="P10" s="337"/>
      <c r="Q10" s="350"/>
      <c r="R10" s="350"/>
      <c r="S10" s="350"/>
      <c r="T10" s="337"/>
      <c r="U10" s="337"/>
      <c r="V10" s="337"/>
      <c r="W10" s="337"/>
      <c r="X10" s="337"/>
      <c r="Y10" s="337"/>
      <c r="Z10" s="337"/>
      <c r="AA10" s="337"/>
      <c r="AB10" s="337"/>
      <c r="AC10" s="337"/>
      <c r="AD10" s="337"/>
      <c r="AE10" s="337"/>
      <c r="AF10" s="337"/>
      <c r="AG10" s="337"/>
      <c r="AH10" s="337"/>
      <c r="AI10" s="337"/>
      <c r="AJ10" s="337"/>
      <c r="AK10" s="337"/>
      <c r="AL10" s="337"/>
      <c r="AM10" s="337"/>
      <c r="AN10" s="337"/>
      <c r="AO10" s="337"/>
      <c r="AP10" s="337"/>
      <c r="HG10" s="351" t="s">
        <v>235</v>
      </c>
    </row>
    <row r="11" spans="1:227" ht="15.75" customHeight="1">
      <c r="A11" s="330">
        <v>38047</v>
      </c>
      <c r="B11" s="331" t="s">
        <v>74</v>
      </c>
      <c r="C11" s="212">
        <v>18185015.460000001</v>
      </c>
      <c r="D11" s="213">
        <f t="shared" ca="1" si="3"/>
        <v>3.2675892005823881E-2</v>
      </c>
      <c r="E11" s="213">
        <f t="shared" ref="E11:E74" si="4">AVERAGE(C8:C11)/AVERAGE(C4:C7)-1</f>
        <v>1.2397640495830586E-2</v>
      </c>
      <c r="F11" s="213">
        <f t="shared" si="2"/>
        <v>3.2675892005823881E-2</v>
      </c>
      <c r="G11" s="213">
        <v>1.3420067821592552E-2</v>
      </c>
      <c r="H11" s="338"/>
      <c r="I11" s="338"/>
      <c r="J11" s="339">
        <v>11.1251</v>
      </c>
      <c r="K11" s="340">
        <v>11.093250000000001</v>
      </c>
      <c r="L11" s="339">
        <v>56.298070935616998</v>
      </c>
      <c r="M11" s="341">
        <f t="shared" si="0"/>
        <v>1.566413697708624E-2</v>
      </c>
      <c r="N11" s="342">
        <f t="shared" si="1"/>
        <v>4.2307286521341192E-2</v>
      </c>
      <c r="O11" s="337"/>
      <c r="P11" s="337"/>
      <c r="Q11" s="337"/>
      <c r="R11" s="337"/>
      <c r="S11" s="337"/>
      <c r="T11" s="337"/>
      <c r="U11" s="337"/>
      <c r="V11" s="337"/>
      <c r="W11" s="337"/>
      <c r="X11" s="337"/>
      <c r="Y11" s="337"/>
      <c r="Z11" s="337"/>
      <c r="AA11" s="337"/>
      <c r="AB11" s="337"/>
      <c r="AC11" s="337"/>
      <c r="AD11" s="337"/>
      <c r="AE11" s="337"/>
      <c r="AF11" s="337"/>
      <c r="AG11" s="337"/>
      <c r="AH11" s="337"/>
      <c r="AI11" s="337"/>
      <c r="AJ11" s="337"/>
      <c r="AK11" s="337"/>
      <c r="AL11" s="337"/>
      <c r="AM11" s="337"/>
      <c r="AN11" s="337"/>
      <c r="AO11" s="337"/>
      <c r="AP11" s="337"/>
      <c r="AQ11" s="325"/>
      <c r="AR11" s="325"/>
      <c r="AS11" s="325"/>
      <c r="AT11" s="325"/>
      <c r="AU11" s="325"/>
      <c r="AV11" s="325"/>
      <c r="AW11" s="325"/>
      <c r="AX11" s="325"/>
      <c r="AY11" s="325"/>
      <c r="AZ11" s="325"/>
      <c r="BA11" s="325"/>
      <c r="BB11" s="325"/>
      <c r="BC11" s="325"/>
      <c r="BD11" s="325"/>
      <c r="BE11" s="325"/>
      <c r="BF11" s="325"/>
      <c r="BG11" s="325"/>
      <c r="BH11" s="325"/>
      <c r="BI11" s="325"/>
      <c r="BJ11" s="325"/>
      <c r="BK11" s="325"/>
      <c r="BL11" s="325"/>
      <c r="BM11" s="325"/>
      <c r="BN11" s="325"/>
      <c r="BO11" s="325"/>
      <c r="BP11" s="325"/>
      <c r="BQ11" s="325"/>
      <c r="BR11" s="325"/>
      <c r="BS11" s="325"/>
      <c r="BT11" s="325"/>
      <c r="BU11" s="325"/>
      <c r="BV11" s="325"/>
      <c r="BW11" s="325"/>
      <c r="BX11" s="325"/>
      <c r="BY11" s="325"/>
      <c r="BZ11" s="325"/>
      <c r="CA11" s="325"/>
      <c r="CB11" s="325"/>
      <c r="CC11" s="325"/>
      <c r="CD11" s="325"/>
      <c r="CE11" s="325"/>
      <c r="CF11" s="325"/>
      <c r="CG11" s="325"/>
      <c r="CH11" s="325"/>
      <c r="CI11" s="325"/>
      <c r="CJ11" s="325"/>
      <c r="CK11" s="325"/>
      <c r="CL11" s="325"/>
      <c r="CM11" s="325"/>
      <c r="CN11" s="325"/>
      <c r="CO11" s="325"/>
      <c r="CP11" s="325"/>
      <c r="CQ11" s="325"/>
      <c r="CR11" s="325"/>
      <c r="CS11" s="325"/>
      <c r="CT11" s="325"/>
      <c r="CU11" s="325"/>
      <c r="CV11" s="325"/>
      <c r="CW11" s="325"/>
      <c r="CX11" s="325"/>
      <c r="CY11" s="325"/>
      <c r="CZ11" s="325"/>
      <c r="DA11" s="325"/>
      <c r="DB11" s="325"/>
      <c r="DC11" s="325"/>
      <c r="DD11" s="325"/>
      <c r="DE11" s="325"/>
      <c r="DF11" s="325"/>
      <c r="DG11" s="325"/>
      <c r="DH11" s="325"/>
      <c r="DI11" s="325"/>
      <c r="DJ11" s="325"/>
      <c r="DK11" s="325"/>
      <c r="DL11" s="325"/>
      <c r="DM11" s="325"/>
      <c r="DN11" s="325"/>
      <c r="DO11" s="325"/>
      <c r="DP11" s="325"/>
      <c r="DQ11" s="325"/>
      <c r="DR11" s="325"/>
      <c r="DS11" s="325"/>
      <c r="DT11" s="325"/>
      <c r="DU11" s="325"/>
      <c r="DV11" s="325"/>
      <c r="DW11" s="325"/>
      <c r="DX11" s="325"/>
      <c r="DY11" s="325"/>
      <c r="DZ11" s="325"/>
      <c r="EA11" s="325"/>
      <c r="EB11" s="325"/>
      <c r="EC11" s="325"/>
      <c r="ED11" s="325"/>
      <c r="EE11" s="325"/>
      <c r="EF11" s="325"/>
      <c r="EG11" s="325"/>
      <c r="EH11" s="325"/>
      <c r="EI11" s="325"/>
      <c r="EJ11" s="325"/>
      <c r="EK11" s="325"/>
      <c r="EL11" s="325"/>
      <c r="EM11" s="325"/>
      <c r="EN11" s="325"/>
      <c r="EO11" s="325"/>
      <c r="EP11" s="325"/>
      <c r="EQ11" s="325"/>
      <c r="ER11" s="325"/>
      <c r="ES11" s="325"/>
      <c r="ET11" s="325"/>
      <c r="EU11" s="325"/>
      <c r="EV11" s="325"/>
      <c r="EW11" s="325"/>
      <c r="EX11" s="325"/>
      <c r="EY11" s="325"/>
      <c r="EZ11" s="325"/>
      <c r="FA11" s="325"/>
      <c r="FB11" s="325"/>
      <c r="FC11" s="325"/>
      <c r="FD11" s="325"/>
      <c r="FE11" s="325"/>
      <c r="FF11" s="325"/>
      <c r="FG11" s="325"/>
      <c r="FH11" s="325"/>
      <c r="FI11" s="325"/>
      <c r="FJ11" s="325"/>
      <c r="FK11" s="325"/>
      <c r="FL11" s="325"/>
      <c r="FM11" s="325"/>
      <c r="FN11" s="325"/>
      <c r="FO11" s="325"/>
      <c r="FP11" s="325"/>
      <c r="FQ11" s="325"/>
      <c r="FR11" s="325"/>
      <c r="FS11" s="325"/>
      <c r="FT11" s="325"/>
      <c r="FU11" s="325"/>
      <c r="FV11" s="325"/>
      <c r="FW11" s="325"/>
      <c r="FX11" s="325"/>
      <c r="FY11" s="325"/>
      <c r="FZ11" s="325"/>
      <c r="GA11" s="325"/>
      <c r="GB11" s="325"/>
      <c r="GC11" s="325"/>
      <c r="GD11" s="325"/>
      <c r="GE11" s="325"/>
      <c r="GF11" s="325"/>
      <c r="GG11" s="325"/>
      <c r="GH11" s="325"/>
      <c r="GI11" s="325"/>
      <c r="GJ11" s="325"/>
      <c r="GK11" s="325"/>
      <c r="GL11" s="325"/>
      <c r="GM11" s="325"/>
      <c r="GN11" s="325"/>
      <c r="GO11" s="325"/>
      <c r="GP11" s="325"/>
      <c r="GQ11" s="325"/>
      <c r="GR11" s="325"/>
      <c r="GS11" s="325"/>
      <c r="GT11" s="325"/>
      <c r="GU11" s="325"/>
      <c r="GV11" s="325"/>
      <c r="GW11" s="325"/>
      <c r="GX11" s="325"/>
      <c r="GY11" s="325"/>
      <c r="GZ11" s="325"/>
      <c r="HA11" s="325"/>
      <c r="HB11" s="325"/>
      <c r="HC11" s="325"/>
      <c r="HD11" s="325"/>
      <c r="HE11" s="325"/>
      <c r="HF11" s="325"/>
      <c r="HG11" s="325" t="s">
        <v>236</v>
      </c>
    </row>
    <row r="12" spans="1:227" ht="15.75" customHeight="1">
      <c r="A12" s="330">
        <v>38139</v>
      </c>
      <c r="B12" s="331" t="s">
        <v>75</v>
      </c>
      <c r="C12" s="212">
        <v>18770260.280000001</v>
      </c>
      <c r="D12" s="213">
        <f t="shared" ca="1" si="3"/>
        <v>3.5385981882189332E-2</v>
      </c>
      <c r="E12" s="213">
        <f t="shared" si="4"/>
        <v>2.1099433962356473E-2</v>
      </c>
      <c r="F12" s="213">
        <f t="shared" si="2"/>
        <v>3.8025173486814445E-2</v>
      </c>
      <c r="G12" s="213">
        <v>1.3125110693391617E-2</v>
      </c>
      <c r="H12" s="338"/>
      <c r="I12" s="338"/>
      <c r="J12" s="339">
        <v>11.486499999999999</v>
      </c>
      <c r="K12" s="340">
        <v>11.453150000000001</v>
      </c>
      <c r="L12" s="339">
        <v>56.331744509406001</v>
      </c>
      <c r="M12" s="341">
        <f t="shared" si="0"/>
        <v>5.981301531186034E-4</v>
      </c>
      <c r="N12" s="342">
        <f t="shared" si="1"/>
        <v>4.3661458133364528E-2</v>
      </c>
      <c r="O12" s="337"/>
      <c r="P12" s="337"/>
      <c r="Q12" s="337"/>
      <c r="R12" s="337"/>
      <c r="S12" s="337"/>
      <c r="T12" s="337"/>
      <c r="U12" s="337"/>
      <c r="V12" s="337"/>
      <c r="W12" s="337"/>
      <c r="X12" s="337"/>
      <c r="Y12" s="337"/>
      <c r="Z12" s="337"/>
      <c r="AA12" s="337"/>
      <c r="AB12" s="337"/>
      <c r="AC12" s="337"/>
      <c r="AD12" s="337"/>
      <c r="AE12" s="337"/>
      <c r="AF12" s="337"/>
      <c r="AG12" s="337"/>
      <c r="AH12" s="337"/>
      <c r="AI12" s="337"/>
      <c r="AJ12" s="337"/>
      <c r="AK12" s="337"/>
      <c r="AL12" s="337"/>
      <c r="AM12" s="337"/>
      <c r="AN12" s="337"/>
      <c r="AO12" s="352"/>
      <c r="AP12" s="352"/>
      <c r="HG12" s="353" t="s">
        <v>237</v>
      </c>
    </row>
    <row r="13" spans="1:227" ht="15.75" customHeight="1">
      <c r="A13" s="330">
        <v>38231</v>
      </c>
      <c r="B13" s="331" t="s">
        <v>76</v>
      </c>
      <c r="C13" s="212">
        <v>18461379.989999998</v>
      </c>
      <c r="D13" s="213">
        <f t="shared" ca="1" si="3"/>
        <v>3.4830800069306722E-2</v>
      </c>
      <c r="E13" s="213">
        <f t="shared" si="4"/>
        <v>2.9090253788384146E-2</v>
      </c>
      <c r="F13" s="213">
        <f t="shared" si="2"/>
        <v>3.3721245470661243E-2</v>
      </c>
      <c r="G13" s="213">
        <v>-6.5379928584186064E-4</v>
      </c>
      <c r="H13" s="338"/>
      <c r="I13" s="338"/>
      <c r="J13" s="339">
        <v>11.382</v>
      </c>
      <c r="K13" s="340">
        <v>11.3986</v>
      </c>
      <c r="L13" s="339">
        <v>57.297917049664001</v>
      </c>
      <c r="M13" s="341">
        <f t="shared" si="0"/>
        <v>1.7151475578688569E-2</v>
      </c>
      <c r="N13" s="342">
        <f t="shared" si="1"/>
        <v>5.060080740917372E-2</v>
      </c>
      <c r="O13" s="337"/>
      <c r="P13" s="337"/>
      <c r="Q13" s="337"/>
      <c r="R13" s="337"/>
      <c r="S13" s="337"/>
      <c r="T13" s="337"/>
      <c r="U13" s="337"/>
      <c r="V13" s="337"/>
      <c r="W13" s="337"/>
      <c r="X13" s="337"/>
      <c r="Y13" s="337"/>
      <c r="Z13" s="337"/>
      <c r="AA13" s="337"/>
      <c r="AB13" s="337"/>
      <c r="AC13" s="337"/>
      <c r="AD13" s="337"/>
      <c r="AE13" s="337"/>
      <c r="AF13" s="337"/>
      <c r="AG13" s="337"/>
      <c r="AH13" s="337"/>
      <c r="AI13" s="337"/>
      <c r="AJ13" s="337"/>
      <c r="AK13" s="337"/>
      <c r="AL13" s="337"/>
      <c r="AM13" s="337"/>
      <c r="AN13" s="337"/>
      <c r="AO13" s="352"/>
      <c r="AP13" s="352"/>
      <c r="HG13" s="353" t="s">
        <v>238</v>
      </c>
    </row>
    <row r="14" spans="1:227" s="351" customFormat="1" ht="15.75" customHeight="1">
      <c r="A14" s="343">
        <v>38322</v>
      </c>
      <c r="B14" s="344" t="s">
        <v>77</v>
      </c>
      <c r="C14" s="221">
        <v>18733374.370000001</v>
      </c>
      <c r="D14" s="222">
        <f t="shared" ca="1" si="3"/>
        <v>3.5654410038816531E-2</v>
      </c>
      <c r="E14" s="222">
        <f t="shared" si="4"/>
        <v>3.5654410038816531E-2</v>
      </c>
      <c r="F14" s="222">
        <f t="shared" si="2"/>
        <v>3.8098488302182432E-2</v>
      </c>
      <c r="G14" s="222">
        <v>1.0682629593972814E-2</v>
      </c>
      <c r="H14" s="345"/>
      <c r="I14" s="345"/>
      <c r="J14" s="346">
        <v>11.147</v>
      </c>
      <c r="K14" s="347">
        <v>11.341650000000001</v>
      </c>
      <c r="L14" s="346">
        <v>58.307088153376</v>
      </c>
      <c r="M14" s="348">
        <f t="shared" si="0"/>
        <v>1.7612701397806241E-2</v>
      </c>
      <c r="N14" s="349">
        <f t="shared" si="1"/>
        <v>5.1908482560095948E-2</v>
      </c>
      <c r="O14" s="337"/>
      <c r="P14" s="337"/>
      <c r="Q14" s="337"/>
      <c r="R14" s="337"/>
      <c r="S14" s="337"/>
      <c r="T14" s="337"/>
      <c r="U14" s="337"/>
      <c r="V14" s="337"/>
      <c r="W14" s="337"/>
      <c r="X14" s="337"/>
      <c r="Y14" s="337"/>
      <c r="Z14" s="337"/>
      <c r="AA14" s="337"/>
      <c r="AB14" s="337"/>
      <c r="AC14" s="337"/>
      <c r="AD14" s="337"/>
      <c r="AE14" s="337"/>
      <c r="AF14" s="337"/>
      <c r="AG14" s="337"/>
      <c r="AH14" s="337"/>
      <c r="AI14" s="337"/>
      <c r="AJ14" s="337"/>
      <c r="AK14" s="337"/>
      <c r="AL14" s="337"/>
      <c r="AM14" s="337"/>
      <c r="AN14" s="337"/>
      <c r="AO14" s="352"/>
      <c r="AP14" s="352"/>
      <c r="AQ14" s="354"/>
      <c r="AR14" s="354"/>
      <c r="AS14" s="355"/>
      <c r="AT14" s="356"/>
      <c r="AU14" s="357"/>
      <c r="AV14" s="358"/>
      <c r="AW14" s="358"/>
      <c r="AX14" s="358"/>
      <c r="AY14" s="355"/>
      <c r="AZ14" s="359"/>
      <c r="BA14" s="358"/>
      <c r="BB14" s="355"/>
      <c r="BC14" s="359"/>
      <c r="BD14" s="358"/>
      <c r="BE14" s="355"/>
      <c r="BF14" s="355"/>
      <c r="BG14" s="358"/>
      <c r="BH14" s="360"/>
      <c r="BI14" s="358"/>
      <c r="BJ14" s="355"/>
      <c r="BK14" s="355"/>
      <c r="BL14" s="361"/>
      <c r="BM14" s="361"/>
      <c r="BN14" s="362"/>
      <c r="BO14" s="363"/>
      <c r="BP14" s="360"/>
      <c r="BQ14" s="354"/>
      <c r="BR14" s="354"/>
      <c r="BS14" s="354"/>
      <c r="BT14" s="355"/>
      <c r="BU14" s="356"/>
      <c r="BV14" s="357"/>
      <c r="BW14" s="358"/>
      <c r="BX14" s="358"/>
      <c r="BY14" s="358"/>
      <c r="BZ14" s="355"/>
      <c r="CA14" s="359"/>
      <c r="CB14" s="358"/>
      <c r="CC14" s="355"/>
      <c r="CD14" s="359"/>
      <c r="CE14" s="358"/>
      <c r="CF14" s="355"/>
      <c r="CG14" s="355"/>
      <c r="CH14" s="358"/>
      <c r="CI14" s="360"/>
      <c r="CJ14" s="358"/>
      <c r="CK14" s="355"/>
      <c r="CL14" s="355"/>
      <c r="CM14" s="361"/>
      <c r="CN14" s="361"/>
      <c r="CO14" s="362"/>
      <c r="CP14" s="363"/>
      <c r="CQ14" s="360"/>
      <c r="CR14" s="354"/>
      <c r="CS14" s="354"/>
      <c r="CT14" s="354"/>
      <c r="CU14" s="355"/>
      <c r="CV14" s="356"/>
      <c r="CW14" s="357"/>
      <c r="CX14" s="358"/>
      <c r="CY14" s="358"/>
      <c r="CZ14" s="358"/>
      <c r="DA14" s="355"/>
      <c r="DB14" s="359"/>
      <c r="DC14" s="358"/>
      <c r="DD14" s="355"/>
      <c r="DE14" s="359"/>
      <c r="DF14" s="358"/>
      <c r="DG14" s="355"/>
      <c r="DH14" s="355"/>
      <c r="DI14" s="358"/>
      <c r="DJ14" s="360"/>
      <c r="DK14" s="358"/>
      <c r="DL14" s="355"/>
      <c r="DM14" s="355"/>
      <c r="DN14" s="361"/>
      <c r="DO14" s="361"/>
      <c r="DP14" s="362"/>
      <c r="DQ14" s="363"/>
      <c r="DR14" s="360"/>
      <c r="DS14" s="354"/>
      <c r="DT14" s="354"/>
      <c r="DU14" s="354"/>
      <c r="DV14" s="355"/>
      <c r="DW14" s="356"/>
      <c r="DX14" s="357"/>
      <c r="DY14" s="358"/>
      <c r="DZ14" s="358"/>
      <c r="EA14" s="358"/>
      <c r="EB14" s="355"/>
      <c r="EC14" s="359"/>
      <c r="ED14" s="358"/>
      <c r="EE14" s="355"/>
      <c r="EF14" s="359"/>
      <c r="EG14" s="358"/>
      <c r="EH14" s="355"/>
      <c r="EI14" s="355"/>
      <c r="EJ14" s="358"/>
      <c r="EK14" s="360"/>
      <c r="EL14" s="358"/>
      <c r="EM14" s="355"/>
      <c r="EN14" s="355"/>
      <c r="EO14" s="361"/>
      <c r="EP14" s="361"/>
      <c r="EQ14" s="362"/>
      <c r="ER14" s="363"/>
      <c r="ES14" s="360"/>
      <c r="ET14" s="354"/>
      <c r="EU14" s="354"/>
      <c r="EV14" s="354"/>
      <c r="EW14" s="355"/>
      <c r="EX14" s="356"/>
      <c r="EY14" s="357"/>
      <c r="EZ14" s="358"/>
      <c r="FA14" s="358"/>
      <c r="FB14" s="358"/>
      <c r="FC14" s="355"/>
      <c r="FD14" s="359"/>
      <c r="FE14" s="358"/>
      <c r="FF14" s="355"/>
      <c r="FG14" s="359"/>
      <c r="FH14" s="358"/>
      <c r="FI14" s="355"/>
      <c r="FJ14" s="355"/>
      <c r="FK14" s="358"/>
      <c r="FL14" s="360"/>
      <c r="FM14" s="358"/>
      <c r="FN14" s="355"/>
      <c r="FO14" s="355"/>
      <c r="FP14" s="361"/>
      <c r="FQ14" s="361"/>
      <c r="FR14" s="362"/>
      <c r="FS14" s="363"/>
      <c r="FT14" s="360"/>
      <c r="FU14" s="354"/>
      <c r="FV14" s="354"/>
      <c r="FW14" s="354"/>
      <c r="FX14" s="355"/>
      <c r="FY14" s="356"/>
      <c r="FZ14" s="357"/>
      <c r="GA14" s="358"/>
      <c r="GB14" s="358"/>
      <c r="GC14" s="358"/>
      <c r="GD14" s="355"/>
      <c r="GE14" s="359"/>
      <c r="GF14" s="358"/>
      <c r="GG14" s="355"/>
      <c r="GH14" s="359"/>
      <c r="GI14" s="358"/>
      <c r="GJ14" s="355"/>
      <c r="GK14" s="355"/>
      <c r="GL14" s="358"/>
      <c r="GM14" s="360"/>
      <c r="GN14" s="358"/>
      <c r="GO14" s="355"/>
      <c r="GP14" s="355"/>
      <c r="GQ14" s="361"/>
      <c r="GR14" s="361"/>
      <c r="GS14" s="362"/>
      <c r="GT14" s="363"/>
      <c r="GU14" s="360"/>
      <c r="GV14" s="354"/>
      <c r="GW14" s="354"/>
      <c r="GX14" s="354"/>
      <c r="GY14" s="355"/>
      <c r="GZ14" s="356"/>
      <c r="HA14" s="357"/>
      <c r="HB14" s="358"/>
      <c r="HC14" s="358"/>
      <c r="HD14" s="358"/>
      <c r="HE14" s="355"/>
      <c r="HF14" s="359"/>
      <c r="HG14" s="358" t="s">
        <v>239</v>
      </c>
      <c r="HH14" s="364"/>
      <c r="HI14" s="365"/>
      <c r="HJ14" s="366"/>
      <c r="HK14" s="364"/>
      <c r="HL14" s="364"/>
      <c r="HM14" s="366"/>
      <c r="HN14" s="367"/>
      <c r="HO14" s="366"/>
      <c r="HP14" s="364"/>
      <c r="HQ14" s="364"/>
      <c r="HR14" s="368"/>
      <c r="HS14" s="368"/>
    </row>
    <row r="15" spans="1:227" ht="15.75" customHeight="1">
      <c r="A15" s="330">
        <v>38412</v>
      </c>
      <c r="B15" s="331" t="s">
        <v>78</v>
      </c>
      <c r="C15" s="212">
        <v>18271688.440000001</v>
      </c>
      <c r="D15" s="213">
        <f t="shared" ca="1" si="3"/>
        <v>4.7661757665615756E-3</v>
      </c>
      <c r="E15" s="213">
        <f t="shared" si="4"/>
        <v>2.8598381626980141E-2</v>
      </c>
      <c r="F15" s="213">
        <f t="shared" si="2"/>
        <v>4.7661757665615756E-3</v>
      </c>
      <c r="G15" s="213">
        <v>2.1610721314755388E-3</v>
      </c>
      <c r="H15" s="338"/>
      <c r="I15" s="338"/>
      <c r="J15" s="339">
        <v>11.170299999999999</v>
      </c>
      <c r="K15" s="340">
        <v>11.178649999999999</v>
      </c>
      <c r="L15" s="339">
        <v>58.767120976834001</v>
      </c>
      <c r="M15" s="341">
        <f t="shared" si="0"/>
        <v>7.8898267436695591E-3</v>
      </c>
      <c r="N15" s="342">
        <f t="shared" si="1"/>
        <v>4.385674322732358E-2</v>
      </c>
      <c r="O15" s="337"/>
      <c r="P15" s="337"/>
      <c r="Q15" s="337"/>
      <c r="R15" s="337"/>
      <c r="S15" s="337"/>
      <c r="T15" s="337"/>
      <c r="U15" s="337"/>
      <c r="V15" s="337"/>
      <c r="W15" s="337"/>
      <c r="X15" s="337"/>
      <c r="Y15" s="337"/>
      <c r="Z15" s="337"/>
      <c r="AA15" s="337"/>
      <c r="AB15" s="337"/>
      <c r="AC15" s="337"/>
      <c r="AD15" s="337"/>
      <c r="AE15" s="337"/>
      <c r="AF15" s="337"/>
      <c r="AG15" s="337"/>
      <c r="AH15" s="337"/>
      <c r="AI15" s="337"/>
      <c r="AJ15" s="337"/>
      <c r="AK15" s="337"/>
      <c r="AL15" s="337"/>
      <c r="AM15" s="337"/>
      <c r="AN15" s="337"/>
      <c r="AO15" s="352"/>
      <c r="AP15" s="352"/>
      <c r="HG15" s="353" t="s">
        <v>240</v>
      </c>
    </row>
    <row r="16" spans="1:227" ht="15.75" customHeight="1">
      <c r="A16" s="330">
        <v>38504</v>
      </c>
      <c r="B16" s="331" t="s">
        <v>79</v>
      </c>
      <c r="C16" s="212">
        <v>19218715.199999999</v>
      </c>
      <c r="D16" s="213">
        <f t="shared" ca="1" si="3"/>
        <v>1.4480419623030594E-2</v>
      </c>
      <c r="E16" s="213">
        <f t="shared" si="4"/>
        <v>2.504629997798169E-2</v>
      </c>
      <c r="F16" s="213">
        <f t="shared" si="2"/>
        <v>2.3891779512393629E-2</v>
      </c>
      <c r="G16" s="213">
        <v>2.173538223240179E-4</v>
      </c>
      <c r="H16" s="338"/>
      <c r="I16" s="338"/>
      <c r="J16" s="339">
        <v>10.749000000000001</v>
      </c>
      <c r="K16" s="340">
        <v>10.898350000000001</v>
      </c>
      <c r="L16" s="339">
        <v>58.771783471665998</v>
      </c>
      <c r="M16" s="341">
        <f t="shared" si="0"/>
        <v>7.9338493268021892E-5</v>
      </c>
      <c r="N16" s="342">
        <f t="shared" si="1"/>
        <v>4.3315522775130288E-2</v>
      </c>
      <c r="O16" s="337"/>
      <c r="P16" s="337"/>
      <c r="Q16" s="337"/>
      <c r="R16" s="337"/>
      <c r="S16" s="337"/>
      <c r="T16" s="337"/>
      <c r="U16" s="337"/>
      <c r="V16" s="337"/>
      <c r="W16" s="337"/>
      <c r="X16" s="337"/>
      <c r="Y16" s="337"/>
      <c r="Z16" s="337"/>
      <c r="AA16" s="337"/>
      <c r="AB16" s="337"/>
      <c r="AC16" s="337"/>
      <c r="AD16" s="337"/>
      <c r="AE16" s="337"/>
      <c r="AF16" s="337"/>
      <c r="AG16" s="337"/>
      <c r="AH16" s="337"/>
      <c r="AI16" s="337"/>
      <c r="AJ16" s="337"/>
      <c r="AK16" s="337"/>
      <c r="AL16" s="337"/>
      <c r="AM16" s="337"/>
      <c r="AN16" s="337"/>
      <c r="AO16" s="352"/>
      <c r="AP16" s="352"/>
      <c r="HG16" s="353" t="s">
        <v>241</v>
      </c>
    </row>
    <row r="17" spans="1:215" ht="15.75" customHeight="1">
      <c r="A17" s="330">
        <v>38596</v>
      </c>
      <c r="B17" s="331" t="s">
        <v>80</v>
      </c>
      <c r="C17" s="212">
        <v>18883270.710000001</v>
      </c>
      <c r="D17" s="213">
        <f t="shared" ca="1" si="3"/>
        <v>1.7269512340527537E-2</v>
      </c>
      <c r="E17" s="213">
        <f t="shared" si="4"/>
        <v>2.2386090440368323E-2</v>
      </c>
      <c r="F17" s="213">
        <f t="shared" si="2"/>
        <v>2.2852610163949238E-2</v>
      </c>
      <c r="G17" s="213">
        <v>1.020007708052284E-2</v>
      </c>
      <c r="H17" s="338"/>
      <c r="I17" s="338"/>
      <c r="J17" s="339">
        <v>10.759</v>
      </c>
      <c r="K17" s="340">
        <v>10.676950000000001</v>
      </c>
      <c r="L17" s="339">
        <v>59.309006487348</v>
      </c>
      <c r="M17" s="341">
        <f t="shared" si="0"/>
        <v>9.1408322829100719E-3</v>
      </c>
      <c r="N17" s="342">
        <f t="shared" si="1"/>
        <v>3.5098822806086449E-2</v>
      </c>
      <c r="O17" s="337"/>
      <c r="P17" s="337"/>
      <c r="Q17" s="337"/>
      <c r="R17" s="337"/>
      <c r="S17" s="337"/>
      <c r="T17" s="337"/>
      <c r="U17" s="337"/>
      <c r="V17" s="337"/>
      <c r="W17" s="337"/>
      <c r="X17" s="337"/>
      <c r="Y17" s="337"/>
      <c r="Z17" s="337"/>
      <c r="AA17" s="337"/>
      <c r="AB17" s="337"/>
      <c r="AC17" s="337"/>
      <c r="AD17" s="337"/>
      <c r="AE17" s="337"/>
      <c r="AF17" s="337"/>
      <c r="AG17" s="337"/>
      <c r="AH17" s="337"/>
      <c r="AI17" s="337"/>
      <c r="AJ17" s="337"/>
      <c r="AK17" s="337"/>
      <c r="AL17" s="337"/>
      <c r="AM17" s="337"/>
      <c r="AN17" s="337"/>
      <c r="AO17" s="352"/>
      <c r="AP17" s="352"/>
      <c r="HG17" s="353" t="s">
        <v>242</v>
      </c>
    </row>
    <row r="18" spans="1:215" s="351" customFormat="1" ht="15.75" customHeight="1">
      <c r="A18" s="343">
        <v>38687</v>
      </c>
      <c r="B18" s="344" t="s">
        <v>81</v>
      </c>
      <c r="C18" s="221">
        <v>19343329.140000001</v>
      </c>
      <c r="D18" s="222">
        <f t="shared" ca="1" si="3"/>
        <v>2.1132471394640806E-2</v>
      </c>
      <c r="E18" s="222">
        <f t="shared" si="4"/>
        <v>2.1132471394640806E-2</v>
      </c>
      <c r="F18" s="222">
        <f t="shared" si="2"/>
        <v>3.2559791842776242E-2</v>
      </c>
      <c r="G18" s="222">
        <v>1.8528672803236557E-2</v>
      </c>
      <c r="H18" s="345"/>
      <c r="I18" s="345"/>
      <c r="J18" s="346">
        <v>10.635</v>
      </c>
      <c r="K18" s="347">
        <v>10.711</v>
      </c>
      <c r="L18" s="346">
        <v>60.250312388501001</v>
      </c>
      <c r="M18" s="348">
        <f t="shared" si="0"/>
        <v>1.587121344468656E-2</v>
      </c>
      <c r="N18" s="349">
        <f t="shared" si="1"/>
        <v>3.3327410039982963E-2</v>
      </c>
      <c r="O18" s="337"/>
      <c r="P18" s="337"/>
      <c r="Q18" s="337"/>
      <c r="R18" s="337"/>
      <c r="S18" s="337"/>
      <c r="T18" s="337"/>
      <c r="U18" s="337"/>
      <c r="V18" s="337"/>
      <c r="W18" s="337"/>
      <c r="X18" s="337"/>
      <c r="Y18" s="337"/>
      <c r="Z18" s="337"/>
      <c r="AA18" s="337"/>
      <c r="AB18" s="337"/>
      <c r="AC18" s="337"/>
      <c r="AD18" s="337"/>
      <c r="AE18" s="337"/>
      <c r="AF18" s="337"/>
      <c r="AG18" s="337"/>
      <c r="AH18" s="337"/>
      <c r="AI18" s="337"/>
      <c r="AJ18" s="337"/>
      <c r="AK18" s="337"/>
      <c r="AL18" s="337"/>
      <c r="AM18" s="337"/>
      <c r="AN18" s="337"/>
      <c r="AO18" s="352"/>
      <c r="AP18" s="352"/>
      <c r="AQ18" s="363"/>
      <c r="AR18" s="363"/>
      <c r="AS18" s="363"/>
      <c r="AT18" s="363"/>
      <c r="AU18" s="363"/>
      <c r="AV18" s="363"/>
      <c r="AW18" s="363"/>
      <c r="AX18" s="363"/>
      <c r="AY18" s="363"/>
      <c r="AZ18" s="363"/>
      <c r="BA18" s="363"/>
      <c r="BB18" s="363"/>
      <c r="BC18" s="363"/>
      <c r="BD18" s="363"/>
      <c r="BE18" s="363"/>
      <c r="BF18" s="363"/>
      <c r="BG18" s="363"/>
      <c r="BH18" s="363"/>
      <c r="BI18" s="363"/>
      <c r="BJ18" s="363"/>
      <c r="BK18" s="363"/>
      <c r="BL18" s="363"/>
      <c r="BM18" s="363"/>
      <c r="BN18" s="363"/>
      <c r="BO18" s="363"/>
      <c r="BP18" s="363"/>
      <c r="BQ18" s="363"/>
      <c r="BR18" s="363"/>
      <c r="BS18" s="363"/>
      <c r="BT18" s="363"/>
      <c r="BU18" s="363"/>
      <c r="BV18" s="363"/>
      <c r="BW18" s="363"/>
      <c r="BX18" s="363"/>
      <c r="BY18" s="363"/>
      <c r="BZ18" s="363"/>
      <c r="CA18" s="363"/>
      <c r="CB18" s="363"/>
      <c r="CC18" s="363"/>
      <c r="CD18" s="363"/>
      <c r="CE18" s="363"/>
      <c r="CF18" s="363"/>
      <c r="CG18" s="363"/>
      <c r="CH18" s="363"/>
      <c r="CI18" s="363"/>
      <c r="CJ18" s="363"/>
      <c r="CK18" s="363"/>
      <c r="CL18" s="363"/>
      <c r="CM18" s="363"/>
      <c r="CN18" s="363"/>
      <c r="CO18" s="363"/>
      <c r="CP18" s="363"/>
      <c r="CQ18" s="363"/>
      <c r="CR18" s="363"/>
      <c r="CS18" s="363"/>
      <c r="CT18" s="363"/>
      <c r="CU18" s="363"/>
      <c r="CV18" s="363"/>
      <c r="CW18" s="363"/>
      <c r="CX18" s="363"/>
      <c r="CY18" s="363"/>
      <c r="CZ18" s="363"/>
      <c r="DA18" s="363"/>
      <c r="DB18" s="363"/>
      <c r="DC18" s="363"/>
      <c r="DD18" s="363"/>
      <c r="DE18" s="363"/>
      <c r="DF18" s="363"/>
      <c r="DG18" s="363"/>
      <c r="DH18" s="363"/>
      <c r="DI18" s="363"/>
      <c r="DJ18" s="363"/>
      <c r="DK18" s="363"/>
      <c r="DL18" s="363"/>
      <c r="DM18" s="363"/>
      <c r="DN18" s="363"/>
      <c r="DO18" s="363"/>
      <c r="DP18" s="363"/>
      <c r="DQ18" s="363"/>
      <c r="DR18" s="363"/>
      <c r="DS18" s="363"/>
      <c r="DT18" s="363"/>
      <c r="DU18" s="363"/>
      <c r="DV18" s="363"/>
      <c r="DW18" s="363"/>
      <c r="DX18" s="363"/>
      <c r="DY18" s="363"/>
      <c r="DZ18" s="363"/>
      <c r="EA18" s="363"/>
      <c r="EB18" s="363"/>
      <c r="EC18" s="363"/>
      <c r="ED18" s="363"/>
      <c r="EE18" s="363"/>
      <c r="EF18" s="363"/>
      <c r="EG18" s="363"/>
      <c r="EH18" s="363"/>
      <c r="EI18" s="363"/>
      <c r="EJ18" s="363"/>
      <c r="EK18" s="363"/>
      <c r="EL18" s="363"/>
      <c r="EM18" s="363"/>
      <c r="EN18" s="363"/>
      <c r="EO18" s="363"/>
      <c r="EP18" s="363"/>
      <c r="EQ18" s="363"/>
      <c r="ER18" s="363"/>
      <c r="ES18" s="363"/>
      <c r="ET18" s="363"/>
      <c r="EU18" s="363"/>
      <c r="EV18" s="363"/>
      <c r="EW18" s="363"/>
      <c r="EX18" s="363"/>
      <c r="EY18" s="363"/>
      <c r="EZ18" s="363"/>
      <c r="FA18" s="363"/>
      <c r="FB18" s="363"/>
      <c r="FC18" s="363"/>
      <c r="FD18" s="363"/>
      <c r="FE18" s="363"/>
      <c r="FF18" s="363"/>
      <c r="FG18" s="363"/>
      <c r="FH18" s="363"/>
      <c r="FI18" s="363"/>
      <c r="FJ18" s="363"/>
      <c r="FK18" s="363"/>
      <c r="FL18" s="363"/>
      <c r="FM18" s="363"/>
      <c r="FN18" s="363"/>
      <c r="FO18" s="363"/>
      <c r="FP18" s="363"/>
      <c r="FQ18" s="363"/>
      <c r="FR18" s="363"/>
      <c r="FS18" s="363"/>
      <c r="FT18" s="363"/>
      <c r="FU18" s="363"/>
      <c r="FV18" s="363"/>
      <c r="FW18" s="363"/>
      <c r="FX18" s="363"/>
      <c r="FY18" s="363"/>
      <c r="FZ18" s="363"/>
      <c r="GA18" s="363"/>
      <c r="GB18" s="363"/>
      <c r="GC18" s="363"/>
      <c r="GD18" s="363"/>
      <c r="GE18" s="363"/>
      <c r="GF18" s="363"/>
      <c r="GG18" s="363"/>
      <c r="GH18" s="363"/>
      <c r="GI18" s="363"/>
      <c r="GJ18" s="363"/>
      <c r="GK18" s="363"/>
      <c r="GL18" s="363"/>
      <c r="GM18" s="363"/>
      <c r="GN18" s="363"/>
      <c r="GO18" s="363"/>
      <c r="GP18" s="363"/>
      <c r="GQ18" s="363"/>
      <c r="GR18" s="363"/>
      <c r="GS18" s="363"/>
      <c r="GT18" s="363"/>
      <c r="GU18" s="363"/>
      <c r="GV18" s="363"/>
      <c r="GW18" s="363"/>
      <c r="GX18" s="363"/>
      <c r="GY18" s="363"/>
      <c r="GZ18" s="363"/>
      <c r="HA18" s="363"/>
      <c r="HB18" s="363"/>
      <c r="HC18" s="363"/>
      <c r="HD18" s="363"/>
      <c r="HE18" s="363"/>
      <c r="HF18" s="363"/>
      <c r="HG18" s="363" t="s">
        <v>243</v>
      </c>
    </row>
    <row r="19" spans="1:215" ht="15.75" customHeight="1">
      <c r="A19" s="330">
        <v>38777</v>
      </c>
      <c r="B19" s="331" t="s">
        <v>82</v>
      </c>
      <c r="C19" s="212">
        <v>19362570.760000002</v>
      </c>
      <c r="D19" s="213">
        <f t="shared" ca="1" si="3"/>
        <v>5.9703421694289771E-2</v>
      </c>
      <c r="E19" s="213">
        <f t="shared" si="4"/>
        <v>3.4634926166228208E-2</v>
      </c>
      <c r="F19" s="213">
        <f t="shared" si="2"/>
        <v>5.9703421694289771E-2</v>
      </c>
      <c r="G19" s="213">
        <v>1.9667351917468823E-2</v>
      </c>
      <c r="H19" s="338"/>
      <c r="I19" s="338"/>
      <c r="J19" s="339">
        <v>10.874000000000001</v>
      </c>
      <c r="K19" s="369">
        <v>10.661899999999999</v>
      </c>
      <c r="L19" s="339">
        <v>60.772511809722999</v>
      </c>
      <c r="M19" s="341">
        <f t="shared" si="0"/>
        <v>8.6671653726009268E-3</v>
      </c>
      <c r="N19" s="342">
        <f t="shared" si="1"/>
        <v>3.4124367495891539E-2</v>
      </c>
      <c r="O19" s="337"/>
      <c r="P19" s="337"/>
      <c r="Q19" s="337"/>
      <c r="R19" s="337"/>
      <c r="S19" s="337"/>
      <c r="T19" s="337"/>
      <c r="U19" s="337"/>
      <c r="V19" s="337"/>
      <c r="W19" s="337"/>
      <c r="X19" s="337"/>
      <c r="Y19" s="337"/>
      <c r="Z19" s="337"/>
      <c r="AA19" s="337"/>
      <c r="AB19" s="337"/>
      <c r="AC19" s="337"/>
      <c r="AD19" s="337"/>
      <c r="AE19" s="337"/>
      <c r="AF19" s="337"/>
      <c r="AG19" s="337"/>
      <c r="AH19" s="337"/>
      <c r="AI19" s="337"/>
      <c r="AJ19" s="337"/>
      <c r="AK19" s="337"/>
      <c r="AL19" s="337"/>
      <c r="AM19" s="337"/>
      <c r="AN19" s="337"/>
      <c r="AO19" s="352"/>
      <c r="AP19" s="352"/>
      <c r="HG19" s="353" t="s">
        <v>244</v>
      </c>
    </row>
    <row r="20" spans="1:215" ht="15.75" customHeight="1">
      <c r="A20" s="330">
        <v>38869</v>
      </c>
      <c r="B20" s="331" t="s">
        <v>83</v>
      </c>
      <c r="C20" s="212">
        <v>20116112.949999999</v>
      </c>
      <c r="D20" s="213">
        <f t="shared" ca="1" si="3"/>
        <v>5.3034373518417555E-2</v>
      </c>
      <c r="E20" s="213">
        <f t="shared" si="4"/>
        <v>4.0438095611982305E-2</v>
      </c>
      <c r="F20" s="213">
        <f t="shared" si="2"/>
        <v>4.6693951216884688E-2</v>
      </c>
      <c r="G20" s="213">
        <v>8.5594432751963101E-3</v>
      </c>
      <c r="H20" s="338"/>
      <c r="I20" s="338"/>
      <c r="J20" s="339">
        <v>11.346299999999999</v>
      </c>
      <c r="K20" s="369">
        <v>11.203799999999999</v>
      </c>
      <c r="L20" s="339">
        <v>60.642998064380002</v>
      </c>
      <c r="M20" s="341">
        <f t="shared" si="0"/>
        <v>-2.1311237841954433E-3</v>
      </c>
      <c r="N20" s="342">
        <f t="shared" si="1"/>
        <v>3.1838655936247351E-2</v>
      </c>
      <c r="O20" s="337"/>
      <c r="P20" s="337"/>
      <c r="Q20" s="337"/>
      <c r="R20" s="337"/>
      <c r="S20" s="337"/>
      <c r="T20" s="337"/>
      <c r="U20" s="337"/>
      <c r="V20" s="337"/>
      <c r="W20" s="337"/>
      <c r="X20" s="337"/>
      <c r="Y20" s="337"/>
      <c r="Z20" s="337"/>
      <c r="AA20" s="337"/>
      <c r="AB20" s="337"/>
      <c r="AC20" s="337"/>
      <c r="AD20" s="337"/>
      <c r="AE20" s="337"/>
      <c r="AF20" s="337"/>
      <c r="AG20" s="337"/>
      <c r="AH20" s="337"/>
      <c r="AI20" s="337"/>
      <c r="AJ20" s="337"/>
      <c r="AK20" s="337"/>
      <c r="AL20" s="337"/>
      <c r="AM20" s="337"/>
      <c r="AN20" s="337"/>
      <c r="AO20" s="352"/>
      <c r="AP20" s="352"/>
      <c r="HG20" s="353" t="s">
        <v>245</v>
      </c>
    </row>
    <row r="21" spans="1:215" ht="15.75" customHeight="1">
      <c r="A21" s="330">
        <v>38961</v>
      </c>
      <c r="B21" s="331" t="s">
        <v>84</v>
      </c>
      <c r="C21" s="212">
        <v>19836008.960000001</v>
      </c>
      <c r="D21" s="213">
        <f t="shared" ca="1" si="3"/>
        <v>5.2170066150743821E-2</v>
      </c>
      <c r="E21" s="213">
        <f t="shared" si="4"/>
        <v>4.72788260292063E-2</v>
      </c>
      <c r="F21" s="213">
        <f t="shared" si="2"/>
        <v>5.0454090535039464E-2</v>
      </c>
      <c r="G21" s="213">
        <v>2.5544192645166053E-3</v>
      </c>
      <c r="H21" s="338"/>
      <c r="I21" s="338"/>
      <c r="J21" s="339">
        <v>10.984999999999999</v>
      </c>
      <c r="K21" s="369">
        <v>10.975300000000001</v>
      </c>
      <c r="L21" s="339">
        <v>61.736612130056002</v>
      </c>
      <c r="M21" s="341">
        <f t="shared" si="0"/>
        <v>1.8033641155323465E-2</v>
      </c>
      <c r="N21" s="342">
        <f t="shared" si="1"/>
        <v>4.0931483875486396E-2</v>
      </c>
      <c r="O21" s="337"/>
      <c r="P21" s="337"/>
      <c r="Q21" s="337"/>
      <c r="R21" s="337"/>
      <c r="S21" s="337"/>
      <c r="T21" s="337"/>
      <c r="U21" s="337"/>
      <c r="V21" s="337"/>
      <c r="W21" s="337"/>
      <c r="X21" s="337"/>
      <c r="Y21" s="337"/>
      <c r="Z21" s="337"/>
      <c r="AA21" s="337"/>
      <c r="AB21" s="337"/>
      <c r="AC21" s="337"/>
      <c r="AD21" s="337"/>
      <c r="AE21" s="337"/>
      <c r="AF21" s="337"/>
      <c r="AG21" s="337"/>
      <c r="AH21" s="337"/>
      <c r="AI21" s="337"/>
      <c r="AJ21" s="337"/>
      <c r="AK21" s="337"/>
      <c r="AL21" s="337"/>
      <c r="AM21" s="337"/>
      <c r="AN21" s="337"/>
      <c r="AO21" s="352"/>
      <c r="AP21" s="352"/>
      <c r="HG21" s="353" t="s">
        <v>246</v>
      </c>
    </row>
    <row r="22" spans="1:215" s="351" customFormat="1" ht="15.75" customHeight="1">
      <c r="A22" s="343">
        <v>39052</v>
      </c>
      <c r="B22" s="344" t="s">
        <v>85</v>
      </c>
      <c r="C22" s="221">
        <v>20040523.079999998</v>
      </c>
      <c r="D22" s="222">
        <f t="shared" ca="1" si="3"/>
        <v>4.8050135270877314E-2</v>
      </c>
      <c r="E22" s="222">
        <f t="shared" si="4"/>
        <v>4.8050135270877314E-2</v>
      </c>
      <c r="F22" s="222">
        <f t="shared" si="2"/>
        <v>3.604312034158963E-2</v>
      </c>
      <c r="G22" s="222">
        <v>3.5761808085346125E-3</v>
      </c>
      <c r="H22" s="345"/>
      <c r="I22" s="345"/>
      <c r="J22" s="346">
        <v>10.8033</v>
      </c>
      <c r="K22" s="347">
        <v>10.7883</v>
      </c>
      <c r="L22" s="346">
        <v>62.692423570686003</v>
      </c>
      <c r="M22" s="348">
        <f t="shared" si="0"/>
        <v>1.5482084417208775E-2</v>
      </c>
      <c r="N22" s="349">
        <f t="shared" si="1"/>
        <v>4.0532755522294739E-2</v>
      </c>
      <c r="O22" s="337"/>
      <c r="P22" s="337"/>
      <c r="Q22" s="337"/>
      <c r="R22" s="337"/>
      <c r="S22" s="337"/>
      <c r="T22" s="337"/>
      <c r="U22" s="337"/>
      <c r="V22" s="337"/>
      <c r="W22" s="337"/>
      <c r="X22" s="337"/>
      <c r="Y22" s="337"/>
      <c r="Z22" s="337"/>
      <c r="AA22" s="337"/>
      <c r="AB22" s="337"/>
      <c r="AC22" s="337"/>
      <c r="AD22" s="337"/>
      <c r="AE22" s="337"/>
      <c r="AF22" s="337"/>
      <c r="AG22" s="337"/>
      <c r="AH22" s="337"/>
      <c r="AI22" s="337"/>
      <c r="AJ22" s="337"/>
      <c r="AK22" s="337"/>
      <c r="AL22" s="337"/>
      <c r="AM22" s="337"/>
      <c r="AN22" s="337"/>
      <c r="AO22" s="352"/>
      <c r="AP22" s="352"/>
      <c r="AQ22" s="363"/>
      <c r="AR22" s="363"/>
      <c r="AS22" s="363"/>
      <c r="AT22" s="363"/>
      <c r="AU22" s="363"/>
      <c r="AV22" s="363"/>
      <c r="AW22" s="363"/>
      <c r="AX22" s="363"/>
      <c r="AY22" s="363"/>
      <c r="AZ22" s="363"/>
      <c r="BA22" s="363"/>
      <c r="BB22" s="363"/>
      <c r="BC22" s="363"/>
      <c r="BD22" s="363"/>
      <c r="BE22" s="363"/>
      <c r="BF22" s="363"/>
      <c r="BG22" s="363"/>
      <c r="BH22" s="363"/>
      <c r="BI22" s="363"/>
      <c r="BJ22" s="363"/>
      <c r="BK22" s="363"/>
      <c r="BL22" s="363"/>
      <c r="BM22" s="363"/>
      <c r="BN22" s="363"/>
      <c r="BO22" s="363"/>
      <c r="BP22" s="363"/>
      <c r="BQ22" s="363"/>
      <c r="BR22" s="363"/>
      <c r="BS22" s="363"/>
      <c r="BT22" s="363"/>
      <c r="BU22" s="363"/>
      <c r="BV22" s="363"/>
      <c r="BW22" s="363"/>
      <c r="BX22" s="363"/>
      <c r="BY22" s="363"/>
      <c r="BZ22" s="363"/>
      <c r="CA22" s="363"/>
      <c r="CB22" s="363"/>
      <c r="CC22" s="363"/>
      <c r="CD22" s="363"/>
      <c r="CE22" s="363"/>
      <c r="CF22" s="363"/>
      <c r="CG22" s="363"/>
      <c r="CH22" s="363"/>
      <c r="CI22" s="363"/>
      <c r="CJ22" s="363"/>
      <c r="CK22" s="363"/>
      <c r="CL22" s="363"/>
      <c r="CM22" s="363"/>
      <c r="CN22" s="363"/>
      <c r="CO22" s="363"/>
      <c r="CP22" s="363"/>
      <c r="CQ22" s="363"/>
      <c r="CR22" s="363"/>
      <c r="CS22" s="363"/>
      <c r="CT22" s="363"/>
      <c r="CU22" s="363"/>
      <c r="CV22" s="363"/>
      <c r="CW22" s="363"/>
      <c r="CX22" s="363"/>
      <c r="CY22" s="363"/>
      <c r="CZ22" s="363"/>
      <c r="DA22" s="363"/>
      <c r="DB22" s="363"/>
      <c r="DC22" s="363"/>
      <c r="DD22" s="363"/>
      <c r="DE22" s="363"/>
      <c r="DF22" s="363"/>
      <c r="DG22" s="363"/>
      <c r="DH22" s="363"/>
      <c r="DI22" s="363"/>
      <c r="DJ22" s="363"/>
      <c r="DK22" s="363"/>
      <c r="DL22" s="363"/>
      <c r="DM22" s="363"/>
      <c r="DN22" s="363"/>
      <c r="DO22" s="363"/>
      <c r="DP22" s="363"/>
      <c r="DQ22" s="363"/>
      <c r="DR22" s="363"/>
      <c r="DS22" s="363"/>
      <c r="DT22" s="363"/>
      <c r="DU22" s="363"/>
      <c r="DV22" s="363"/>
      <c r="DW22" s="363"/>
      <c r="DX22" s="363"/>
      <c r="DY22" s="363"/>
      <c r="DZ22" s="363"/>
      <c r="EA22" s="363"/>
      <c r="EB22" s="363"/>
      <c r="EC22" s="363"/>
      <c r="ED22" s="363"/>
      <c r="EE22" s="363"/>
      <c r="EF22" s="363"/>
      <c r="EG22" s="363"/>
      <c r="EH22" s="363"/>
      <c r="EI22" s="363"/>
      <c r="EJ22" s="363"/>
      <c r="EK22" s="363"/>
      <c r="EL22" s="363"/>
      <c r="EM22" s="363"/>
      <c r="EN22" s="363"/>
      <c r="EO22" s="363"/>
      <c r="EP22" s="363"/>
      <c r="EQ22" s="363"/>
      <c r="ER22" s="363"/>
      <c r="ES22" s="363"/>
      <c r="ET22" s="363"/>
      <c r="EU22" s="363"/>
      <c r="EV22" s="363"/>
      <c r="EW22" s="363"/>
      <c r="EX22" s="363"/>
      <c r="EY22" s="363"/>
      <c r="EZ22" s="363"/>
      <c r="FA22" s="363"/>
      <c r="FB22" s="363"/>
      <c r="FC22" s="363"/>
      <c r="FD22" s="363"/>
      <c r="FE22" s="363"/>
      <c r="FF22" s="363"/>
      <c r="FG22" s="363"/>
      <c r="FH22" s="363"/>
      <c r="FI22" s="363"/>
      <c r="FJ22" s="363"/>
      <c r="FK22" s="363"/>
      <c r="FL22" s="363"/>
      <c r="FM22" s="363"/>
      <c r="FN22" s="363"/>
      <c r="FO22" s="363"/>
      <c r="FP22" s="363"/>
      <c r="FQ22" s="363"/>
      <c r="FR22" s="363"/>
      <c r="FS22" s="363"/>
      <c r="FT22" s="363"/>
      <c r="FU22" s="363"/>
      <c r="FV22" s="363"/>
      <c r="FW22" s="363"/>
      <c r="FX22" s="363"/>
      <c r="FY22" s="363"/>
      <c r="FZ22" s="363"/>
      <c r="GA22" s="363"/>
      <c r="GB22" s="363"/>
      <c r="GC22" s="363"/>
      <c r="GD22" s="363"/>
      <c r="GE22" s="363"/>
      <c r="GF22" s="363"/>
      <c r="GG22" s="363"/>
      <c r="GH22" s="363"/>
      <c r="GI22" s="363"/>
      <c r="GJ22" s="363"/>
      <c r="GK22" s="363"/>
      <c r="GL22" s="363"/>
      <c r="GM22" s="363"/>
      <c r="GN22" s="363"/>
      <c r="GO22" s="363"/>
      <c r="GP22" s="363"/>
      <c r="GQ22" s="363"/>
      <c r="GR22" s="363"/>
      <c r="GS22" s="363"/>
      <c r="GT22" s="363"/>
      <c r="GU22" s="363"/>
      <c r="GV22" s="363"/>
      <c r="GW22" s="363"/>
      <c r="GX22" s="363"/>
      <c r="GY22" s="363"/>
      <c r="GZ22" s="363"/>
      <c r="HA22" s="363"/>
      <c r="HB22" s="363"/>
      <c r="HC22" s="363"/>
      <c r="HD22" s="363"/>
      <c r="HE22" s="363"/>
      <c r="HF22" s="363"/>
      <c r="HG22" s="363" t="s">
        <v>247</v>
      </c>
    </row>
    <row r="23" spans="1:215" ht="15.75" customHeight="1">
      <c r="A23" s="330">
        <v>39142</v>
      </c>
      <c r="B23" s="331" t="s">
        <v>86</v>
      </c>
      <c r="C23" s="212">
        <v>19745597.370000001</v>
      </c>
      <c r="D23" s="213">
        <f t="shared" ca="1" si="3"/>
        <v>1.9781805564335064E-2</v>
      </c>
      <c r="E23" s="213">
        <f t="shared" si="4"/>
        <v>3.8151766828328437E-2</v>
      </c>
      <c r="F23" s="213">
        <f t="shared" si="2"/>
        <v>1.9781805564335064E-2</v>
      </c>
      <c r="G23" s="213">
        <v>7.0455650004548342E-3</v>
      </c>
      <c r="H23" s="338"/>
      <c r="I23" s="338"/>
      <c r="J23" s="339">
        <v>11.0494</v>
      </c>
      <c r="K23" s="369">
        <v>11.036799999999999</v>
      </c>
      <c r="L23" s="339">
        <v>63.329113142792998</v>
      </c>
      <c r="M23" s="341">
        <f t="shared" si="0"/>
        <v>1.0155765814175766E-2</v>
      </c>
      <c r="N23" s="342">
        <f t="shared" si="1"/>
        <v>4.2068383500004858E-2</v>
      </c>
      <c r="O23" s="337"/>
      <c r="P23" s="337"/>
      <c r="Q23" s="337"/>
      <c r="R23" s="337"/>
      <c r="S23" s="337"/>
      <c r="T23" s="337"/>
      <c r="U23" s="337"/>
      <c r="V23" s="337"/>
      <c r="W23" s="337"/>
      <c r="X23" s="337"/>
      <c r="Y23" s="337"/>
      <c r="Z23" s="337"/>
      <c r="AA23" s="337"/>
      <c r="AB23" s="337"/>
      <c r="AC23" s="337"/>
      <c r="AD23" s="337"/>
      <c r="AE23" s="337"/>
      <c r="AF23" s="337"/>
      <c r="AG23" s="337"/>
      <c r="AH23" s="337"/>
      <c r="AI23" s="337"/>
      <c r="AJ23" s="337"/>
      <c r="AK23" s="337"/>
      <c r="AL23" s="337"/>
      <c r="AM23" s="337"/>
      <c r="AN23" s="337"/>
      <c r="AO23" s="352"/>
      <c r="AP23" s="352"/>
      <c r="HG23" s="353" t="s">
        <v>248</v>
      </c>
    </row>
    <row r="24" spans="1:215" ht="15.75" customHeight="1">
      <c r="A24" s="330">
        <v>39234</v>
      </c>
      <c r="B24" s="331" t="s">
        <v>87</v>
      </c>
      <c r="C24" s="212">
        <v>20509471.920000002</v>
      </c>
      <c r="D24" s="213">
        <f t="shared" ca="1" si="3"/>
        <v>1.9665943923134144E-2</v>
      </c>
      <c r="E24" s="213">
        <f t="shared" si="4"/>
        <v>3.1224617668713872E-2</v>
      </c>
      <c r="F24" s="213">
        <f t="shared" si="2"/>
        <v>1.9554422416384609E-2</v>
      </c>
      <c r="G24" s="213">
        <v>6.4776273803781592E-3</v>
      </c>
      <c r="H24" s="338"/>
      <c r="I24" s="338"/>
      <c r="J24" s="339">
        <v>10.808400000000001</v>
      </c>
      <c r="K24" s="369">
        <v>10.8871</v>
      </c>
      <c r="L24" s="339">
        <v>63.058170387535</v>
      </c>
      <c r="M24" s="341">
        <f t="shared" si="0"/>
        <v>-4.2783285887342259E-3</v>
      </c>
      <c r="N24" s="342">
        <f t="shared" si="1"/>
        <v>3.9826070613972586E-2</v>
      </c>
      <c r="O24" s="337"/>
      <c r="P24" s="337"/>
      <c r="Q24" s="337"/>
      <c r="R24" s="337"/>
      <c r="S24" s="337"/>
      <c r="T24" s="337"/>
      <c r="U24" s="337"/>
      <c r="V24" s="337"/>
      <c r="W24" s="337"/>
      <c r="X24" s="337"/>
      <c r="Y24" s="337"/>
      <c r="Z24" s="337"/>
      <c r="AA24" s="337"/>
      <c r="AB24" s="337"/>
      <c r="AC24" s="337"/>
      <c r="AD24" s="337"/>
      <c r="AE24" s="337"/>
      <c r="AF24" s="337"/>
      <c r="AG24" s="337"/>
      <c r="AH24" s="337"/>
      <c r="AI24" s="337"/>
      <c r="AJ24" s="337"/>
      <c r="AK24" s="337"/>
      <c r="AL24" s="337"/>
      <c r="AM24" s="337"/>
      <c r="AN24" s="337"/>
      <c r="AO24" s="352"/>
      <c r="AP24" s="352"/>
      <c r="HG24" s="353" t="s">
        <v>249</v>
      </c>
    </row>
    <row r="25" spans="1:215" ht="15.75" customHeight="1">
      <c r="A25" s="330">
        <v>39326</v>
      </c>
      <c r="B25" s="331" t="s">
        <v>88</v>
      </c>
      <c r="C25" s="212">
        <v>20266835.199999999</v>
      </c>
      <c r="D25" s="213">
        <f t="shared" ca="1" si="3"/>
        <v>2.0352660793783395E-2</v>
      </c>
      <c r="E25" s="213">
        <f t="shared" si="4"/>
        <v>2.4211208420676256E-2</v>
      </c>
      <c r="F25" s="213">
        <f t="shared" si="2"/>
        <v>2.1719401360867252E-2</v>
      </c>
      <c r="G25" s="213">
        <v>3.6605305614036965E-3</v>
      </c>
      <c r="H25" s="338"/>
      <c r="I25" s="338"/>
      <c r="J25" s="339">
        <v>10.935499999999999</v>
      </c>
      <c r="K25" s="369">
        <v>10.960750000000001</v>
      </c>
      <c r="L25" s="339">
        <v>64.077702590875006</v>
      </c>
      <c r="M25" s="341">
        <f t="shared" si="0"/>
        <v>1.6168122181063893E-2</v>
      </c>
      <c r="N25" s="342">
        <f t="shared" si="1"/>
        <v>3.7920617605112561E-2</v>
      </c>
      <c r="O25" s="337"/>
      <c r="P25" s="337"/>
      <c r="Q25" s="337"/>
      <c r="R25" s="337"/>
      <c r="S25" s="337"/>
      <c r="T25" s="337"/>
      <c r="U25" s="337"/>
      <c r="V25" s="337"/>
      <c r="W25" s="337"/>
      <c r="X25" s="337"/>
      <c r="Y25" s="337"/>
      <c r="Z25" s="337"/>
      <c r="AA25" s="337"/>
      <c r="AB25" s="337"/>
      <c r="AC25" s="337"/>
      <c r="AD25" s="337"/>
      <c r="AE25" s="337"/>
      <c r="AF25" s="337"/>
      <c r="AG25" s="337"/>
      <c r="AH25" s="337"/>
      <c r="AI25" s="337"/>
      <c r="AJ25" s="337"/>
      <c r="AK25" s="337"/>
      <c r="AL25" s="337"/>
      <c r="AM25" s="337"/>
      <c r="AN25" s="337"/>
      <c r="AO25" s="352"/>
      <c r="AP25" s="352"/>
      <c r="HG25" s="353" t="s">
        <v>250</v>
      </c>
    </row>
    <row r="26" spans="1:215" s="351" customFormat="1" ht="15.75" customHeight="1">
      <c r="A26" s="343">
        <v>39417</v>
      </c>
      <c r="B26" s="344" t="s">
        <v>89</v>
      </c>
      <c r="C26" s="221">
        <v>20482204.670000002</v>
      </c>
      <c r="D26" s="222">
        <f t="shared" ca="1" si="3"/>
        <v>2.0778639367507568E-2</v>
      </c>
      <c r="E26" s="222">
        <f t="shared" si="4"/>
        <v>2.0778639367507568E-2</v>
      </c>
      <c r="F26" s="222">
        <f t="shared" si="2"/>
        <v>2.2039424232433991E-2</v>
      </c>
      <c r="G26" s="222">
        <v>2.4909515774949043E-3</v>
      </c>
      <c r="H26" s="345"/>
      <c r="I26" s="345"/>
      <c r="J26" s="346">
        <v>10.8988</v>
      </c>
      <c r="K26" s="347">
        <v>10.776499999999999</v>
      </c>
      <c r="L26" s="346">
        <v>65.049055680945997</v>
      </c>
      <c r="M26" s="348">
        <f t="shared" si="0"/>
        <v>1.515898746047295E-2</v>
      </c>
      <c r="N26" s="349">
        <f t="shared" si="1"/>
        <v>3.7590381357691216E-2</v>
      </c>
      <c r="O26" s="337"/>
      <c r="P26" s="337"/>
      <c r="Q26" s="337"/>
      <c r="R26" s="337"/>
      <c r="S26" s="337"/>
      <c r="T26" s="337"/>
      <c r="U26" s="337"/>
      <c r="V26" s="337"/>
      <c r="W26" s="337"/>
      <c r="X26" s="337"/>
      <c r="Y26" s="337"/>
      <c r="Z26" s="337"/>
      <c r="AA26" s="337"/>
      <c r="AB26" s="337"/>
      <c r="AC26" s="337"/>
      <c r="AD26" s="337"/>
      <c r="AE26" s="337"/>
      <c r="AF26" s="337"/>
      <c r="AG26" s="337"/>
      <c r="AH26" s="337"/>
      <c r="AI26" s="337"/>
      <c r="AJ26" s="337"/>
      <c r="AK26" s="337"/>
      <c r="AL26" s="337"/>
      <c r="AM26" s="337"/>
      <c r="AN26" s="337"/>
      <c r="AO26" s="352"/>
      <c r="AP26" s="352"/>
      <c r="AQ26" s="363"/>
      <c r="AR26" s="363"/>
      <c r="AS26" s="363"/>
      <c r="AT26" s="363"/>
      <c r="AU26" s="363"/>
      <c r="AV26" s="363"/>
      <c r="AW26" s="363"/>
      <c r="AX26" s="363"/>
      <c r="AY26" s="363"/>
      <c r="AZ26" s="363"/>
      <c r="BA26" s="363"/>
      <c r="BB26" s="363"/>
      <c r="BC26" s="363"/>
      <c r="BD26" s="363"/>
      <c r="BE26" s="363"/>
      <c r="BF26" s="363"/>
      <c r="BG26" s="363"/>
      <c r="BH26" s="363"/>
      <c r="BI26" s="363"/>
      <c r="BJ26" s="363"/>
      <c r="BK26" s="363"/>
      <c r="BL26" s="363"/>
      <c r="BM26" s="363"/>
      <c r="BN26" s="363"/>
      <c r="BO26" s="363"/>
      <c r="BP26" s="363"/>
      <c r="BQ26" s="363"/>
      <c r="BR26" s="363"/>
      <c r="BS26" s="363"/>
      <c r="BT26" s="363"/>
      <c r="BU26" s="363"/>
      <c r="BV26" s="363"/>
      <c r="BW26" s="363"/>
      <c r="BX26" s="363"/>
      <c r="BY26" s="363"/>
      <c r="BZ26" s="363"/>
      <c r="CA26" s="363"/>
      <c r="CB26" s="363"/>
      <c r="CC26" s="363"/>
      <c r="CD26" s="363"/>
      <c r="CE26" s="363"/>
      <c r="CF26" s="363"/>
      <c r="CG26" s="363"/>
      <c r="CH26" s="363"/>
      <c r="CI26" s="363"/>
      <c r="CJ26" s="363"/>
      <c r="CK26" s="363"/>
      <c r="CL26" s="363"/>
      <c r="CM26" s="363"/>
      <c r="CN26" s="363"/>
      <c r="CO26" s="363"/>
      <c r="CP26" s="363"/>
      <c r="CQ26" s="363"/>
      <c r="CR26" s="363"/>
      <c r="CS26" s="363"/>
      <c r="CT26" s="363"/>
      <c r="CU26" s="363"/>
      <c r="CV26" s="363"/>
      <c r="CW26" s="363"/>
      <c r="CX26" s="363"/>
      <c r="CY26" s="363"/>
      <c r="CZ26" s="363"/>
      <c r="DA26" s="363"/>
      <c r="DB26" s="363"/>
      <c r="DC26" s="363"/>
      <c r="DD26" s="363"/>
      <c r="DE26" s="363"/>
      <c r="DF26" s="363"/>
      <c r="DG26" s="363"/>
      <c r="DH26" s="363"/>
      <c r="DI26" s="363"/>
      <c r="DJ26" s="363"/>
      <c r="DK26" s="363"/>
      <c r="DL26" s="363"/>
      <c r="DM26" s="363"/>
      <c r="DN26" s="363"/>
      <c r="DO26" s="363"/>
      <c r="DP26" s="363"/>
      <c r="DQ26" s="363"/>
      <c r="DR26" s="363"/>
      <c r="DS26" s="363"/>
      <c r="DT26" s="363"/>
      <c r="DU26" s="363"/>
      <c r="DV26" s="363"/>
      <c r="DW26" s="363"/>
      <c r="DX26" s="363"/>
      <c r="DY26" s="363"/>
      <c r="DZ26" s="363"/>
      <c r="EA26" s="363"/>
      <c r="EB26" s="363"/>
      <c r="EC26" s="363"/>
      <c r="ED26" s="363"/>
      <c r="EE26" s="363"/>
      <c r="EF26" s="363"/>
      <c r="EG26" s="363"/>
      <c r="EH26" s="363"/>
      <c r="EI26" s="363"/>
      <c r="EJ26" s="363"/>
      <c r="EK26" s="363"/>
      <c r="EL26" s="363"/>
      <c r="EM26" s="363"/>
      <c r="EN26" s="363"/>
      <c r="EO26" s="363"/>
      <c r="EP26" s="363"/>
      <c r="EQ26" s="363"/>
      <c r="ER26" s="363"/>
      <c r="ES26" s="363"/>
      <c r="ET26" s="363"/>
      <c r="EU26" s="363"/>
      <c r="EV26" s="363"/>
      <c r="EW26" s="363"/>
      <c r="EX26" s="363"/>
      <c r="EY26" s="363"/>
      <c r="EZ26" s="363"/>
      <c r="FA26" s="363"/>
      <c r="FB26" s="363"/>
      <c r="FC26" s="363"/>
      <c r="FD26" s="363"/>
      <c r="FE26" s="363"/>
      <c r="FF26" s="363"/>
      <c r="FG26" s="363"/>
      <c r="FH26" s="363"/>
      <c r="FI26" s="363"/>
      <c r="FJ26" s="363"/>
      <c r="FK26" s="363"/>
      <c r="FL26" s="363"/>
      <c r="FM26" s="363"/>
      <c r="FN26" s="363"/>
      <c r="FO26" s="363"/>
      <c r="FP26" s="363"/>
      <c r="FQ26" s="363"/>
      <c r="FR26" s="363"/>
      <c r="FS26" s="363"/>
      <c r="FT26" s="363"/>
      <c r="FU26" s="363"/>
      <c r="FV26" s="363"/>
      <c r="FW26" s="363"/>
      <c r="FX26" s="363"/>
      <c r="FY26" s="363"/>
      <c r="FZ26" s="363"/>
      <c r="GA26" s="363"/>
      <c r="GB26" s="363"/>
      <c r="GC26" s="363"/>
      <c r="GD26" s="363"/>
      <c r="GE26" s="363"/>
      <c r="GF26" s="363"/>
      <c r="GG26" s="363"/>
      <c r="GH26" s="363"/>
      <c r="GI26" s="363"/>
      <c r="GJ26" s="363"/>
      <c r="GK26" s="363"/>
      <c r="GL26" s="363"/>
      <c r="GM26" s="363"/>
      <c r="GN26" s="363"/>
      <c r="GO26" s="363"/>
      <c r="GP26" s="363"/>
      <c r="GQ26" s="363"/>
      <c r="GR26" s="363"/>
      <c r="GS26" s="363"/>
      <c r="GT26" s="363"/>
      <c r="GU26" s="363"/>
      <c r="GV26" s="363"/>
      <c r="GW26" s="363"/>
      <c r="GX26" s="363"/>
      <c r="GY26" s="363"/>
      <c r="GZ26" s="363"/>
      <c r="HA26" s="363"/>
      <c r="HB26" s="363"/>
      <c r="HC26" s="363"/>
      <c r="HD26" s="363"/>
      <c r="HE26" s="363"/>
      <c r="HF26" s="363"/>
      <c r="HG26" s="363" t="s">
        <v>251</v>
      </c>
    </row>
    <row r="27" spans="1:215" ht="15.75" customHeight="1">
      <c r="A27" s="330">
        <v>39508</v>
      </c>
      <c r="B27" s="331" t="s">
        <v>90</v>
      </c>
      <c r="C27" s="212">
        <v>19902921.789999999</v>
      </c>
      <c r="D27" s="213">
        <f t="shared" ca="1" si="3"/>
        <v>7.9675695321845819E-3</v>
      </c>
      <c r="E27" s="213">
        <f t="shared" si="4"/>
        <v>1.7848289326150901E-2</v>
      </c>
      <c r="F27" s="213">
        <f t="shared" si="2"/>
        <v>7.9675695321845819E-3</v>
      </c>
      <c r="G27" s="213">
        <v>7.7027337182178357E-5</v>
      </c>
      <c r="H27" s="338">
        <v>7.4999999999999997E-2</v>
      </c>
      <c r="I27" s="338">
        <v>7.4999999999999997E-2</v>
      </c>
      <c r="J27" s="339">
        <v>10.642099999999999</v>
      </c>
      <c r="K27" s="369">
        <v>10.734649999999998</v>
      </c>
      <c r="L27" s="339">
        <v>66.019890716036002</v>
      </c>
      <c r="M27" s="341">
        <f t="shared" si="0"/>
        <v>1.4924659934369755E-2</v>
      </c>
      <c r="N27" s="342">
        <f t="shared" si="1"/>
        <v>4.2488792905972073E-2</v>
      </c>
      <c r="O27" s="337"/>
      <c r="P27" s="337"/>
      <c r="Q27" s="337"/>
      <c r="R27" s="337"/>
      <c r="S27" s="337"/>
      <c r="T27" s="337"/>
      <c r="U27" s="337"/>
      <c r="V27" s="337"/>
      <c r="W27" s="337"/>
      <c r="X27" s="337"/>
      <c r="Y27" s="337"/>
      <c r="Z27" s="337"/>
      <c r="AA27" s="337"/>
      <c r="AB27" s="337"/>
      <c r="AC27" s="337"/>
      <c r="AD27" s="337"/>
      <c r="AE27" s="337"/>
      <c r="AF27" s="337"/>
      <c r="AG27" s="337"/>
      <c r="AH27" s="337"/>
      <c r="AI27" s="337"/>
      <c r="AJ27" s="337"/>
      <c r="AK27" s="337"/>
      <c r="AL27" s="337"/>
      <c r="AM27" s="337"/>
      <c r="AN27" s="337"/>
      <c r="AO27" s="352"/>
      <c r="AP27" s="352"/>
      <c r="HG27" s="353" t="s">
        <v>252</v>
      </c>
    </row>
    <row r="28" spans="1:215" ht="15.75" customHeight="1">
      <c r="A28" s="330">
        <v>39600</v>
      </c>
      <c r="B28" s="331" t="s">
        <v>91</v>
      </c>
      <c r="C28" s="212">
        <v>20998503.91</v>
      </c>
      <c r="D28" s="213">
        <f t="shared" ca="1" si="3"/>
        <v>1.6056522107653182E-2</v>
      </c>
      <c r="E28" s="213">
        <f t="shared" si="4"/>
        <v>1.8954622331144755E-2</v>
      </c>
      <c r="F28" s="213">
        <f t="shared" si="2"/>
        <v>2.3844201933015841E-2</v>
      </c>
      <c r="G28" s="213">
        <v>7.0408289977019756E-3</v>
      </c>
      <c r="H28" s="338">
        <v>7.7499999999999999E-2</v>
      </c>
      <c r="I28" s="338">
        <v>7.6249999999999998E-2</v>
      </c>
      <c r="J28" s="339">
        <v>10.309799999999999</v>
      </c>
      <c r="K28" s="369">
        <v>10.3979</v>
      </c>
      <c r="L28" s="339">
        <v>66.372168103369006</v>
      </c>
      <c r="M28" s="341">
        <f t="shared" si="0"/>
        <v>5.3359280591391833E-3</v>
      </c>
      <c r="N28" s="342">
        <f t="shared" si="1"/>
        <v>5.2554612597657924E-2</v>
      </c>
      <c r="O28" s="337"/>
      <c r="P28" s="337"/>
      <c r="Q28" s="337"/>
      <c r="R28" s="337"/>
      <c r="S28" s="337"/>
      <c r="T28" s="337"/>
      <c r="U28" s="337"/>
      <c r="V28" s="337"/>
      <c r="W28" s="337"/>
      <c r="X28" s="337"/>
      <c r="Y28" s="337"/>
      <c r="Z28" s="337"/>
      <c r="AA28" s="337"/>
      <c r="AB28" s="337"/>
      <c r="AC28" s="337"/>
      <c r="AD28" s="337"/>
      <c r="AE28" s="337"/>
      <c r="AF28" s="337"/>
      <c r="AG28" s="337"/>
      <c r="AH28" s="337"/>
      <c r="AI28" s="337"/>
      <c r="AJ28" s="337"/>
      <c r="AK28" s="337"/>
      <c r="AL28" s="337"/>
      <c r="AM28" s="337"/>
      <c r="AN28" s="337"/>
      <c r="AO28" s="352"/>
      <c r="AP28" s="352"/>
      <c r="HG28" s="353" t="s">
        <v>253</v>
      </c>
    </row>
    <row r="29" spans="1:215" ht="15.75" customHeight="1">
      <c r="A29" s="330">
        <v>39692</v>
      </c>
      <c r="B29" s="331" t="s">
        <v>92</v>
      </c>
      <c r="C29" s="212">
        <v>20495872.629999999</v>
      </c>
      <c r="D29" s="213">
        <f t="shared" ca="1" si="3"/>
        <v>1.4464082837059911E-2</v>
      </c>
      <c r="E29" s="213">
        <f t="shared" si="4"/>
        <v>1.6348507235033338E-2</v>
      </c>
      <c r="F29" s="213">
        <f t="shared" si="2"/>
        <v>1.130109500273635E-2</v>
      </c>
      <c r="G29" s="213">
        <v>9.1062992807477983E-4</v>
      </c>
      <c r="H29" s="338">
        <v>8.2500000000000004E-2</v>
      </c>
      <c r="I29" s="338">
        <v>8.1250000000000003E-2</v>
      </c>
      <c r="J29" s="339">
        <v>10.937799999999999</v>
      </c>
      <c r="K29" s="369">
        <v>10.487299999999999</v>
      </c>
      <c r="L29" s="339">
        <v>67.584934814760004</v>
      </c>
      <c r="M29" s="341">
        <f t="shared" si="0"/>
        <v>1.827221779921695E-2</v>
      </c>
      <c r="N29" s="342">
        <f t="shared" si="1"/>
        <v>5.4734050723979077E-2</v>
      </c>
      <c r="O29" s="337"/>
      <c r="P29" s="337"/>
      <c r="Q29" s="337"/>
      <c r="R29" s="337"/>
      <c r="S29" s="337"/>
      <c r="T29" s="337"/>
      <c r="U29" s="337"/>
      <c r="V29" s="337"/>
      <c r="W29" s="337"/>
      <c r="X29" s="337"/>
      <c r="Y29" s="337"/>
      <c r="Z29" s="337"/>
      <c r="AA29" s="337"/>
      <c r="AB29" s="337"/>
      <c r="AC29" s="337"/>
      <c r="AD29" s="337"/>
      <c r="AE29" s="337"/>
      <c r="AF29" s="337"/>
      <c r="AG29" s="337"/>
      <c r="AH29" s="337"/>
      <c r="AI29" s="337"/>
      <c r="AJ29" s="337"/>
      <c r="AK29" s="337"/>
      <c r="AL29" s="337"/>
      <c r="AM29" s="337"/>
      <c r="AN29" s="337"/>
      <c r="AO29" s="352"/>
      <c r="AP29" s="352"/>
      <c r="HG29" s="353" t="s">
        <v>254</v>
      </c>
    </row>
    <row r="30" spans="1:215" s="351" customFormat="1" ht="15.75" customHeight="1">
      <c r="A30" s="343">
        <v>39783</v>
      </c>
      <c r="B30" s="344" t="s">
        <v>93</v>
      </c>
      <c r="C30" s="221">
        <v>20370948.399999999</v>
      </c>
      <c r="D30" s="222">
        <f t="shared" ca="1" si="3"/>
        <v>9.433318604746832E-3</v>
      </c>
      <c r="E30" s="222">
        <f t="shared" si="4"/>
        <v>9.433318604746832E-3</v>
      </c>
      <c r="F30" s="222">
        <f t="shared" si="2"/>
        <v>-5.4318503204373592E-3</v>
      </c>
      <c r="G30" s="222">
        <v>-1.5880396025111376E-2</v>
      </c>
      <c r="H30" s="345">
        <v>8.2500000000000004E-2</v>
      </c>
      <c r="I30" s="345">
        <v>8.2500000000000004E-2</v>
      </c>
      <c r="J30" s="346">
        <v>13.673299999999999</v>
      </c>
      <c r="K30" s="347">
        <v>13.249600000000001</v>
      </c>
      <c r="L30" s="346">
        <v>69.295552363249001</v>
      </c>
      <c r="M30" s="348">
        <f t="shared" si="0"/>
        <v>2.5310633992287501E-2</v>
      </c>
      <c r="N30" s="349">
        <f t="shared" si="1"/>
        <v>6.5281450097159244E-2</v>
      </c>
      <c r="O30" s="337"/>
      <c r="P30" s="337"/>
      <c r="Q30" s="337"/>
      <c r="R30" s="337"/>
      <c r="S30" s="337"/>
      <c r="T30" s="337"/>
      <c r="U30" s="337"/>
      <c r="V30" s="337"/>
      <c r="W30" s="337"/>
      <c r="X30" s="337"/>
      <c r="Y30" s="337"/>
      <c r="Z30" s="337"/>
      <c r="AA30" s="337"/>
      <c r="AB30" s="337"/>
      <c r="AC30" s="337"/>
      <c r="AD30" s="337"/>
      <c r="AE30" s="337"/>
      <c r="AF30" s="337"/>
      <c r="AG30" s="337"/>
      <c r="AH30" s="337"/>
      <c r="AI30" s="337"/>
      <c r="AJ30" s="337"/>
      <c r="AK30" s="337"/>
      <c r="AL30" s="337"/>
      <c r="AM30" s="337"/>
      <c r="AN30" s="337"/>
      <c r="AO30" s="352"/>
      <c r="AP30" s="352"/>
      <c r="AQ30" s="363"/>
      <c r="AR30" s="363"/>
      <c r="AS30" s="363"/>
      <c r="AT30" s="363"/>
      <c r="AU30" s="363"/>
      <c r="AV30" s="363"/>
      <c r="AW30" s="363"/>
      <c r="AX30" s="363"/>
      <c r="AY30" s="363"/>
      <c r="AZ30" s="363"/>
      <c r="BA30" s="363"/>
      <c r="BB30" s="363"/>
      <c r="BC30" s="363"/>
      <c r="BD30" s="363"/>
      <c r="BE30" s="363"/>
      <c r="BF30" s="363"/>
      <c r="BG30" s="363"/>
      <c r="BH30" s="363"/>
      <c r="BI30" s="363"/>
      <c r="BJ30" s="363"/>
      <c r="BK30" s="363"/>
      <c r="BL30" s="363"/>
      <c r="BM30" s="363"/>
      <c r="BN30" s="363"/>
      <c r="BO30" s="363"/>
      <c r="BP30" s="363"/>
      <c r="BQ30" s="363"/>
      <c r="BR30" s="363"/>
      <c r="BS30" s="363"/>
      <c r="BT30" s="363"/>
      <c r="BU30" s="363"/>
      <c r="BV30" s="363"/>
      <c r="BW30" s="363"/>
      <c r="BX30" s="363"/>
      <c r="BY30" s="363"/>
      <c r="BZ30" s="363"/>
      <c r="CA30" s="363"/>
      <c r="CB30" s="363"/>
      <c r="CC30" s="363"/>
      <c r="CD30" s="363"/>
      <c r="CE30" s="363"/>
      <c r="CF30" s="363"/>
      <c r="CG30" s="363"/>
      <c r="CH30" s="363"/>
      <c r="CI30" s="363"/>
      <c r="CJ30" s="363"/>
      <c r="CK30" s="363"/>
      <c r="CL30" s="363"/>
      <c r="CM30" s="363"/>
      <c r="CN30" s="363"/>
      <c r="CO30" s="363"/>
      <c r="CP30" s="363"/>
      <c r="CQ30" s="363"/>
      <c r="CR30" s="363"/>
      <c r="CS30" s="363"/>
      <c r="CT30" s="363"/>
      <c r="CU30" s="363"/>
      <c r="CV30" s="363"/>
      <c r="CW30" s="363"/>
      <c r="CX30" s="363"/>
      <c r="CY30" s="363"/>
      <c r="CZ30" s="363"/>
      <c r="DA30" s="363"/>
      <c r="DB30" s="363"/>
      <c r="DC30" s="363"/>
      <c r="DD30" s="363"/>
      <c r="DE30" s="363"/>
      <c r="DF30" s="363"/>
      <c r="DG30" s="363"/>
      <c r="DH30" s="363"/>
      <c r="DI30" s="363"/>
      <c r="DJ30" s="363"/>
      <c r="DK30" s="363"/>
      <c r="DL30" s="363"/>
      <c r="DM30" s="363"/>
      <c r="DN30" s="363"/>
      <c r="DO30" s="363"/>
      <c r="DP30" s="363"/>
      <c r="DQ30" s="363"/>
      <c r="DR30" s="363"/>
      <c r="DS30" s="363"/>
      <c r="DT30" s="363"/>
      <c r="DU30" s="363"/>
      <c r="DV30" s="363"/>
      <c r="DW30" s="363"/>
      <c r="DX30" s="363"/>
      <c r="DY30" s="363"/>
      <c r="DZ30" s="363"/>
      <c r="EA30" s="363"/>
      <c r="EB30" s="363"/>
      <c r="EC30" s="363"/>
      <c r="ED30" s="363"/>
      <c r="EE30" s="363"/>
      <c r="EF30" s="363"/>
      <c r="EG30" s="363"/>
      <c r="EH30" s="363"/>
      <c r="EI30" s="363"/>
      <c r="EJ30" s="363"/>
      <c r="EK30" s="363"/>
      <c r="EL30" s="363"/>
      <c r="EM30" s="363"/>
      <c r="EN30" s="363"/>
      <c r="EO30" s="363"/>
      <c r="EP30" s="363"/>
      <c r="EQ30" s="363"/>
      <c r="ER30" s="363"/>
      <c r="ES30" s="363"/>
      <c r="ET30" s="363"/>
      <c r="EU30" s="363"/>
      <c r="EV30" s="363"/>
      <c r="EW30" s="363"/>
      <c r="EX30" s="363"/>
      <c r="EY30" s="363"/>
      <c r="EZ30" s="363"/>
      <c r="FA30" s="363"/>
      <c r="FB30" s="363"/>
      <c r="FC30" s="363"/>
      <c r="FD30" s="363"/>
      <c r="FE30" s="363"/>
      <c r="FF30" s="363"/>
      <c r="FG30" s="363"/>
      <c r="FH30" s="363"/>
      <c r="FI30" s="363"/>
      <c r="FJ30" s="363"/>
      <c r="FK30" s="363"/>
      <c r="FL30" s="363"/>
      <c r="FM30" s="363"/>
      <c r="FN30" s="363"/>
      <c r="FO30" s="363"/>
      <c r="FP30" s="363"/>
      <c r="FQ30" s="363"/>
      <c r="FR30" s="363"/>
      <c r="FS30" s="363"/>
      <c r="FT30" s="363"/>
      <c r="FU30" s="363"/>
      <c r="FV30" s="363"/>
      <c r="FW30" s="363"/>
      <c r="FX30" s="363"/>
      <c r="FY30" s="363"/>
      <c r="FZ30" s="363"/>
      <c r="GA30" s="363"/>
      <c r="GB30" s="363"/>
      <c r="GC30" s="363"/>
      <c r="GD30" s="363"/>
      <c r="GE30" s="363"/>
      <c r="GF30" s="363"/>
      <c r="GG30" s="363"/>
      <c r="GH30" s="363"/>
      <c r="GI30" s="363"/>
      <c r="GJ30" s="363"/>
      <c r="GK30" s="363"/>
      <c r="GL30" s="363"/>
      <c r="GM30" s="363"/>
      <c r="GN30" s="363"/>
      <c r="GO30" s="363"/>
      <c r="GP30" s="363"/>
      <c r="GQ30" s="363"/>
      <c r="GR30" s="363"/>
      <c r="GS30" s="363"/>
      <c r="GT30" s="363"/>
      <c r="GU30" s="363"/>
      <c r="GV30" s="363"/>
      <c r="GW30" s="363"/>
      <c r="GX30" s="363"/>
      <c r="GY30" s="363"/>
      <c r="GZ30" s="363"/>
      <c r="HA30" s="363"/>
      <c r="HB30" s="363"/>
      <c r="HC30" s="363"/>
      <c r="HD30" s="363"/>
      <c r="HE30" s="363"/>
      <c r="HF30" s="363"/>
      <c r="HG30" s="363" t="s">
        <v>255</v>
      </c>
    </row>
    <row r="31" spans="1:215" ht="15.75" customHeight="1">
      <c r="A31" s="330">
        <v>39873</v>
      </c>
      <c r="B31" s="331" t="s">
        <v>94</v>
      </c>
      <c r="C31" s="212">
        <v>18537259.149999999</v>
      </c>
      <c r="D31" s="213">
        <f t="shared" ca="1" si="3"/>
        <v>-6.8616188839477954E-2</v>
      </c>
      <c r="E31" s="213">
        <f t="shared" si="4"/>
        <v>-9.3498778487201006E-3</v>
      </c>
      <c r="F31" s="213">
        <f t="shared" si="2"/>
        <v>-6.8616188839477954E-2</v>
      </c>
      <c r="G31" s="213">
        <v>-6.1754648147366975E-2</v>
      </c>
      <c r="H31" s="338">
        <v>6.7500000000000004E-2</v>
      </c>
      <c r="I31" s="338">
        <v>7.2500000000000009E-2</v>
      </c>
      <c r="J31" s="339">
        <v>14.1722</v>
      </c>
      <c r="K31" s="369">
        <v>14.252749999999999</v>
      </c>
      <c r="L31" s="339">
        <v>70.009950182560999</v>
      </c>
      <c r="M31" s="341">
        <f t="shared" si="0"/>
        <v>1.0309432495279269E-2</v>
      </c>
      <c r="N31" s="342">
        <f t="shared" si="1"/>
        <v>6.0437232222740223E-2</v>
      </c>
      <c r="O31" s="337"/>
      <c r="P31" s="337"/>
      <c r="Q31" s="337"/>
      <c r="R31" s="337"/>
      <c r="S31" s="337"/>
      <c r="T31" s="337"/>
      <c r="U31" s="337"/>
      <c r="V31" s="337"/>
      <c r="W31" s="337"/>
      <c r="X31" s="337"/>
      <c r="Y31" s="337"/>
      <c r="Z31" s="337"/>
      <c r="AA31" s="337"/>
      <c r="AB31" s="337"/>
      <c r="AC31" s="337"/>
      <c r="AD31" s="337"/>
      <c r="AE31" s="337"/>
      <c r="AF31" s="337"/>
      <c r="AG31" s="337"/>
      <c r="AH31" s="337"/>
      <c r="AI31" s="337"/>
      <c r="AJ31" s="337"/>
      <c r="AK31" s="337"/>
      <c r="AL31" s="337"/>
      <c r="AM31" s="337"/>
      <c r="AN31" s="337"/>
      <c r="AO31" s="352"/>
      <c r="AP31" s="352"/>
    </row>
    <row r="32" spans="1:215" ht="15.75" customHeight="1">
      <c r="A32" s="330">
        <v>39965</v>
      </c>
      <c r="B32" s="331" t="s">
        <v>95</v>
      </c>
      <c r="C32" s="212">
        <v>18827563.210000001</v>
      </c>
      <c r="D32" s="213">
        <f t="shared" ca="1" si="3"/>
        <v>-8.6466505249473524E-2</v>
      </c>
      <c r="E32" s="213">
        <f t="shared" si="4"/>
        <v>-4.1871435222485154E-2</v>
      </c>
      <c r="F32" s="213">
        <f t="shared" si="2"/>
        <v>-0.10338549400017705</v>
      </c>
      <c r="G32" s="213">
        <v>-1.667913645398289E-2</v>
      </c>
      <c r="H32" s="338">
        <v>4.7500000000000001E-2</v>
      </c>
      <c r="I32" s="338">
        <v>5.3749999999999999E-2</v>
      </c>
      <c r="J32" s="339">
        <v>13.185</v>
      </c>
      <c r="K32" s="369">
        <v>13.5129</v>
      </c>
      <c r="L32" s="339">
        <v>70.179354161469007</v>
      </c>
      <c r="M32" s="341">
        <f t="shared" si="0"/>
        <v>2.4197128903287179E-3</v>
      </c>
      <c r="N32" s="342">
        <f t="shared" si="1"/>
        <v>5.736118265973511E-2</v>
      </c>
      <c r="O32" s="337"/>
      <c r="P32" s="337"/>
      <c r="Q32" s="337"/>
      <c r="R32" s="337"/>
      <c r="S32" s="337"/>
      <c r="T32" s="337"/>
      <c r="U32" s="337"/>
      <c r="V32" s="337"/>
      <c r="W32" s="337"/>
      <c r="X32" s="337"/>
      <c r="Y32" s="337"/>
      <c r="Z32" s="337"/>
      <c r="AA32" s="337"/>
      <c r="AB32" s="337"/>
      <c r="AC32" s="337"/>
      <c r="AD32" s="337"/>
      <c r="AE32" s="337"/>
      <c r="AF32" s="337"/>
      <c r="AG32" s="337"/>
      <c r="AH32" s="337"/>
      <c r="AI32" s="337"/>
      <c r="AJ32" s="337"/>
      <c r="AK32" s="337"/>
      <c r="AL32" s="337"/>
      <c r="AM32" s="337"/>
      <c r="AN32" s="337"/>
      <c r="AO32" s="352"/>
      <c r="AP32" s="352"/>
    </row>
    <row r="33" spans="1:215" ht="15.75" customHeight="1">
      <c r="A33" s="330">
        <v>40057</v>
      </c>
      <c r="B33" s="331" t="s">
        <v>96</v>
      </c>
      <c r="C33" s="212">
        <v>19292209.620000001</v>
      </c>
      <c r="D33" s="213">
        <f t="shared" ca="1" si="3"/>
        <v>-7.7206432187323148E-2</v>
      </c>
      <c r="E33" s="213">
        <f t="shared" si="4"/>
        <v>-5.9251979338467708E-2</v>
      </c>
      <c r="F33" s="213">
        <f t="shared" si="2"/>
        <v>-5.8727092606839504E-2</v>
      </c>
      <c r="G33" s="213">
        <v>3.6325436497197661E-2</v>
      </c>
      <c r="H33" s="338">
        <v>4.4999999999999998E-2</v>
      </c>
      <c r="I33" s="338">
        <v>4.4999999999999998E-2</v>
      </c>
      <c r="J33" s="339">
        <v>13.5115</v>
      </c>
      <c r="K33" s="369">
        <v>13.351600000000001</v>
      </c>
      <c r="L33" s="339">
        <v>70.892715870817995</v>
      </c>
      <c r="M33" s="341">
        <f t="shared" si="0"/>
        <v>1.0164837192825793E-2</v>
      </c>
      <c r="N33" s="342">
        <f t="shared" si="1"/>
        <v>4.8942579661045871E-2</v>
      </c>
      <c r="O33" s="337"/>
      <c r="P33" s="337"/>
      <c r="Q33" s="337"/>
      <c r="R33" s="337"/>
      <c r="S33" s="337"/>
      <c r="T33" s="337"/>
      <c r="U33" s="337"/>
      <c r="V33" s="337"/>
      <c r="W33" s="337"/>
      <c r="X33" s="337"/>
      <c r="Y33" s="337"/>
      <c r="Z33" s="337"/>
      <c r="AA33" s="337"/>
      <c r="AB33" s="337"/>
      <c r="AC33" s="337"/>
      <c r="AD33" s="337"/>
      <c r="AE33" s="337"/>
      <c r="AF33" s="337"/>
      <c r="AG33" s="337"/>
      <c r="AH33" s="337"/>
      <c r="AI33" s="337"/>
      <c r="AJ33" s="337"/>
      <c r="AK33" s="337"/>
      <c r="AL33" s="337"/>
      <c r="AM33" s="337"/>
      <c r="AN33" s="337"/>
      <c r="AO33" s="352"/>
      <c r="AP33" s="352"/>
      <c r="HG33" s="353">
        <v>1</v>
      </c>
    </row>
    <row r="34" spans="1:215" s="351" customFormat="1" ht="15.75" customHeight="1">
      <c r="A34" s="343">
        <v>40148</v>
      </c>
      <c r="B34" s="344" t="s">
        <v>97</v>
      </c>
      <c r="C34" s="221">
        <v>19963698.739999998</v>
      </c>
      <c r="D34" s="222">
        <f t="shared" ca="1" si="3"/>
        <v>-6.2952505597890229E-2</v>
      </c>
      <c r="E34" s="222">
        <f t="shared" si="4"/>
        <v>-6.2952505597890229E-2</v>
      </c>
      <c r="F34" s="222">
        <f t="shared" si="2"/>
        <v>-1.9991688752203585E-2</v>
      </c>
      <c r="G34" s="222">
        <v>2.1735016902664883E-2</v>
      </c>
      <c r="H34" s="345">
        <v>4.4999999999999998E-2</v>
      </c>
      <c r="I34" s="345">
        <v>4.4999999999999998E-2</v>
      </c>
      <c r="J34" s="346">
        <v>13.0914</v>
      </c>
      <c r="K34" s="347">
        <v>13.144549999999999</v>
      </c>
      <c r="L34" s="346">
        <v>71.771855174205001</v>
      </c>
      <c r="M34" s="348">
        <f t="shared" si="0"/>
        <v>1.2400982140238437E-2</v>
      </c>
      <c r="N34" s="349">
        <f t="shared" si="1"/>
        <v>3.5735378772582038E-2</v>
      </c>
      <c r="O34" s="337"/>
      <c r="P34" s="337"/>
      <c r="Q34" s="337"/>
      <c r="R34" s="337"/>
      <c r="S34" s="337"/>
      <c r="T34" s="337"/>
      <c r="U34" s="337"/>
      <c r="V34" s="337"/>
      <c r="W34" s="337"/>
      <c r="X34" s="337"/>
      <c r="Y34" s="337"/>
      <c r="Z34" s="337"/>
      <c r="AA34" s="337"/>
      <c r="AB34" s="337"/>
      <c r="AC34" s="337"/>
      <c r="AD34" s="337"/>
      <c r="AE34" s="337"/>
      <c r="AF34" s="337"/>
      <c r="AG34" s="337"/>
      <c r="AH34" s="337"/>
      <c r="AI34" s="337"/>
      <c r="AJ34" s="337"/>
      <c r="AK34" s="337"/>
      <c r="AL34" s="337"/>
      <c r="AM34" s="337"/>
      <c r="AN34" s="337"/>
      <c r="AO34" s="352"/>
      <c r="AP34" s="352"/>
      <c r="AQ34" s="363"/>
      <c r="AR34" s="363"/>
      <c r="AS34" s="363"/>
      <c r="AT34" s="363"/>
      <c r="AU34" s="363"/>
      <c r="AV34" s="363"/>
      <c r="AW34" s="363"/>
      <c r="AX34" s="363"/>
      <c r="AY34" s="363"/>
      <c r="AZ34" s="363"/>
      <c r="BA34" s="363"/>
      <c r="BB34" s="363"/>
      <c r="BC34" s="363"/>
      <c r="BD34" s="363"/>
      <c r="BE34" s="363"/>
      <c r="BF34" s="363"/>
      <c r="BG34" s="363"/>
      <c r="BH34" s="363"/>
      <c r="BI34" s="363"/>
      <c r="BJ34" s="363"/>
      <c r="BK34" s="363"/>
      <c r="BL34" s="363"/>
      <c r="BM34" s="363"/>
      <c r="BN34" s="363"/>
      <c r="BO34" s="363"/>
      <c r="BP34" s="363"/>
      <c r="BQ34" s="363"/>
      <c r="BR34" s="363"/>
      <c r="BS34" s="363"/>
      <c r="BT34" s="363"/>
      <c r="BU34" s="363"/>
      <c r="BV34" s="363"/>
      <c r="BW34" s="363"/>
      <c r="BX34" s="363"/>
      <c r="BY34" s="363"/>
      <c r="BZ34" s="363"/>
      <c r="CA34" s="363"/>
      <c r="CB34" s="363"/>
      <c r="CC34" s="363"/>
      <c r="CD34" s="363"/>
      <c r="CE34" s="363"/>
      <c r="CF34" s="363"/>
      <c r="CG34" s="363"/>
      <c r="CH34" s="363"/>
      <c r="CI34" s="363"/>
      <c r="CJ34" s="363"/>
      <c r="CK34" s="363"/>
      <c r="CL34" s="363"/>
      <c r="CM34" s="363"/>
      <c r="CN34" s="363"/>
      <c r="CO34" s="363"/>
      <c r="CP34" s="363"/>
      <c r="CQ34" s="363"/>
      <c r="CR34" s="363"/>
      <c r="CS34" s="363"/>
      <c r="CT34" s="363"/>
      <c r="CU34" s="363"/>
      <c r="CV34" s="363"/>
      <c r="CW34" s="363"/>
      <c r="CX34" s="363"/>
      <c r="CY34" s="363"/>
      <c r="CZ34" s="363"/>
      <c r="DA34" s="363"/>
      <c r="DB34" s="363"/>
      <c r="DC34" s="363"/>
      <c r="DD34" s="363"/>
      <c r="DE34" s="363"/>
      <c r="DF34" s="363"/>
      <c r="DG34" s="363"/>
      <c r="DH34" s="363"/>
      <c r="DI34" s="363"/>
      <c r="DJ34" s="363"/>
      <c r="DK34" s="363"/>
      <c r="DL34" s="363"/>
      <c r="DM34" s="363"/>
      <c r="DN34" s="363"/>
      <c r="DO34" s="363"/>
      <c r="DP34" s="363"/>
      <c r="DQ34" s="363"/>
      <c r="DR34" s="363"/>
      <c r="DS34" s="363"/>
      <c r="DT34" s="363"/>
      <c r="DU34" s="363"/>
      <c r="DV34" s="363"/>
      <c r="DW34" s="363"/>
      <c r="DX34" s="363"/>
      <c r="DY34" s="363"/>
      <c r="DZ34" s="363"/>
      <c r="EA34" s="363"/>
      <c r="EB34" s="363"/>
      <c r="EC34" s="363"/>
      <c r="ED34" s="363"/>
      <c r="EE34" s="363"/>
      <c r="EF34" s="363"/>
      <c r="EG34" s="363"/>
      <c r="EH34" s="363"/>
      <c r="EI34" s="363"/>
      <c r="EJ34" s="363"/>
      <c r="EK34" s="363"/>
      <c r="EL34" s="363"/>
      <c r="EM34" s="363"/>
      <c r="EN34" s="363"/>
      <c r="EO34" s="363"/>
      <c r="EP34" s="363"/>
      <c r="EQ34" s="363"/>
      <c r="ER34" s="363"/>
      <c r="ES34" s="363"/>
      <c r="ET34" s="363"/>
      <c r="EU34" s="363"/>
      <c r="EV34" s="363"/>
      <c r="EW34" s="363"/>
      <c r="EX34" s="363"/>
      <c r="EY34" s="363"/>
      <c r="EZ34" s="363"/>
      <c r="FA34" s="363"/>
      <c r="FB34" s="363"/>
      <c r="FC34" s="363"/>
      <c r="FD34" s="363"/>
      <c r="FE34" s="363"/>
      <c r="FF34" s="363"/>
      <c r="FG34" s="363"/>
      <c r="FH34" s="363"/>
      <c r="FI34" s="363"/>
      <c r="FJ34" s="363"/>
      <c r="FK34" s="363"/>
      <c r="FL34" s="363"/>
      <c r="FM34" s="363"/>
      <c r="FN34" s="363"/>
      <c r="FO34" s="363"/>
      <c r="FP34" s="363"/>
      <c r="FQ34" s="363"/>
      <c r="FR34" s="363"/>
      <c r="FS34" s="363"/>
      <c r="FT34" s="363"/>
      <c r="FU34" s="363"/>
      <c r="FV34" s="363"/>
      <c r="FW34" s="363"/>
      <c r="FX34" s="363"/>
      <c r="FY34" s="363"/>
      <c r="FZ34" s="363"/>
      <c r="GA34" s="363"/>
      <c r="GB34" s="363"/>
      <c r="GC34" s="363"/>
      <c r="GD34" s="363"/>
      <c r="GE34" s="363"/>
      <c r="GF34" s="363"/>
      <c r="GG34" s="363"/>
      <c r="GH34" s="363"/>
      <c r="GI34" s="363"/>
      <c r="GJ34" s="363"/>
      <c r="GK34" s="363"/>
      <c r="GL34" s="363"/>
      <c r="GM34" s="363"/>
      <c r="GN34" s="363"/>
      <c r="GO34" s="363"/>
      <c r="GP34" s="363"/>
      <c r="GQ34" s="363"/>
      <c r="GR34" s="363"/>
      <c r="GS34" s="363"/>
      <c r="GT34" s="363"/>
      <c r="GU34" s="363"/>
      <c r="GV34" s="363"/>
      <c r="GW34" s="363"/>
      <c r="GX34" s="363"/>
      <c r="GY34" s="363"/>
      <c r="GZ34" s="363"/>
      <c r="HA34" s="363"/>
      <c r="HB34" s="363"/>
      <c r="HC34" s="363"/>
      <c r="HD34" s="363"/>
      <c r="HE34" s="363"/>
      <c r="HF34" s="363"/>
      <c r="HG34" s="363">
        <v>2</v>
      </c>
    </row>
    <row r="35" spans="1:215" ht="15.75" customHeight="1">
      <c r="A35" s="330">
        <v>40238</v>
      </c>
      <c r="B35" s="331" t="s">
        <v>98</v>
      </c>
      <c r="C35" s="212">
        <v>19371870.870000001</v>
      </c>
      <c r="D35" s="213">
        <f t="shared" ca="1" si="3"/>
        <v>4.5023469394611215E-2</v>
      </c>
      <c r="E35" s="213">
        <f t="shared" si="4"/>
        <v>-3.6656056311585195E-2</v>
      </c>
      <c r="F35" s="213">
        <f t="shared" si="2"/>
        <v>4.5023469394611215E-2</v>
      </c>
      <c r="G35" s="213">
        <v>4.1031596299634376E-3</v>
      </c>
      <c r="H35" s="260">
        <v>4.4999999999999998E-2</v>
      </c>
      <c r="I35" s="260">
        <v>4.4999999999999998E-2</v>
      </c>
      <c r="J35" s="339">
        <v>12.365</v>
      </c>
      <c r="K35" s="369">
        <v>12.73</v>
      </c>
      <c r="L35" s="339">
        <v>73.489725492434005</v>
      </c>
      <c r="M35" s="341">
        <f t="shared" si="0"/>
        <v>2.3935152770670154E-2</v>
      </c>
      <c r="N35" s="342">
        <f t="shared" si="1"/>
        <v>4.9704010655613917E-2</v>
      </c>
      <c r="O35" s="337"/>
      <c r="P35" s="337"/>
      <c r="Q35" s="337"/>
      <c r="R35" s="337"/>
      <c r="S35" s="337"/>
      <c r="T35" s="337"/>
      <c r="U35" s="337"/>
      <c r="V35" s="337"/>
      <c r="W35" s="337"/>
      <c r="X35" s="337"/>
      <c r="Y35" s="337"/>
      <c r="Z35" s="337"/>
      <c r="AA35" s="337"/>
      <c r="AB35" s="337"/>
      <c r="AC35" s="337"/>
      <c r="AD35" s="337"/>
      <c r="AE35" s="337"/>
      <c r="AF35" s="337"/>
      <c r="AG35" s="337"/>
      <c r="AH35" s="337"/>
      <c r="AI35" s="337"/>
      <c r="AJ35" s="337"/>
      <c r="AK35" s="337"/>
      <c r="AL35" s="337"/>
      <c r="AM35" s="337"/>
      <c r="AN35" s="337"/>
      <c r="AO35" s="352"/>
      <c r="AP35" s="352"/>
      <c r="HG35" s="353">
        <v>3</v>
      </c>
    </row>
    <row r="36" spans="1:215" ht="15.75" customHeight="1">
      <c r="A36" s="330">
        <v>40330</v>
      </c>
      <c r="B36" s="331" t="s">
        <v>99</v>
      </c>
      <c r="C36" s="212">
        <v>20180561.280000001</v>
      </c>
      <c r="D36" s="213">
        <f t="shared" ca="1" si="3"/>
        <v>5.8547308720565461E-2</v>
      </c>
      <c r="E36" s="213">
        <f t="shared" si="4"/>
        <v>7.371660558439963E-3</v>
      </c>
      <c r="F36" s="213">
        <f t="shared" si="2"/>
        <v>7.1862622629856432E-2</v>
      </c>
      <c r="G36" s="213">
        <v>1.1078767127548295E-2</v>
      </c>
      <c r="H36" s="260">
        <v>4.4999999999999998E-2</v>
      </c>
      <c r="I36" s="260">
        <v>4.4999999999999998E-2</v>
      </c>
      <c r="J36" s="339">
        <v>12.940899999999999</v>
      </c>
      <c r="K36" s="369">
        <v>12.6259</v>
      </c>
      <c r="L36" s="339">
        <v>72.771183233271003</v>
      </c>
      <c r="M36" s="341">
        <f t="shared" si="0"/>
        <v>-9.7774519410468441E-3</v>
      </c>
      <c r="N36" s="342">
        <f t="shared" si="1"/>
        <v>3.6931503613423233E-2</v>
      </c>
      <c r="O36" s="337"/>
      <c r="P36" s="337"/>
      <c r="Q36" s="337"/>
      <c r="R36" s="337"/>
      <c r="S36" s="337"/>
      <c r="T36" s="337"/>
      <c r="U36" s="337"/>
      <c r="V36" s="337"/>
      <c r="W36" s="337"/>
      <c r="X36" s="337"/>
      <c r="Y36" s="337"/>
      <c r="Z36" s="337"/>
      <c r="AA36" s="337"/>
      <c r="AB36" s="337"/>
      <c r="AC36" s="337"/>
      <c r="AD36" s="337"/>
      <c r="AE36" s="337"/>
      <c r="AF36" s="337"/>
      <c r="AG36" s="337"/>
      <c r="AH36" s="337"/>
      <c r="AI36" s="337"/>
      <c r="AJ36" s="337"/>
      <c r="AK36" s="337"/>
      <c r="AL36" s="337"/>
      <c r="AM36" s="337"/>
      <c r="AN36" s="337"/>
      <c r="AO36" s="352"/>
      <c r="AP36" s="352"/>
      <c r="HG36" s="353">
        <v>4</v>
      </c>
    </row>
    <row r="37" spans="1:215" ht="15.75" customHeight="1">
      <c r="A37" s="330">
        <v>40422</v>
      </c>
      <c r="B37" s="331" t="s">
        <v>100</v>
      </c>
      <c r="C37" s="212">
        <v>20200797.989999998</v>
      </c>
      <c r="D37" s="213">
        <f t="shared" ca="1" si="3"/>
        <v>5.4648082537979592E-2</v>
      </c>
      <c r="E37" s="213">
        <f t="shared" si="4"/>
        <v>3.4908723904413463E-2</v>
      </c>
      <c r="F37" s="213">
        <f t="shared" si="2"/>
        <v>4.7096127809956867E-2</v>
      </c>
      <c r="G37" s="213">
        <v>9.4285938872569197E-3</v>
      </c>
      <c r="H37" s="338">
        <v>4.4999999999999998E-2</v>
      </c>
      <c r="I37" s="338">
        <v>4.4999999999999998E-2</v>
      </c>
      <c r="J37" s="339">
        <v>12.5936</v>
      </c>
      <c r="K37" s="369">
        <v>12.619450000000001</v>
      </c>
      <c r="L37" s="339">
        <v>73.515110186520985</v>
      </c>
      <c r="M37" s="341">
        <f t="shared" si="0"/>
        <v>1.0222823378662094E-2</v>
      </c>
      <c r="N37" s="342">
        <f t="shared" si="1"/>
        <v>3.6991026278095474E-2</v>
      </c>
      <c r="O37" s="337"/>
      <c r="P37" s="337"/>
      <c r="Q37" s="337"/>
      <c r="R37" s="337"/>
      <c r="S37" s="337"/>
      <c r="T37" s="337"/>
      <c r="U37" s="337"/>
      <c r="V37" s="337"/>
      <c r="W37" s="337"/>
      <c r="X37" s="337"/>
      <c r="Y37" s="337"/>
      <c r="Z37" s="337"/>
      <c r="AA37" s="337"/>
      <c r="AB37" s="337"/>
      <c r="AC37" s="337"/>
      <c r="AD37" s="337"/>
      <c r="AE37" s="337"/>
      <c r="AF37" s="337"/>
      <c r="AG37" s="337"/>
      <c r="AH37" s="337"/>
      <c r="AI37" s="337"/>
      <c r="AJ37" s="337"/>
      <c r="AK37" s="337"/>
      <c r="AL37" s="337"/>
      <c r="AM37" s="337"/>
      <c r="AN37" s="337"/>
      <c r="AO37" s="352"/>
      <c r="AP37" s="352"/>
      <c r="HG37" s="353">
        <v>5</v>
      </c>
    </row>
    <row r="38" spans="1:215" s="351" customFormat="1" ht="15.75" customHeight="1">
      <c r="A38" s="343">
        <v>40513</v>
      </c>
      <c r="B38" s="344" t="s">
        <v>101</v>
      </c>
      <c r="C38" s="221">
        <v>20676573.449999999</v>
      </c>
      <c r="D38" s="222">
        <f t="shared" ca="1" si="3"/>
        <v>4.9713345646881679E-2</v>
      </c>
      <c r="E38" s="222">
        <f t="shared" si="4"/>
        <v>4.9713345646881679E-2</v>
      </c>
      <c r="F38" s="222">
        <f t="shared" si="2"/>
        <v>3.5708548765648329E-2</v>
      </c>
      <c r="G38" s="222">
        <v>8.1950030835902243E-3</v>
      </c>
      <c r="H38" s="345">
        <v>4.4999999999999998E-2</v>
      </c>
      <c r="I38" s="345">
        <v>4.4999999999999998E-2</v>
      </c>
      <c r="J38" s="346">
        <v>12.3401</v>
      </c>
      <c r="K38" s="347">
        <v>12.342549999999999</v>
      </c>
      <c r="L38" s="346">
        <v>74.930954450610002</v>
      </c>
      <c r="M38" s="348">
        <f t="shared" si="0"/>
        <v>1.925922793962731E-2</v>
      </c>
      <c r="N38" s="349">
        <f t="shared" si="1"/>
        <v>4.4015850903355025E-2</v>
      </c>
      <c r="O38" s="337"/>
      <c r="P38" s="337"/>
      <c r="Q38" s="337"/>
      <c r="R38" s="337"/>
      <c r="S38" s="337"/>
      <c r="T38" s="337"/>
      <c r="U38" s="337"/>
      <c r="V38" s="337"/>
      <c r="W38" s="337"/>
      <c r="X38" s="337"/>
      <c r="Y38" s="337"/>
      <c r="Z38" s="337"/>
      <c r="AA38" s="337"/>
      <c r="AB38" s="337"/>
      <c r="AC38" s="337"/>
      <c r="AD38" s="337"/>
      <c r="AE38" s="337"/>
      <c r="AF38" s="337"/>
      <c r="AG38" s="337"/>
      <c r="AH38" s="337"/>
      <c r="AI38" s="337"/>
      <c r="AJ38" s="337"/>
      <c r="AK38" s="337"/>
      <c r="AL38" s="337"/>
      <c r="AM38" s="337"/>
      <c r="AN38" s="337"/>
      <c r="AO38" s="352"/>
      <c r="AP38" s="352"/>
      <c r="AQ38" s="363"/>
      <c r="AR38" s="363"/>
      <c r="AS38" s="363"/>
      <c r="AT38" s="363"/>
      <c r="AU38" s="363"/>
      <c r="AV38" s="363"/>
      <c r="AW38" s="363"/>
      <c r="AX38" s="363"/>
      <c r="AY38" s="363"/>
      <c r="AZ38" s="363"/>
      <c r="BA38" s="363"/>
      <c r="BB38" s="363"/>
      <c r="BC38" s="363"/>
      <c r="BD38" s="363"/>
      <c r="BE38" s="363"/>
      <c r="BF38" s="363"/>
      <c r="BG38" s="363"/>
      <c r="BH38" s="363"/>
      <c r="BI38" s="363"/>
      <c r="BJ38" s="363"/>
      <c r="BK38" s="363"/>
      <c r="BL38" s="363"/>
      <c r="BM38" s="363"/>
      <c r="BN38" s="363"/>
      <c r="BO38" s="363"/>
      <c r="BP38" s="363"/>
      <c r="BQ38" s="363"/>
      <c r="BR38" s="363"/>
      <c r="BS38" s="363"/>
      <c r="BT38" s="363"/>
      <c r="BU38" s="363"/>
      <c r="BV38" s="363"/>
      <c r="BW38" s="363"/>
      <c r="BX38" s="363"/>
      <c r="BY38" s="363"/>
      <c r="BZ38" s="363"/>
      <c r="CA38" s="363"/>
      <c r="CB38" s="363"/>
      <c r="CC38" s="363"/>
      <c r="CD38" s="363"/>
      <c r="CE38" s="363"/>
      <c r="CF38" s="363"/>
      <c r="CG38" s="363"/>
      <c r="CH38" s="363"/>
      <c r="CI38" s="363"/>
      <c r="CJ38" s="363"/>
      <c r="CK38" s="363"/>
      <c r="CL38" s="363"/>
      <c r="CM38" s="363"/>
      <c r="CN38" s="363"/>
      <c r="CO38" s="363"/>
      <c r="CP38" s="363"/>
      <c r="CQ38" s="363"/>
      <c r="CR38" s="363"/>
      <c r="CS38" s="363"/>
      <c r="CT38" s="363"/>
      <c r="CU38" s="363"/>
      <c r="CV38" s="363"/>
      <c r="CW38" s="363"/>
      <c r="CX38" s="363"/>
      <c r="CY38" s="363"/>
      <c r="CZ38" s="363"/>
      <c r="DA38" s="363"/>
      <c r="DB38" s="363"/>
      <c r="DC38" s="363"/>
      <c r="DD38" s="363"/>
      <c r="DE38" s="363"/>
      <c r="DF38" s="363"/>
      <c r="DG38" s="363"/>
      <c r="DH38" s="363"/>
      <c r="DI38" s="363"/>
      <c r="DJ38" s="363"/>
      <c r="DK38" s="363"/>
      <c r="DL38" s="363"/>
      <c r="DM38" s="363"/>
      <c r="DN38" s="363"/>
      <c r="DO38" s="363"/>
      <c r="DP38" s="363"/>
      <c r="DQ38" s="363"/>
      <c r="DR38" s="363"/>
      <c r="DS38" s="363"/>
      <c r="DT38" s="363"/>
      <c r="DU38" s="363"/>
      <c r="DV38" s="363"/>
      <c r="DW38" s="363"/>
      <c r="DX38" s="363"/>
      <c r="DY38" s="363"/>
      <c r="DZ38" s="363"/>
      <c r="EA38" s="363"/>
      <c r="EB38" s="363"/>
      <c r="EC38" s="363"/>
      <c r="ED38" s="363"/>
      <c r="EE38" s="363"/>
      <c r="EF38" s="363"/>
      <c r="EG38" s="363"/>
      <c r="EH38" s="363"/>
      <c r="EI38" s="363"/>
      <c r="EJ38" s="363"/>
      <c r="EK38" s="363"/>
      <c r="EL38" s="363"/>
      <c r="EM38" s="363"/>
      <c r="EN38" s="363"/>
      <c r="EO38" s="363"/>
      <c r="EP38" s="363"/>
      <c r="EQ38" s="363"/>
      <c r="ER38" s="363"/>
      <c r="ES38" s="363"/>
      <c r="ET38" s="363"/>
      <c r="EU38" s="363"/>
      <c r="EV38" s="363"/>
      <c r="EW38" s="363"/>
      <c r="EX38" s="363"/>
      <c r="EY38" s="363"/>
      <c r="EZ38" s="363"/>
      <c r="FA38" s="363"/>
      <c r="FB38" s="363"/>
      <c r="FC38" s="363"/>
      <c r="FD38" s="363"/>
      <c r="FE38" s="363"/>
      <c r="FF38" s="363"/>
      <c r="FG38" s="363"/>
      <c r="FH38" s="363"/>
      <c r="FI38" s="363"/>
      <c r="FJ38" s="363"/>
      <c r="FK38" s="363"/>
      <c r="FL38" s="363"/>
      <c r="FM38" s="363"/>
      <c r="FN38" s="363"/>
      <c r="FO38" s="363"/>
      <c r="FP38" s="363"/>
      <c r="FQ38" s="363"/>
      <c r="FR38" s="363"/>
      <c r="FS38" s="363"/>
      <c r="FT38" s="363"/>
      <c r="FU38" s="363"/>
      <c r="FV38" s="363"/>
      <c r="FW38" s="363"/>
      <c r="FX38" s="363"/>
      <c r="FY38" s="363"/>
      <c r="FZ38" s="363"/>
      <c r="GA38" s="363"/>
      <c r="GB38" s="363"/>
      <c r="GC38" s="363"/>
      <c r="GD38" s="363"/>
      <c r="GE38" s="363"/>
      <c r="GF38" s="363"/>
      <c r="GG38" s="363"/>
      <c r="GH38" s="363"/>
      <c r="GI38" s="363"/>
      <c r="GJ38" s="363"/>
      <c r="GK38" s="363"/>
      <c r="GL38" s="363"/>
      <c r="GM38" s="363"/>
      <c r="GN38" s="363"/>
      <c r="GO38" s="363"/>
      <c r="GP38" s="363"/>
      <c r="GQ38" s="363"/>
      <c r="GR38" s="363"/>
      <c r="GS38" s="363"/>
      <c r="GT38" s="363"/>
      <c r="GU38" s="363"/>
      <c r="GV38" s="363"/>
      <c r="GW38" s="363"/>
      <c r="GX38" s="363"/>
      <c r="GY38" s="363"/>
      <c r="GZ38" s="363"/>
      <c r="HA38" s="363"/>
      <c r="HB38" s="363"/>
      <c r="HC38" s="363"/>
      <c r="HD38" s="363"/>
      <c r="HE38" s="363"/>
      <c r="HF38" s="363"/>
      <c r="HG38" s="363">
        <v>6</v>
      </c>
    </row>
    <row r="39" spans="1:215" ht="15.75" customHeight="1">
      <c r="A39" s="330">
        <v>40603</v>
      </c>
      <c r="B39" s="331" t="s">
        <v>102</v>
      </c>
      <c r="C39" s="212">
        <v>20091352.129999999</v>
      </c>
      <c r="D39" s="213">
        <f t="shared" ca="1" si="3"/>
        <v>3.7140514967721305E-2</v>
      </c>
      <c r="E39" s="213">
        <f t="shared" si="4"/>
        <v>4.7691254000477468E-2</v>
      </c>
      <c r="F39" s="213">
        <f t="shared" si="2"/>
        <v>3.7140514967721305E-2</v>
      </c>
      <c r="G39" s="213">
        <v>6.8685674336483871E-3</v>
      </c>
      <c r="H39" s="260">
        <v>4.4999999999999998E-2</v>
      </c>
      <c r="I39" s="260">
        <v>4.4999999999999998E-2</v>
      </c>
      <c r="J39" s="339">
        <v>11.9048</v>
      </c>
      <c r="K39" s="369">
        <v>12.013349999999999</v>
      </c>
      <c r="L39" s="339">
        <v>75.723450928540998</v>
      </c>
      <c r="M39" s="341">
        <f t="shared" si="0"/>
        <v>1.0576356376901019E-2</v>
      </c>
      <c r="N39" s="342">
        <f t="shared" si="1"/>
        <v>3.0395071163205944E-2</v>
      </c>
      <c r="O39" s="337"/>
      <c r="P39" s="337"/>
      <c r="Q39" s="337"/>
      <c r="R39" s="337"/>
      <c r="S39" s="337"/>
      <c r="T39" s="337"/>
      <c r="U39" s="337"/>
      <c r="V39" s="337"/>
      <c r="W39" s="337"/>
      <c r="X39" s="337"/>
      <c r="Y39" s="337"/>
      <c r="Z39" s="337"/>
      <c r="AA39" s="337"/>
      <c r="AB39" s="337"/>
      <c r="AC39" s="337"/>
      <c r="AD39" s="337"/>
      <c r="AE39" s="337"/>
      <c r="AF39" s="337"/>
      <c r="AG39" s="337"/>
      <c r="AH39" s="337"/>
      <c r="AI39" s="337"/>
      <c r="AJ39" s="337"/>
      <c r="AK39" s="337"/>
      <c r="AL39" s="337"/>
      <c r="AM39" s="337"/>
      <c r="AN39" s="337"/>
      <c r="AO39" s="352"/>
      <c r="AP39" s="352"/>
      <c r="HG39" s="353">
        <v>7</v>
      </c>
    </row>
    <row r="40" spans="1:215" ht="15.75" customHeight="1">
      <c r="A40" s="330">
        <v>40695</v>
      </c>
      <c r="B40" s="331" t="s">
        <v>103</v>
      </c>
      <c r="C40" s="212">
        <v>20682934.149999999</v>
      </c>
      <c r="D40" s="213">
        <f t="shared" ca="1" si="3"/>
        <v>3.0892010012587789E-2</v>
      </c>
      <c r="E40" s="213">
        <f t="shared" si="4"/>
        <v>3.6078886975664748E-2</v>
      </c>
      <c r="F40" s="213">
        <f t="shared" si="2"/>
        <v>2.4893899779580231E-2</v>
      </c>
      <c r="G40" s="213">
        <v>3.3098175770551741E-3</v>
      </c>
      <c r="H40" s="260">
        <v>4.4999999999999998E-2</v>
      </c>
      <c r="I40" s="260">
        <v>4.4999999999999998E-2</v>
      </c>
      <c r="J40" s="339">
        <v>11.7135</v>
      </c>
      <c r="K40" s="369">
        <v>11.604700000000001</v>
      </c>
      <c r="L40" s="339">
        <v>75.155508143518006</v>
      </c>
      <c r="M40" s="341">
        <f t="shared" si="0"/>
        <v>-7.50022322092736E-3</v>
      </c>
      <c r="N40" s="342">
        <f t="shared" si="1"/>
        <v>3.2764685199688781E-2</v>
      </c>
      <c r="O40" s="337"/>
      <c r="P40" s="337"/>
      <c r="Q40" s="337"/>
      <c r="R40" s="337"/>
      <c r="S40" s="337"/>
      <c r="T40" s="337"/>
      <c r="U40" s="337"/>
      <c r="V40" s="337"/>
      <c r="W40" s="337"/>
      <c r="X40" s="337"/>
      <c r="Y40" s="337"/>
      <c r="Z40" s="337"/>
      <c r="AA40" s="337"/>
      <c r="AB40" s="337"/>
      <c r="AC40" s="337"/>
      <c r="AD40" s="337"/>
      <c r="AE40" s="337"/>
      <c r="AF40" s="337"/>
      <c r="AG40" s="337"/>
      <c r="AH40" s="337"/>
      <c r="AI40" s="337"/>
      <c r="AJ40" s="337"/>
      <c r="AK40" s="337"/>
      <c r="AL40" s="337"/>
      <c r="AM40" s="337"/>
      <c r="AN40" s="337"/>
      <c r="AO40" s="352"/>
      <c r="AP40" s="352"/>
      <c r="HG40" s="353">
        <v>8</v>
      </c>
    </row>
    <row r="41" spans="1:215" ht="15.75" customHeight="1">
      <c r="A41" s="330">
        <v>40787</v>
      </c>
      <c r="B41" s="331" t="s">
        <v>104</v>
      </c>
      <c r="C41" s="212">
        <v>20950181.649999999</v>
      </c>
      <c r="D41" s="213">
        <f t="shared" ca="1" si="3"/>
        <v>3.2989643997177298E-2</v>
      </c>
      <c r="E41" s="213">
        <f t="shared" si="4"/>
        <v>3.367054573866568E-2</v>
      </c>
      <c r="F41" s="213">
        <f t="shared" si="2"/>
        <v>3.7096735503764133E-2</v>
      </c>
      <c r="G41" s="213">
        <v>1.8635363029119167E-2</v>
      </c>
      <c r="H41" s="260">
        <v>4.4999999999999998E-2</v>
      </c>
      <c r="I41" s="260">
        <v>4.4999999999999998E-2</v>
      </c>
      <c r="J41" s="339">
        <v>13.8973</v>
      </c>
      <c r="K41" s="369">
        <v>12.81635</v>
      </c>
      <c r="L41" s="339">
        <v>75.821113047658997</v>
      </c>
      <c r="M41" s="341">
        <f t="shared" si="0"/>
        <v>8.8563688887572933E-3</v>
      </c>
      <c r="N41" s="342">
        <f t="shared" si="1"/>
        <v>3.136773998280451E-2</v>
      </c>
      <c r="O41" s="337"/>
      <c r="P41" s="337"/>
      <c r="Q41" s="337"/>
      <c r="R41" s="337"/>
      <c r="S41" s="337"/>
      <c r="T41" s="337"/>
      <c r="U41" s="337"/>
      <c r="V41" s="337"/>
      <c r="W41" s="337"/>
      <c r="X41" s="337"/>
      <c r="Y41" s="337"/>
      <c r="Z41" s="337"/>
      <c r="AA41" s="337"/>
      <c r="AB41" s="337"/>
      <c r="AC41" s="337"/>
      <c r="AD41" s="337"/>
      <c r="AE41" s="337"/>
      <c r="AF41" s="337"/>
      <c r="AG41" s="337"/>
      <c r="AH41" s="337"/>
      <c r="AI41" s="337"/>
      <c r="AJ41" s="337"/>
      <c r="AK41" s="337"/>
      <c r="AL41" s="337"/>
      <c r="AM41" s="337"/>
      <c r="AN41" s="337"/>
      <c r="AO41" s="352"/>
      <c r="AP41" s="352"/>
      <c r="HG41" s="353">
        <v>9</v>
      </c>
    </row>
    <row r="42" spans="1:215" s="351" customFormat="1" ht="15.75" customHeight="1">
      <c r="A42" s="343">
        <v>40878</v>
      </c>
      <c r="B42" s="344" t="s">
        <v>105</v>
      </c>
      <c r="C42" s="221">
        <v>21475374.350000001</v>
      </c>
      <c r="D42" s="222">
        <f t="shared" ca="1" si="3"/>
        <v>3.4440450757788454E-2</v>
      </c>
      <c r="E42" s="222">
        <f t="shared" si="4"/>
        <v>3.4440450757788454E-2</v>
      </c>
      <c r="F42" s="222">
        <f t="shared" si="2"/>
        <v>3.8633137252246375E-2</v>
      </c>
      <c r="G42" s="222">
        <v>7.2239558191922182E-3</v>
      </c>
      <c r="H42" s="345">
        <v>4.4999999999999998E-2</v>
      </c>
      <c r="I42" s="345">
        <v>4.4999999999999998E-2</v>
      </c>
      <c r="J42" s="346">
        <v>13.935700000000001</v>
      </c>
      <c r="K42" s="347">
        <v>13.643699999999999</v>
      </c>
      <c r="L42" s="346">
        <v>77.792385359696993</v>
      </c>
      <c r="M42" s="348">
        <f t="shared" si="0"/>
        <v>2.5998989368553715E-2</v>
      </c>
      <c r="N42" s="349">
        <f t="shared" si="1"/>
        <v>3.818756787587807E-2</v>
      </c>
      <c r="O42" s="337"/>
      <c r="P42" s="337"/>
      <c r="Q42" s="337"/>
      <c r="R42" s="337"/>
      <c r="S42" s="337"/>
      <c r="T42" s="337"/>
      <c r="U42" s="337"/>
      <c r="V42" s="337"/>
      <c r="W42" s="337"/>
      <c r="X42" s="337"/>
      <c r="Y42" s="337"/>
      <c r="Z42" s="337"/>
      <c r="AA42" s="337"/>
      <c r="AB42" s="337"/>
      <c r="AC42" s="337"/>
      <c r="AD42" s="337"/>
      <c r="AE42" s="337"/>
      <c r="AF42" s="337"/>
      <c r="AG42" s="337"/>
      <c r="AH42" s="337"/>
      <c r="AI42" s="337"/>
      <c r="AJ42" s="337"/>
      <c r="AK42" s="337"/>
      <c r="AL42" s="337"/>
      <c r="AM42" s="337"/>
      <c r="AN42" s="337"/>
      <c r="AO42" s="352"/>
      <c r="AP42" s="352"/>
      <c r="AQ42" s="363"/>
      <c r="AR42" s="363"/>
      <c r="AS42" s="363"/>
      <c r="AT42" s="363"/>
      <c r="AU42" s="363"/>
      <c r="AV42" s="363"/>
      <c r="AW42" s="363"/>
      <c r="AX42" s="363"/>
      <c r="AY42" s="363"/>
      <c r="AZ42" s="363"/>
      <c r="BA42" s="363"/>
      <c r="BB42" s="363"/>
      <c r="BC42" s="363"/>
      <c r="BD42" s="363"/>
      <c r="BE42" s="363"/>
      <c r="BF42" s="363"/>
      <c r="BG42" s="363"/>
      <c r="BH42" s="363"/>
      <c r="BI42" s="363"/>
      <c r="BJ42" s="363"/>
      <c r="BK42" s="363"/>
      <c r="BL42" s="363"/>
      <c r="BM42" s="363"/>
      <c r="BN42" s="363"/>
      <c r="BO42" s="363"/>
      <c r="BP42" s="363"/>
      <c r="BQ42" s="363"/>
      <c r="BR42" s="363"/>
      <c r="BS42" s="363"/>
      <c r="BT42" s="363"/>
      <c r="BU42" s="363"/>
      <c r="BV42" s="363"/>
      <c r="BW42" s="363"/>
      <c r="BX42" s="363"/>
      <c r="BY42" s="363"/>
      <c r="BZ42" s="363"/>
      <c r="CA42" s="363"/>
      <c r="CB42" s="363"/>
      <c r="CC42" s="363"/>
      <c r="CD42" s="363"/>
      <c r="CE42" s="363"/>
      <c r="CF42" s="363"/>
      <c r="CG42" s="363"/>
      <c r="CH42" s="363"/>
      <c r="CI42" s="363"/>
      <c r="CJ42" s="363"/>
      <c r="CK42" s="363"/>
      <c r="CL42" s="363"/>
      <c r="CM42" s="363"/>
      <c r="CN42" s="363"/>
      <c r="CO42" s="363"/>
      <c r="CP42" s="363"/>
      <c r="CQ42" s="363"/>
      <c r="CR42" s="363"/>
      <c r="CS42" s="363"/>
      <c r="CT42" s="363"/>
      <c r="CU42" s="363"/>
      <c r="CV42" s="363"/>
      <c r="CW42" s="363"/>
      <c r="CX42" s="363"/>
      <c r="CY42" s="363"/>
      <c r="CZ42" s="363"/>
      <c r="DA42" s="363"/>
      <c r="DB42" s="363"/>
      <c r="DC42" s="363"/>
      <c r="DD42" s="363"/>
      <c r="DE42" s="363"/>
      <c r="DF42" s="363"/>
      <c r="DG42" s="363"/>
      <c r="DH42" s="363"/>
      <c r="DI42" s="363"/>
      <c r="DJ42" s="363"/>
      <c r="DK42" s="363"/>
      <c r="DL42" s="363"/>
      <c r="DM42" s="363"/>
      <c r="DN42" s="363"/>
      <c r="DO42" s="363"/>
      <c r="DP42" s="363"/>
      <c r="DQ42" s="363"/>
      <c r="DR42" s="363"/>
      <c r="DS42" s="363"/>
      <c r="DT42" s="363"/>
      <c r="DU42" s="363"/>
      <c r="DV42" s="363"/>
      <c r="DW42" s="363"/>
      <c r="DX42" s="363"/>
      <c r="DY42" s="363"/>
      <c r="DZ42" s="363"/>
      <c r="EA42" s="363"/>
      <c r="EB42" s="363"/>
      <c r="EC42" s="363"/>
      <c r="ED42" s="363"/>
      <c r="EE42" s="363"/>
      <c r="EF42" s="363"/>
      <c r="EG42" s="363"/>
      <c r="EH42" s="363"/>
      <c r="EI42" s="363"/>
      <c r="EJ42" s="363"/>
      <c r="EK42" s="363"/>
      <c r="EL42" s="363"/>
      <c r="EM42" s="363"/>
      <c r="EN42" s="363"/>
      <c r="EO42" s="363"/>
      <c r="EP42" s="363"/>
      <c r="EQ42" s="363"/>
      <c r="ER42" s="363"/>
      <c r="ES42" s="363"/>
      <c r="ET42" s="363"/>
      <c r="EU42" s="363"/>
      <c r="EV42" s="363"/>
      <c r="EW42" s="363"/>
      <c r="EX42" s="363"/>
      <c r="EY42" s="363"/>
      <c r="EZ42" s="363"/>
      <c r="FA42" s="363"/>
      <c r="FB42" s="363"/>
      <c r="FC42" s="363"/>
      <c r="FD42" s="363"/>
      <c r="FE42" s="363"/>
      <c r="FF42" s="363"/>
      <c r="FG42" s="363"/>
      <c r="FH42" s="363"/>
      <c r="FI42" s="363"/>
      <c r="FJ42" s="363"/>
      <c r="FK42" s="363"/>
      <c r="FL42" s="363"/>
      <c r="FM42" s="363"/>
      <c r="FN42" s="363"/>
      <c r="FO42" s="363"/>
      <c r="FP42" s="363"/>
      <c r="FQ42" s="363"/>
      <c r="FR42" s="363"/>
      <c r="FS42" s="363"/>
      <c r="FT42" s="363"/>
      <c r="FU42" s="363"/>
      <c r="FV42" s="363"/>
      <c r="FW42" s="363"/>
      <c r="FX42" s="363"/>
      <c r="FY42" s="363"/>
      <c r="FZ42" s="363"/>
      <c r="GA42" s="363"/>
      <c r="GB42" s="363"/>
      <c r="GC42" s="363"/>
      <c r="GD42" s="363"/>
      <c r="GE42" s="363"/>
      <c r="GF42" s="363"/>
      <c r="GG42" s="363"/>
      <c r="GH42" s="363"/>
      <c r="GI42" s="363"/>
      <c r="GJ42" s="363"/>
      <c r="GK42" s="363"/>
      <c r="GL42" s="363"/>
      <c r="GM42" s="363"/>
      <c r="GN42" s="363"/>
      <c r="GO42" s="363"/>
      <c r="GP42" s="363"/>
      <c r="GQ42" s="363"/>
      <c r="GR42" s="363"/>
      <c r="GS42" s="363"/>
      <c r="GT42" s="363"/>
      <c r="GU42" s="363"/>
      <c r="GV42" s="363"/>
      <c r="GW42" s="363"/>
      <c r="GX42" s="363"/>
      <c r="GY42" s="363"/>
      <c r="GZ42" s="363"/>
      <c r="HA42" s="363"/>
      <c r="HB42" s="363"/>
      <c r="HC42" s="363"/>
      <c r="HD42" s="363"/>
      <c r="HE42" s="363"/>
      <c r="HF42" s="363"/>
      <c r="HG42" s="363">
        <v>10</v>
      </c>
    </row>
    <row r="43" spans="1:215" ht="15.75" customHeight="1">
      <c r="A43" s="330">
        <v>40969</v>
      </c>
      <c r="B43" s="331" t="s">
        <v>106</v>
      </c>
      <c r="C43" s="212">
        <v>21083780.260000002</v>
      </c>
      <c r="D43" s="213">
        <f t="shared" ca="1" si="3"/>
        <v>4.9395785986853902E-2</v>
      </c>
      <c r="E43" s="213">
        <f t="shared" si="4"/>
        <v>3.7498612164294398E-2</v>
      </c>
      <c r="F43" s="213">
        <f t="shared" si="2"/>
        <v>4.9395785986853902E-2</v>
      </c>
      <c r="G43" s="213">
        <v>9.7911104934791382E-3</v>
      </c>
      <c r="H43" s="260">
        <v>4.4999999999999998E-2</v>
      </c>
      <c r="I43" s="260">
        <v>4.4999999999999998E-2</v>
      </c>
      <c r="J43" s="339">
        <v>12.810700000000001</v>
      </c>
      <c r="K43" s="369">
        <v>12.92815</v>
      </c>
      <c r="L43" s="339">
        <v>78.547388665184002</v>
      </c>
      <c r="M43" s="341">
        <f t="shared" si="0"/>
        <v>9.7053625749616845E-3</v>
      </c>
      <c r="N43" s="342">
        <f t="shared" si="1"/>
        <v>3.7292776570733821E-2</v>
      </c>
      <c r="O43" s="337"/>
      <c r="P43" s="337"/>
      <c r="Q43" s="337"/>
      <c r="R43" s="337"/>
      <c r="S43" s="337"/>
      <c r="T43" s="337"/>
      <c r="U43" s="337"/>
      <c r="V43" s="337"/>
      <c r="W43" s="337"/>
      <c r="X43" s="337"/>
      <c r="Y43" s="337"/>
      <c r="Z43" s="337"/>
      <c r="AA43" s="337"/>
      <c r="AB43" s="337"/>
      <c r="AC43" s="337"/>
      <c r="AD43" s="337"/>
      <c r="AE43" s="337"/>
      <c r="AF43" s="337"/>
      <c r="AG43" s="337"/>
      <c r="AH43" s="337"/>
      <c r="AI43" s="337"/>
      <c r="AJ43" s="337"/>
      <c r="AK43" s="337"/>
      <c r="AL43" s="337"/>
      <c r="AM43" s="337"/>
      <c r="AN43" s="337"/>
      <c r="AO43" s="352"/>
      <c r="AP43" s="352"/>
      <c r="HG43" s="353">
        <v>11</v>
      </c>
    </row>
    <row r="44" spans="1:215" ht="15.75" customHeight="1">
      <c r="A44" s="330">
        <v>41061</v>
      </c>
      <c r="B44" s="331" t="s">
        <v>107</v>
      </c>
      <c r="C44" s="212">
        <v>21522112.940000001</v>
      </c>
      <c r="D44" s="213">
        <f t="shared" ca="1" si="3"/>
        <v>4.4920637173688993E-2</v>
      </c>
      <c r="E44" s="213">
        <f t="shared" si="4"/>
        <v>4.1392809091396421E-2</v>
      </c>
      <c r="F44" s="213">
        <f t="shared" si="2"/>
        <v>4.0573488457390949E-2</v>
      </c>
      <c r="G44" s="213">
        <v>6.0150366863926941E-3</v>
      </c>
      <c r="H44" s="260">
        <v>4.4999999999999998E-2</v>
      </c>
      <c r="I44" s="260">
        <v>4.4999999999999998E-2</v>
      </c>
      <c r="J44" s="339">
        <v>13.360799999999999</v>
      </c>
      <c r="K44" s="369">
        <v>13.18675</v>
      </c>
      <c r="L44" s="339">
        <v>78.413666686699997</v>
      </c>
      <c r="M44" s="341">
        <f t="shared" si="0"/>
        <v>-1.7024369715714638E-3</v>
      </c>
      <c r="N44" s="342">
        <f t="shared" si="1"/>
        <v>4.3352225587513393E-2</v>
      </c>
      <c r="O44" s="337"/>
      <c r="P44" s="337"/>
      <c r="Q44" s="337"/>
      <c r="R44" s="337"/>
      <c r="S44" s="337"/>
      <c r="T44" s="337"/>
      <c r="U44" s="337"/>
      <c r="V44" s="337"/>
      <c r="W44" s="337"/>
      <c r="X44" s="337"/>
      <c r="Y44" s="337"/>
      <c r="Z44" s="337"/>
      <c r="AA44" s="337"/>
      <c r="AB44" s="337"/>
      <c r="AC44" s="337"/>
      <c r="AD44" s="337"/>
      <c r="AE44" s="337"/>
      <c r="AF44" s="337"/>
      <c r="AG44" s="337"/>
      <c r="AH44" s="337"/>
      <c r="AI44" s="337"/>
      <c r="AJ44" s="337"/>
      <c r="AK44" s="337"/>
      <c r="AL44" s="337"/>
      <c r="AM44" s="337"/>
      <c r="AN44" s="337"/>
      <c r="AO44" s="352"/>
      <c r="AP44" s="352"/>
      <c r="HG44" s="353">
        <v>12</v>
      </c>
    </row>
    <row r="45" spans="1:215" ht="15.75" customHeight="1">
      <c r="A45" s="330">
        <v>41153</v>
      </c>
      <c r="B45" s="331" t="s">
        <v>108</v>
      </c>
      <c r="C45" s="212">
        <v>21479008.350000001</v>
      </c>
      <c r="D45" s="213">
        <f t="shared" ca="1" si="3"/>
        <v>3.8241457547708579E-2</v>
      </c>
      <c r="E45" s="213">
        <f t="shared" si="4"/>
        <v>3.8339740215550311E-2</v>
      </c>
      <c r="F45" s="213">
        <f t="shared" si="2"/>
        <v>2.5242105717016683E-2</v>
      </c>
      <c r="G45" s="213">
        <v>2.4606613515547604E-3</v>
      </c>
      <c r="H45" s="260">
        <v>4.4999999999999998E-2</v>
      </c>
      <c r="I45" s="260">
        <v>4.4999999999999998E-2</v>
      </c>
      <c r="J45" s="339">
        <v>12.858499999999999</v>
      </c>
      <c r="K45" s="369">
        <v>13.0938</v>
      </c>
      <c r="L45" s="339">
        <v>79.439118937436007</v>
      </c>
      <c r="M45" s="341">
        <f t="shared" si="0"/>
        <v>1.3077468432042272E-2</v>
      </c>
      <c r="N45" s="342">
        <f t="shared" si="1"/>
        <v>4.7717657316674211E-2</v>
      </c>
      <c r="O45" s="337"/>
      <c r="P45" s="337"/>
      <c r="Q45" s="337"/>
      <c r="R45" s="337"/>
      <c r="S45" s="337"/>
      <c r="T45" s="337"/>
      <c r="U45" s="337"/>
      <c r="V45" s="337"/>
      <c r="W45" s="337"/>
      <c r="X45" s="337"/>
      <c r="Y45" s="337"/>
      <c r="Z45" s="337"/>
      <c r="AA45" s="337"/>
      <c r="AB45" s="337"/>
      <c r="AC45" s="337"/>
      <c r="AD45" s="337"/>
      <c r="AE45" s="337"/>
      <c r="AF45" s="337"/>
      <c r="AG45" s="337"/>
      <c r="AH45" s="337"/>
      <c r="AI45" s="337"/>
      <c r="AJ45" s="337"/>
      <c r="AK45" s="337"/>
      <c r="AL45" s="337"/>
      <c r="AM45" s="337"/>
      <c r="AN45" s="337"/>
      <c r="AO45" s="352"/>
      <c r="AP45" s="352"/>
      <c r="HG45" s="353">
        <v>13</v>
      </c>
    </row>
    <row r="46" spans="1:215" s="351" customFormat="1" ht="15.75" customHeight="1">
      <c r="A46" s="343">
        <v>41244</v>
      </c>
      <c r="B46" s="344" t="s">
        <v>109</v>
      </c>
      <c r="C46" s="221">
        <v>22071206.469999999</v>
      </c>
      <c r="D46" s="222">
        <f t="shared" ca="1" si="3"/>
        <v>3.5532107501490495E-2</v>
      </c>
      <c r="E46" s="222">
        <f t="shared" si="4"/>
        <v>3.5532107501490495E-2</v>
      </c>
      <c r="F46" s="222">
        <f t="shared" si="2"/>
        <v>2.7744900288548369E-2</v>
      </c>
      <c r="G46" s="222">
        <v>7.771579142996643E-3</v>
      </c>
      <c r="H46" s="345">
        <v>4.4999999999999998E-2</v>
      </c>
      <c r="I46" s="345">
        <v>4.4999999999999998E-2</v>
      </c>
      <c r="J46" s="346">
        <v>12.853300000000001</v>
      </c>
      <c r="K46" s="347">
        <v>12.9741</v>
      </c>
      <c r="L46" s="346">
        <v>80.568243283851004</v>
      </c>
      <c r="M46" s="348">
        <f t="shared" si="0"/>
        <v>1.4213706817471916E-2</v>
      </c>
      <c r="N46" s="349">
        <f t="shared" si="1"/>
        <v>3.5682900213420465E-2</v>
      </c>
      <c r="O46" s="337"/>
      <c r="P46" s="337"/>
      <c r="Q46" s="337"/>
      <c r="R46" s="337"/>
      <c r="S46" s="337"/>
      <c r="T46" s="337"/>
      <c r="U46" s="337"/>
      <c r="V46" s="337"/>
      <c r="W46" s="337"/>
      <c r="X46" s="337"/>
      <c r="Y46" s="337"/>
      <c r="Z46" s="337"/>
      <c r="AA46" s="337"/>
      <c r="AB46" s="337"/>
      <c r="AC46" s="337"/>
      <c r="AD46" s="337"/>
      <c r="AE46" s="337"/>
      <c r="AF46" s="337"/>
      <c r="AG46" s="337"/>
      <c r="AH46" s="337"/>
      <c r="AI46" s="337"/>
      <c r="AJ46" s="337"/>
      <c r="AK46" s="337"/>
      <c r="AL46" s="337"/>
      <c r="AM46" s="337"/>
      <c r="AN46" s="337"/>
      <c r="AO46" s="352"/>
      <c r="AP46" s="352"/>
      <c r="AQ46" s="363"/>
      <c r="AR46" s="363"/>
      <c r="AS46" s="363"/>
      <c r="AT46" s="363"/>
      <c r="AU46" s="363"/>
      <c r="AV46" s="363"/>
      <c r="AW46" s="363"/>
      <c r="AX46" s="363"/>
      <c r="AY46" s="363"/>
      <c r="AZ46" s="363"/>
      <c r="BA46" s="363"/>
      <c r="BB46" s="363"/>
      <c r="BC46" s="363"/>
      <c r="BD46" s="363"/>
      <c r="BE46" s="363"/>
      <c r="BF46" s="363"/>
      <c r="BG46" s="363"/>
      <c r="BH46" s="363"/>
      <c r="BI46" s="363"/>
      <c r="BJ46" s="363"/>
      <c r="BK46" s="363"/>
      <c r="BL46" s="363"/>
      <c r="BM46" s="363"/>
      <c r="BN46" s="363"/>
      <c r="BO46" s="363"/>
      <c r="BP46" s="363"/>
      <c r="BQ46" s="363"/>
      <c r="BR46" s="363"/>
      <c r="BS46" s="363"/>
      <c r="BT46" s="363"/>
      <c r="BU46" s="363"/>
      <c r="BV46" s="363"/>
      <c r="BW46" s="363"/>
      <c r="BX46" s="363"/>
      <c r="BY46" s="363"/>
      <c r="BZ46" s="363"/>
      <c r="CA46" s="363"/>
      <c r="CB46" s="363"/>
      <c r="CC46" s="363"/>
      <c r="CD46" s="363"/>
      <c r="CE46" s="363"/>
      <c r="CF46" s="363"/>
      <c r="CG46" s="363"/>
      <c r="CH46" s="363"/>
      <c r="CI46" s="363"/>
      <c r="CJ46" s="363"/>
      <c r="CK46" s="363"/>
      <c r="CL46" s="363"/>
      <c r="CM46" s="363"/>
      <c r="CN46" s="363"/>
      <c r="CO46" s="363"/>
      <c r="CP46" s="363"/>
      <c r="CQ46" s="363"/>
      <c r="CR46" s="363"/>
      <c r="CS46" s="363"/>
      <c r="CT46" s="363"/>
      <c r="CU46" s="363"/>
      <c r="CV46" s="363"/>
      <c r="CW46" s="363"/>
      <c r="CX46" s="363"/>
      <c r="CY46" s="363"/>
      <c r="CZ46" s="363"/>
      <c r="DA46" s="363"/>
      <c r="DB46" s="363"/>
      <c r="DC46" s="363"/>
      <c r="DD46" s="363"/>
      <c r="DE46" s="363"/>
      <c r="DF46" s="363"/>
      <c r="DG46" s="363"/>
      <c r="DH46" s="363"/>
      <c r="DI46" s="363"/>
      <c r="DJ46" s="363"/>
      <c r="DK46" s="363"/>
      <c r="DL46" s="363"/>
      <c r="DM46" s="363"/>
      <c r="DN46" s="363"/>
      <c r="DO46" s="363"/>
      <c r="DP46" s="363"/>
      <c r="DQ46" s="363"/>
      <c r="DR46" s="363"/>
      <c r="DS46" s="363"/>
      <c r="DT46" s="363"/>
      <c r="DU46" s="363"/>
      <c r="DV46" s="363"/>
      <c r="DW46" s="363"/>
      <c r="DX46" s="363"/>
      <c r="DY46" s="363"/>
      <c r="DZ46" s="363"/>
      <c r="EA46" s="363"/>
      <c r="EB46" s="363"/>
      <c r="EC46" s="363"/>
      <c r="ED46" s="363"/>
      <c r="EE46" s="363"/>
      <c r="EF46" s="363"/>
      <c r="EG46" s="363"/>
      <c r="EH46" s="363"/>
      <c r="EI46" s="363"/>
      <c r="EJ46" s="363"/>
      <c r="EK46" s="363"/>
      <c r="EL46" s="363"/>
      <c r="EM46" s="363"/>
      <c r="EN46" s="363"/>
      <c r="EO46" s="363"/>
      <c r="EP46" s="363"/>
      <c r="EQ46" s="363"/>
      <c r="ER46" s="363"/>
      <c r="ES46" s="363"/>
      <c r="ET46" s="363"/>
      <c r="EU46" s="363"/>
      <c r="EV46" s="363"/>
      <c r="EW46" s="363"/>
      <c r="EX46" s="363"/>
      <c r="EY46" s="363"/>
      <c r="EZ46" s="363"/>
      <c r="FA46" s="363"/>
      <c r="FB46" s="363"/>
      <c r="FC46" s="363"/>
      <c r="FD46" s="363"/>
      <c r="FE46" s="363"/>
      <c r="FF46" s="363"/>
      <c r="FG46" s="363"/>
      <c r="FH46" s="363"/>
      <c r="FI46" s="363"/>
      <c r="FJ46" s="363"/>
      <c r="FK46" s="363"/>
      <c r="FL46" s="363"/>
      <c r="FM46" s="363"/>
      <c r="FN46" s="363"/>
      <c r="FO46" s="363"/>
      <c r="FP46" s="363"/>
      <c r="FQ46" s="363"/>
      <c r="FR46" s="363"/>
      <c r="FS46" s="363"/>
      <c r="FT46" s="363"/>
      <c r="FU46" s="363"/>
      <c r="FV46" s="363"/>
      <c r="FW46" s="363"/>
      <c r="FX46" s="363"/>
      <c r="FY46" s="363"/>
      <c r="FZ46" s="363"/>
      <c r="GA46" s="363"/>
      <c r="GB46" s="363"/>
      <c r="GC46" s="363"/>
      <c r="GD46" s="363"/>
      <c r="GE46" s="363"/>
      <c r="GF46" s="363"/>
      <c r="GG46" s="363"/>
      <c r="GH46" s="363"/>
      <c r="GI46" s="363"/>
      <c r="GJ46" s="363"/>
      <c r="GK46" s="363"/>
      <c r="GL46" s="363"/>
      <c r="GM46" s="363"/>
      <c r="GN46" s="363"/>
      <c r="GO46" s="363"/>
      <c r="GP46" s="363"/>
      <c r="GQ46" s="363"/>
      <c r="GR46" s="363"/>
      <c r="GS46" s="363"/>
      <c r="GT46" s="363"/>
      <c r="GU46" s="363"/>
      <c r="GV46" s="363"/>
      <c r="GW46" s="363"/>
      <c r="GX46" s="363"/>
      <c r="GY46" s="363"/>
      <c r="GZ46" s="363"/>
      <c r="HA46" s="363"/>
      <c r="HB46" s="363"/>
      <c r="HC46" s="363"/>
      <c r="HD46" s="363"/>
      <c r="HE46" s="363"/>
      <c r="HF46" s="363"/>
      <c r="HG46" s="363">
        <v>14</v>
      </c>
    </row>
    <row r="47" spans="1:215" ht="15.75" customHeight="1">
      <c r="A47" s="330">
        <v>41334</v>
      </c>
      <c r="B47" s="331" t="s">
        <v>110</v>
      </c>
      <c r="C47" s="212">
        <v>21025801.059999999</v>
      </c>
      <c r="D47" s="213">
        <f t="shared" ca="1" si="3"/>
        <v>-2.7499432874473762E-3</v>
      </c>
      <c r="E47" s="213">
        <f t="shared" si="4"/>
        <v>2.2636976063465708E-2</v>
      </c>
      <c r="F47" s="213">
        <f t="shared" si="2"/>
        <v>-2.7499432874473762E-3</v>
      </c>
      <c r="G47" s="213">
        <v>8.4925192876972311E-4</v>
      </c>
      <c r="H47" s="260">
        <v>0.04</v>
      </c>
      <c r="I47" s="260">
        <v>4.2499999999999996E-2</v>
      </c>
      <c r="J47" s="339">
        <v>12.331200000000001</v>
      </c>
      <c r="K47" s="369">
        <v>12.519950000000001</v>
      </c>
      <c r="L47" s="339">
        <v>81.887433139010994</v>
      </c>
      <c r="M47" s="341">
        <f t="shared" si="0"/>
        <v>1.6373571042281876E-2</v>
      </c>
      <c r="N47" s="342">
        <f t="shared" si="1"/>
        <v>4.252266727878462E-2</v>
      </c>
      <c r="O47" s="337"/>
      <c r="P47" s="337"/>
      <c r="Q47" s="337"/>
      <c r="R47" s="337"/>
      <c r="S47" s="337"/>
      <c r="T47" s="337"/>
      <c r="U47" s="337"/>
      <c r="V47" s="337"/>
      <c r="W47" s="337"/>
      <c r="X47" s="337"/>
      <c r="Y47" s="337"/>
      <c r="Z47" s="337"/>
      <c r="AA47" s="337"/>
      <c r="AB47" s="337"/>
      <c r="AC47" s="337"/>
      <c r="AD47" s="337"/>
      <c r="AE47" s="337"/>
      <c r="AF47" s="337"/>
      <c r="AG47" s="337"/>
      <c r="AH47" s="337"/>
      <c r="AI47" s="337"/>
      <c r="AJ47" s="337"/>
      <c r="AK47" s="337"/>
      <c r="AL47" s="337"/>
      <c r="AM47" s="337"/>
      <c r="AN47" s="337"/>
      <c r="AO47" s="352"/>
      <c r="AP47" s="352"/>
      <c r="HG47" s="353">
        <v>15</v>
      </c>
    </row>
    <row r="48" spans="1:215" ht="15.75" customHeight="1">
      <c r="A48" s="330">
        <v>41426</v>
      </c>
      <c r="B48" s="331" t="s">
        <v>111</v>
      </c>
      <c r="C48" s="212">
        <v>21893508.359999999</v>
      </c>
      <c r="D48" s="213">
        <f t="shared" ca="1" si="3"/>
        <v>7.356170624771563E-3</v>
      </c>
      <c r="E48" s="213">
        <f t="shared" si="4"/>
        <v>1.6912272500701819E-2</v>
      </c>
      <c r="F48" s="213">
        <f t="shared" si="2"/>
        <v>1.7256457162704519E-2</v>
      </c>
      <c r="G48" s="213">
        <v>-4.0498170760967511E-3</v>
      </c>
      <c r="H48" s="260">
        <v>0.04</v>
      </c>
      <c r="I48" s="260">
        <v>0.04</v>
      </c>
      <c r="J48" s="339">
        <v>12.9308</v>
      </c>
      <c r="K48" s="369">
        <v>12.532399999999999</v>
      </c>
      <c r="L48" s="339">
        <v>81.619237934972006</v>
      </c>
      <c r="M48" s="341">
        <f t="shared" si="0"/>
        <v>-3.2751692629527929E-3</v>
      </c>
      <c r="N48" s="342">
        <f t="shared" si="1"/>
        <v>4.0880262124200817E-2</v>
      </c>
      <c r="O48" s="337"/>
      <c r="P48" s="337"/>
      <c r="Q48" s="337"/>
      <c r="R48" s="337"/>
      <c r="S48" s="337"/>
      <c r="T48" s="337"/>
      <c r="U48" s="337"/>
      <c r="V48" s="337"/>
      <c r="W48" s="337"/>
      <c r="X48" s="337"/>
      <c r="Y48" s="337"/>
      <c r="Z48" s="337"/>
      <c r="AA48" s="337"/>
      <c r="AB48" s="337"/>
      <c r="AC48" s="337"/>
      <c r="AD48" s="337"/>
      <c r="AE48" s="337"/>
      <c r="AF48" s="337"/>
      <c r="AG48" s="337"/>
      <c r="AH48" s="337"/>
      <c r="AI48" s="337"/>
      <c r="AJ48" s="337"/>
      <c r="AK48" s="337"/>
      <c r="AL48" s="337"/>
      <c r="AM48" s="337"/>
      <c r="AN48" s="337"/>
      <c r="AO48" s="352"/>
      <c r="AP48" s="352"/>
      <c r="HG48" s="353">
        <v>16</v>
      </c>
    </row>
    <row r="49" spans="1:215" ht="15.75" customHeight="1">
      <c r="A49" s="330">
        <v>41518</v>
      </c>
      <c r="B49" s="331" t="s">
        <v>112</v>
      </c>
      <c r="C49" s="212">
        <v>21702816.350000001</v>
      </c>
      <c r="D49" s="213">
        <f t="shared" ca="1" si="3"/>
        <v>8.3830076508870643E-3</v>
      </c>
      <c r="E49" s="213">
        <f t="shared" si="4"/>
        <v>1.3242785020051606E-2</v>
      </c>
      <c r="F49" s="213">
        <f t="shared" si="2"/>
        <v>1.0419847897680024E-2</v>
      </c>
      <c r="G49" s="213">
        <v>6.2800019986926081E-3</v>
      </c>
      <c r="H49" s="260">
        <v>3.7499999999999999E-2</v>
      </c>
      <c r="I49" s="260">
        <v>3.875E-2</v>
      </c>
      <c r="J49" s="339">
        <v>13.0914</v>
      </c>
      <c r="K49" s="369">
        <v>12.9117</v>
      </c>
      <c r="L49" s="339">
        <v>82.132339683875003</v>
      </c>
      <c r="M49" s="341">
        <f t="shared" si="0"/>
        <v>6.2865295227554352E-3</v>
      </c>
      <c r="N49" s="342">
        <f t="shared" si="1"/>
        <v>3.3902953386984347E-2</v>
      </c>
      <c r="O49" s="337"/>
      <c r="P49" s="337"/>
      <c r="Q49" s="337"/>
      <c r="R49" s="337"/>
      <c r="S49" s="337"/>
      <c r="T49" s="337"/>
      <c r="U49" s="337"/>
      <c r="V49" s="337"/>
      <c r="W49" s="337"/>
      <c r="X49" s="337"/>
      <c r="Y49" s="337"/>
      <c r="Z49" s="337"/>
      <c r="AA49" s="337"/>
      <c r="AB49" s="337"/>
      <c r="AC49" s="337"/>
      <c r="AD49" s="337"/>
      <c r="AE49" s="337"/>
      <c r="AF49" s="337"/>
      <c r="AG49" s="337"/>
      <c r="AH49" s="337"/>
      <c r="AI49" s="337"/>
      <c r="AJ49" s="337"/>
      <c r="AK49" s="337"/>
      <c r="AL49" s="337"/>
      <c r="AM49" s="337"/>
      <c r="AN49" s="337"/>
      <c r="AO49" s="352"/>
      <c r="AP49" s="352"/>
      <c r="HG49" s="353">
        <v>17</v>
      </c>
    </row>
    <row r="50" spans="1:215" s="351" customFormat="1" ht="15.75" customHeight="1">
      <c r="A50" s="343">
        <v>41609</v>
      </c>
      <c r="B50" s="344" t="s">
        <v>113</v>
      </c>
      <c r="C50" s="221">
        <v>22268119.780000001</v>
      </c>
      <c r="D50" s="222">
        <f t="shared" ca="1" si="3"/>
        <v>8.5210154784334247E-3</v>
      </c>
      <c r="E50" s="222">
        <f t="shared" si="4"/>
        <v>8.5210154784334247E-3</v>
      </c>
      <c r="F50" s="222">
        <f t="shared" si="2"/>
        <v>8.9217284187728119E-3</v>
      </c>
      <c r="G50" s="222">
        <v>4.9179932766507672E-3</v>
      </c>
      <c r="H50" s="345">
        <v>3.5000000000000003E-2</v>
      </c>
      <c r="I50" s="345">
        <v>3.5000000000000003E-2</v>
      </c>
      <c r="J50" s="346">
        <v>13.0367</v>
      </c>
      <c r="K50" s="347">
        <v>13.029199999999999</v>
      </c>
      <c r="L50" s="346">
        <v>83.770058296773001</v>
      </c>
      <c r="M50" s="348">
        <f t="shared" si="0"/>
        <v>1.9939997073035176E-2</v>
      </c>
      <c r="N50" s="349">
        <f t="shared" si="1"/>
        <v>3.9740409898744389E-2</v>
      </c>
      <c r="O50" s="337"/>
      <c r="P50" s="337"/>
      <c r="Q50" s="337"/>
      <c r="R50" s="337"/>
      <c r="S50" s="337"/>
      <c r="T50" s="337"/>
      <c r="U50" s="337"/>
      <c r="V50" s="337"/>
      <c r="W50" s="337"/>
      <c r="X50" s="337"/>
      <c r="Y50" s="337"/>
      <c r="Z50" s="337"/>
      <c r="AA50" s="337"/>
      <c r="AB50" s="337"/>
      <c r="AC50" s="337"/>
      <c r="AD50" s="337"/>
      <c r="AE50" s="337"/>
      <c r="AF50" s="337"/>
      <c r="AG50" s="337"/>
      <c r="AH50" s="337"/>
      <c r="AI50" s="337"/>
      <c r="AJ50" s="337"/>
      <c r="AK50" s="337"/>
      <c r="AL50" s="337"/>
      <c r="AM50" s="337"/>
      <c r="AN50" s="337"/>
      <c r="AO50" s="352"/>
      <c r="AP50" s="352"/>
      <c r="AQ50" s="363"/>
      <c r="AR50" s="363"/>
      <c r="AS50" s="363"/>
      <c r="AT50" s="363"/>
      <c r="AU50" s="363"/>
      <c r="AV50" s="363"/>
      <c r="AW50" s="363"/>
      <c r="AX50" s="363"/>
      <c r="AY50" s="363"/>
      <c r="AZ50" s="363"/>
      <c r="BA50" s="363"/>
      <c r="BB50" s="363"/>
      <c r="BC50" s="363"/>
      <c r="BD50" s="363"/>
      <c r="BE50" s="363"/>
      <c r="BF50" s="363"/>
      <c r="BG50" s="363"/>
      <c r="BH50" s="363"/>
      <c r="BI50" s="363"/>
      <c r="BJ50" s="363"/>
      <c r="BK50" s="363"/>
      <c r="BL50" s="363"/>
      <c r="BM50" s="363"/>
      <c r="BN50" s="363"/>
      <c r="BO50" s="363"/>
      <c r="BP50" s="363"/>
      <c r="BQ50" s="363"/>
      <c r="BR50" s="363"/>
      <c r="BS50" s="363"/>
      <c r="BT50" s="363"/>
      <c r="BU50" s="363"/>
      <c r="BV50" s="363"/>
      <c r="BW50" s="363"/>
      <c r="BX50" s="363"/>
      <c r="BY50" s="363"/>
      <c r="BZ50" s="363"/>
      <c r="CA50" s="363"/>
      <c r="CB50" s="363"/>
      <c r="CC50" s="363"/>
      <c r="CD50" s="363"/>
      <c r="CE50" s="363"/>
      <c r="CF50" s="363"/>
      <c r="CG50" s="363"/>
      <c r="CH50" s="363"/>
      <c r="CI50" s="363"/>
      <c r="CJ50" s="363"/>
      <c r="CK50" s="363"/>
      <c r="CL50" s="363"/>
      <c r="CM50" s="363"/>
      <c r="CN50" s="363"/>
      <c r="CO50" s="363"/>
      <c r="CP50" s="363"/>
      <c r="CQ50" s="363"/>
      <c r="CR50" s="363"/>
      <c r="CS50" s="363"/>
      <c r="CT50" s="363"/>
      <c r="CU50" s="363"/>
      <c r="CV50" s="363"/>
      <c r="CW50" s="363"/>
      <c r="CX50" s="363"/>
      <c r="CY50" s="363"/>
      <c r="CZ50" s="363"/>
      <c r="DA50" s="363"/>
      <c r="DB50" s="363"/>
      <c r="DC50" s="363"/>
      <c r="DD50" s="363"/>
      <c r="DE50" s="363"/>
      <c r="DF50" s="363"/>
      <c r="DG50" s="363"/>
      <c r="DH50" s="363"/>
      <c r="DI50" s="363"/>
      <c r="DJ50" s="363"/>
      <c r="DK50" s="363"/>
      <c r="DL50" s="363"/>
      <c r="DM50" s="363"/>
      <c r="DN50" s="363"/>
      <c r="DO50" s="363"/>
      <c r="DP50" s="363"/>
      <c r="DQ50" s="363"/>
      <c r="DR50" s="363"/>
      <c r="DS50" s="363"/>
      <c r="DT50" s="363"/>
      <c r="DU50" s="363"/>
      <c r="DV50" s="363"/>
      <c r="DW50" s="363"/>
      <c r="DX50" s="363"/>
      <c r="DY50" s="363"/>
      <c r="DZ50" s="363"/>
      <c r="EA50" s="363"/>
      <c r="EB50" s="363"/>
      <c r="EC50" s="363"/>
      <c r="ED50" s="363"/>
      <c r="EE50" s="363"/>
      <c r="EF50" s="363"/>
      <c r="EG50" s="363"/>
      <c r="EH50" s="363"/>
      <c r="EI50" s="363"/>
      <c r="EJ50" s="363"/>
      <c r="EK50" s="363"/>
      <c r="EL50" s="363"/>
      <c r="EM50" s="363"/>
      <c r="EN50" s="363"/>
      <c r="EO50" s="363"/>
      <c r="EP50" s="363"/>
      <c r="EQ50" s="363"/>
      <c r="ER50" s="363"/>
      <c r="ES50" s="363"/>
      <c r="ET50" s="363"/>
      <c r="EU50" s="363"/>
      <c r="EV50" s="363"/>
      <c r="EW50" s="363"/>
      <c r="EX50" s="363"/>
      <c r="EY50" s="363"/>
      <c r="EZ50" s="363"/>
      <c r="FA50" s="363"/>
      <c r="FB50" s="363"/>
      <c r="FC50" s="363"/>
      <c r="FD50" s="363"/>
      <c r="FE50" s="363"/>
      <c r="FF50" s="363"/>
      <c r="FG50" s="363"/>
      <c r="FH50" s="363"/>
      <c r="FI50" s="363"/>
      <c r="FJ50" s="363"/>
      <c r="FK50" s="363"/>
      <c r="FL50" s="363"/>
      <c r="FM50" s="363"/>
      <c r="FN50" s="363"/>
      <c r="FO50" s="363"/>
      <c r="FP50" s="363"/>
      <c r="FQ50" s="363"/>
      <c r="FR50" s="363"/>
      <c r="FS50" s="363"/>
      <c r="FT50" s="363"/>
      <c r="FU50" s="363"/>
      <c r="FV50" s="363"/>
      <c r="FW50" s="363"/>
      <c r="FX50" s="363"/>
      <c r="FY50" s="363"/>
      <c r="FZ50" s="363"/>
      <c r="GA50" s="363"/>
      <c r="GB50" s="363"/>
      <c r="GC50" s="363"/>
      <c r="GD50" s="363"/>
      <c r="GE50" s="363"/>
      <c r="GF50" s="363"/>
      <c r="GG50" s="363"/>
      <c r="GH50" s="363"/>
      <c r="GI50" s="363"/>
      <c r="GJ50" s="363"/>
      <c r="GK50" s="363"/>
      <c r="GL50" s="363"/>
      <c r="GM50" s="363"/>
      <c r="GN50" s="363"/>
      <c r="GO50" s="363"/>
      <c r="GP50" s="363"/>
      <c r="GQ50" s="363"/>
      <c r="GR50" s="363"/>
      <c r="GS50" s="363"/>
      <c r="GT50" s="363"/>
      <c r="GU50" s="363"/>
      <c r="GV50" s="363"/>
      <c r="GW50" s="363"/>
      <c r="GX50" s="363"/>
      <c r="GY50" s="363"/>
      <c r="GZ50" s="363"/>
      <c r="HA50" s="363"/>
      <c r="HB50" s="363"/>
      <c r="HC50" s="363"/>
      <c r="HD50" s="363"/>
      <c r="HE50" s="363"/>
      <c r="HF50" s="363"/>
      <c r="HG50" s="363">
        <v>18</v>
      </c>
    </row>
    <row r="51" spans="1:215" ht="15.75" customHeight="1">
      <c r="A51" s="330">
        <v>41699</v>
      </c>
      <c r="B51" s="331" t="s">
        <v>114</v>
      </c>
      <c r="C51" s="212">
        <v>21547782.420000002</v>
      </c>
      <c r="D51" s="213">
        <f t="shared" ca="1" si="3"/>
        <v>2.4825753773207504E-2</v>
      </c>
      <c r="E51" s="213">
        <f t="shared" si="4"/>
        <v>1.5262794999265195E-2</v>
      </c>
      <c r="F51" s="213">
        <f t="shared" si="2"/>
        <v>2.4825753773207504E-2</v>
      </c>
      <c r="G51" s="213">
        <v>6.4977122138965004E-3</v>
      </c>
      <c r="H51" s="370">
        <v>3.5000000000000003E-2</v>
      </c>
      <c r="I51" s="370">
        <v>3.5000000000000003E-2</v>
      </c>
      <c r="J51" s="371">
        <v>13.058</v>
      </c>
      <c r="K51" s="372">
        <v>13.207650000000001</v>
      </c>
      <c r="L51" s="339">
        <v>84.965292385360002</v>
      </c>
      <c r="M51" s="213">
        <f t="shared" si="0"/>
        <v>1.4268034580477762E-2</v>
      </c>
      <c r="N51" s="373">
        <f t="shared" si="1"/>
        <v>3.7586466303371369E-2</v>
      </c>
      <c r="O51" s="337"/>
      <c r="P51" s="337"/>
      <c r="Q51" s="337"/>
      <c r="R51" s="337"/>
      <c r="S51" s="337"/>
      <c r="T51" s="337"/>
      <c r="U51" s="337"/>
      <c r="V51" s="337"/>
      <c r="W51" s="337"/>
      <c r="X51" s="337"/>
      <c r="Y51" s="337"/>
      <c r="Z51" s="337"/>
      <c r="AA51" s="337"/>
      <c r="AB51" s="337"/>
      <c r="AC51" s="337"/>
      <c r="AD51" s="337"/>
      <c r="AE51" s="337"/>
      <c r="AF51" s="337"/>
      <c r="AG51" s="337"/>
      <c r="AH51" s="337"/>
      <c r="AI51" s="337"/>
      <c r="AJ51" s="337"/>
      <c r="AK51" s="337"/>
      <c r="AL51" s="337"/>
      <c r="AM51" s="337"/>
      <c r="AN51" s="337"/>
      <c r="AO51" s="352"/>
      <c r="AP51" s="352"/>
      <c r="HG51" s="353">
        <v>19</v>
      </c>
    </row>
    <row r="52" spans="1:215" ht="15.75" customHeight="1">
      <c r="A52" s="330">
        <v>41791</v>
      </c>
      <c r="B52" s="331" t="s">
        <v>115</v>
      </c>
      <c r="C52" s="212">
        <v>22320155.989999998</v>
      </c>
      <c r="D52" s="213">
        <f t="shared" ca="1" si="3"/>
        <v>2.2102615415287685E-2</v>
      </c>
      <c r="E52" s="213">
        <f t="shared" si="4"/>
        <v>1.5836218737590446E-2</v>
      </c>
      <c r="F52" s="213">
        <f t="shared" si="2"/>
        <v>1.9487403434138351E-2</v>
      </c>
      <c r="G52" s="213">
        <v>1.2875265264097324E-2</v>
      </c>
      <c r="H52" s="370">
        <v>0.03</v>
      </c>
      <c r="I52" s="370">
        <v>3.2500000000000001E-2</v>
      </c>
      <c r="J52" s="371">
        <v>12.968299999999999</v>
      </c>
      <c r="K52" s="372">
        <v>13.0238</v>
      </c>
      <c r="L52" s="339">
        <v>84.682072239918</v>
      </c>
      <c r="M52" s="213">
        <f t="shared" si="0"/>
        <v>-3.3333628060439047E-3</v>
      </c>
      <c r="N52" s="373">
        <f t="shared" si="1"/>
        <v>3.7525887063369012E-2</v>
      </c>
      <c r="O52" s="337"/>
      <c r="P52" s="337"/>
      <c r="Q52" s="337"/>
      <c r="R52" s="337"/>
      <c r="S52" s="337"/>
      <c r="T52" s="337"/>
      <c r="U52" s="337"/>
      <c r="V52" s="337"/>
      <c r="W52" s="337"/>
      <c r="X52" s="337"/>
      <c r="Y52" s="337"/>
      <c r="Z52" s="337"/>
      <c r="AA52" s="337"/>
      <c r="AB52" s="337"/>
      <c r="AC52" s="337"/>
      <c r="AD52" s="337"/>
      <c r="AE52" s="337"/>
      <c r="AF52" s="337"/>
      <c r="AG52" s="337"/>
      <c r="AH52" s="337"/>
      <c r="AI52" s="337"/>
      <c r="AJ52" s="337"/>
      <c r="AK52" s="337"/>
      <c r="AL52" s="337"/>
      <c r="AM52" s="337"/>
      <c r="AN52" s="337"/>
      <c r="AO52" s="352"/>
      <c r="AP52" s="352"/>
      <c r="HG52" s="353">
        <v>20</v>
      </c>
    </row>
    <row r="53" spans="1:215" ht="15.75" customHeight="1">
      <c r="A53" s="330">
        <v>41883</v>
      </c>
      <c r="B53" s="331" t="s">
        <v>116</v>
      </c>
      <c r="C53" s="212">
        <v>22258188.370000001</v>
      </c>
      <c r="D53" s="213">
        <f t="shared" ca="1" si="3"/>
        <v>2.3273778014560653E-2</v>
      </c>
      <c r="E53" s="213">
        <f t="shared" si="4"/>
        <v>1.9619897817414911E-2</v>
      </c>
      <c r="F53" s="213">
        <f t="shared" si="2"/>
        <v>2.5589859446974561E-2</v>
      </c>
      <c r="G53" s="213">
        <v>1.641867238173722E-3</v>
      </c>
      <c r="H53" s="370">
        <v>0.03</v>
      </c>
      <c r="I53" s="370">
        <v>0.03</v>
      </c>
      <c r="J53" s="371">
        <v>13.428599999999999</v>
      </c>
      <c r="K53" s="372">
        <v>13.3226</v>
      </c>
      <c r="L53" s="339">
        <v>85.596339924274005</v>
      </c>
      <c r="M53" s="213">
        <f t="shared" si="0"/>
        <v>1.0796472738240803E-2</v>
      </c>
      <c r="N53" s="373">
        <f t="shared" si="1"/>
        <v>4.2175837845747965E-2</v>
      </c>
      <c r="O53" s="337"/>
      <c r="P53" s="337"/>
      <c r="Q53" s="337"/>
      <c r="R53" s="337"/>
      <c r="S53" s="337"/>
      <c r="T53" s="337"/>
      <c r="U53" s="337"/>
      <c r="V53" s="337"/>
      <c r="W53" s="337"/>
      <c r="X53" s="337"/>
      <c r="Y53" s="337"/>
      <c r="Z53" s="337"/>
      <c r="AA53" s="337"/>
      <c r="AB53" s="337"/>
      <c r="AC53" s="337"/>
      <c r="AD53" s="337"/>
      <c r="AE53" s="337"/>
      <c r="AF53" s="337"/>
      <c r="AG53" s="337"/>
      <c r="AH53" s="337"/>
      <c r="AI53" s="337"/>
      <c r="AJ53" s="337"/>
      <c r="AK53" s="337"/>
      <c r="AL53" s="337"/>
      <c r="AM53" s="337"/>
      <c r="AN53" s="337"/>
      <c r="AO53" s="352"/>
      <c r="AP53" s="352"/>
      <c r="HG53" s="353">
        <v>21</v>
      </c>
    </row>
    <row r="54" spans="1:215" s="351" customFormat="1" ht="15.75" customHeight="1">
      <c r="A54" s="343">
        <v>41974</v>
      </c>
      <c r="B54" s="344" t="s">
        <v>117</v>
      </c>
      <c r="C54" s="221">
        <v>22939645.030000001</v>
      </c>
      <c r="D54" s="222">
        <f t="shared" ca="1" si="3"/>
        <v>2.5037635078935416E-2</v>
      </c>
      <c r="E54" s="222">
        <f t="shared" si="4"/>
        <v>2.5037635078935416E-2</v>
      </c>
      <c r="F54" s="222">
        <f t="shared" si="2"/>
        <v>3.0156351619912147E-2</v>
      </c>
      <c r="G54" s="222">
        <v>8.4979377227147879E-3</v>
      </c>
      <c r="H54" s="345">
        <v>0.03</v>
      </c>
      <c r="I54" s="345">
        <v>0.03</v>
      </c>
      <c r="J54" s="346">
        <v>14.7515</v>
      </c>
      <c r="K54" s="347">
        <v>14.116399999999999</v>
      </c>
      <c r="L54" s="346">
        <v>87.188983712964003</v>
      </c>
      <c r="M54" s="348">
        <f t="shared" si="0"/>
        <v>1.8606447309534424E-2</v>
      </c>
      <c r="N54" s="349">
        <f t="shared" si="1"/>
        <v>4.0813215195323549E-2</v>
      </c>
      <c r="O54" s="337"/>
      <c r="P54" s="337"/>
      <c r="Q54" s="337"/>
      <c r="R54" s="337"/>
      <c r="S54" s="337"/>
      <c r="T54" s="337"/>
      <c r="U54" s="337"/>
      <c r="V54" s="337"/>
      <c r="W54" s="337"/>
      <c r="X54" s="337"/>
      <c r="Y54" s="337"/>
      <c r="Z54" s="337"/>
      <c r="AA54" s="337"/>
      <c r="AB54" s="337"/>
      <c r="AC54" s="337"/>
      <c r="AD54" s="337"/>
      <c r="AE54" s="337"/>
      <c r="AF54" s="337"/>
      <c r="AG54" s="337"/>
      <c r="AH54" s="337"/>
      <c r="AI54" s="337"/>
      <c r="AJ54" s="337"/>
      <c r="AK54" s="337"/>
      <c r="AL54" s="337"/>
      <c r="AM54" s="337"/>
      <c r="AN54" s="337"/>
      <c r="AO54" s="352"/>
      <c r="AP54" s="352"/>
      <c r="AQ54" s="363"/>
      <c r="AR54" s="363"/>
      <c r="AS54" s="363"/>
      <c r="AT54" s="363"/>
      <c r="AU54" s="363"/>
      <c r="AV54" s="363"/>
      <c r="AW54" s="363"/>
      <c r="AX54" s="363"/>
      <c r="AY54" s="363"/>
      <c r="AZ54" s="363"/>
      <c r="BA54" s="363"/>
      <c r="BB54" s="363"/>
      <c r="BC54" s="363"/>
      <c r="BD54" s="363"/>
      <c r="BE54" s="363"/>
      <c r="BF54" s="363"/>
      <c r="BG54" s="363"/>
      <c r="BH54" s="363"/>
      <c r="BI54" s="363"/>
      <c r="BJ54" s="363"/>
      <c r="BK54" s="363"/>
      <c r="BL54" s="363"/>
      <c r="BM54" s="363"/>
      <c r="BN54" s="363"/>
      <c r="BO54" s="363"/>
      <c r="BP54" s="363"/>
      <c r="BQ54" s="363"/>
      <c r="BR54" s="363"/>
      <c r="BS54" s="363"/>
      <c r="BT54" s="363"/>
      <c r="BU54" s="363"/>
      <c r="BV54" s="363"/>
      <c r="BW54" s="363"/>
      <c r="BX54" s="363"/>
      <c r="BY54" s="363"/>
      <c r="BZ54" s="363"/>
      <c r="CA54" s="363"/>
      <c r="CB54" s="363"/>
      <c r="CC54" s="363"/>
      <c r="CD54" s="363"/>
      <c r="CE54" s="363"/>
      <c r="CF54" s="363"/>
      <c r="CG54" s="363"/>
      <c r="CH54" s="363"/>
      <c r="CI54" s="363"/>
      <c r="CJ54" s="363"/>
      <c r="CK54" s="363"/>
      <c r="CL54" s="363"/>
      <c r="CM54" s="363"/>
      <c r="CN54" s="363"/>
      <c r="CO54" s="363"/>
      <c r="CP54" s="363"/>
      <c r="CQ54" s="363"/>
      <c r="CR54" s="363"/>
      <c r="CS54" s="363"/>
      <c r="CT54" s="363"/>
      <c r="CU54" s="363"/>
      <c r="CV54" s="363"/>
      <c r="CW54" s="363"/>
      <c r="CX54" s="363"/>
      <c r="CY54" s="363"/>
      <c r="CZ54" s="363"/>
      <c r="DA54" s="363"/>
      <c r="DB54" s="363"/>
      <c r="DC54" s="363"/>
      <c r="DD54" s="363"/>
      <c r="DE54" s="363"/>
      <c r="DF54" s="363"/>
      <c r="DG54" s="363"/>
      <c r="DH54" s="363"/>
      <c r="DI54" s="363"/>
      <c r="DJ54" s="363"/>
      <c r="DK54" s="363"/>
      <c r="DL54" s="363"/>
      <c r="DM54" s="363"/>
      <c r="DN54" s="363"/>
      <c r="DO54" s="363"/>
      <c r="DP54" s="363"/>
      <c r="DQ54" s="363"/>
      <c r="DR54" s="363"/>
      <c r="DS54" s="363"/>
      <c r="DT54" s="363"/>
      <c r="DU54" s="363"/>
      <c r="DV54" s="363"/>
      <c r="DW54" s="363"/>
      <c r="DX54" s="363"/>
      <c r="DY54" s="363"/>
      <c r="DZ54" s="363"/>
      <c r="EA54" s="363"/>
      <c r="EB54" s="363"/>
      <c r="EC54" s="363"/>
      <c r="ED54" s="363"/>
      <c r="EE54" s="363"/>
      <c r="EF54" s="363"/>
      <c r="EG54" s="363"/>
      <c r="EH54" s="363"/>
      <c r="EI54" s="363"/>
      <c r="EJ54" s="363"/>
      <c r="EK54" s="363"/>
      <c r="EL54" s="363"/>
      <c r="EM54" s="363"/>
      <c r="EN54" s="363"/>
      <c r="EO54" s="363"/>
      <c r="EP54" s="363"/>
      <c r="EQ54" s="363"/>
      <c r="ER54" s="363"/>
      <c r="ES54" s="363"/>
      <c r="ET54" s="363"/>
      <c r="EU54" s="363"/>
      <c r="EV54" s="363"/>
      <c r="EW54" s="363"/>
      <c r="EX54" s="363"/>
      <c r="EY54" s="363"/>
      <c r="EZ54" s="363"/>
      <c r="FA54" s="363"/>
      <c r="FB54" s="363"/>
      <c r="FC54" s="363"/>
      <c r="FD54" s="363"/>
      <c r="FE54" s="363"/>
      <c r="FF54" s="363"/>
      <c r="FG54" s="363"/>
      <c r="FH54" s="363"/>
      <c r="FI54" s="363"/>
      <c r="FJ54" s="363"/>
      <c r="FK54" s="363"/>
      <c r="FL54" s="363"/>
      <c r="FM54" s="363"/>
      <c r="FN54" s="363"/>
      <c r="FO54" s="363"/>
      <c r="FP54" s="363"/>
      <c r="FQ54" s="363"/>
      <c r="FR54" s="363"/>
      <c r="FS54" s="363"/>
      <c r="FT54" s="363"/>
      <c r="FU54" s="363"/>
      <c r="FV54" s="363"/>
      <c r="FW54" s="363"/>
      <c r="FX54" s="363"/>
      <c r="FY54" s="363"/>
      <c r="FZ54" s="363"/>
      <c r="GA54" s="363"/>
      <c r="GB54" s="363"/>
      <c r="GC54" s="363"/>
      <c r="GD54" s="363"/>
      <c r="GE54" s="363"/>
      <c r="GF54" s="363"/>
      <c r="GG54" s="363"/>
      <c r="GH54" s="363"/>
      <c r="GI54" s="363"/>
      <c r="GJ54" s="363"/>
      <c r="GK54" s="363"/>
      <c r="GL54" s="363"/>
      <c r="GM54" s="363"/>
      <c r="GN54" s="363"/>
      <c r="GO54" s="363"/>
      <c r="GP54" s="363"/>
      <c r="GQ54" s="363"/>
      <c r="GR54" s="363"/>
      <c r="GS54" s="363"/>
      <c r="GT54" s="363"/>
      <c r="GU54" s="363"/>
      <c r="GV54" s="363"/>
      <c r="GW54" s="363"/>
      <c r="GX54" s="363"/>
      <c r="GY54" s="363"/>
      <c r="GZ54" s="363"/>
      <c r="HA54" s="363"/>
      <c r="HB54" s="363"/>
      <c r="HC54" s="363"/>
      <c r="HD54" s="363"/>
      <c r="HE54" s="363"/>
      <c r="HF54" s="363"/>
      <c r="HG54" s="363">
        <v>22</v>
      </c>
    </row>
    <row r="55" spans="1:215" ht="15.75" customHeight="1">
      <c r="A55" s="330">
        <v>42064</v>
      </c>
      <c r="B55" s="331" t="s">
        <v>118</v>
      </c>
      <c r="C55" s="212">
        <v>22169554.510000002</v>
      </c>
      <c r="D55" s="213">
        <f t="shared" ca="1" si="3"/>
        <v>2.8855502523679188E-2</v>
      </c>
      <c r="E55" s="213">
        <f t="shared" si="4"/>
        <v>2.6029733716115944E-2</v>
      </c>
      <c r="F55" s="213">
        <f t="shared" si="2"/>
        <v>2.8855502523679188E-2</v>
      </c>
      <c r="G55" s="213">
        <v>4.770311626285606E-3</v>
      </c>
      <c r="H55" s="260">
        <v>0.03</v>
      </c>
      <c r="I55" s="260">
        <v>0.03</v>
      </c>
      <c r="J55" s="339">
        <v>15.263500000000001</v>
      </c>
      <c r="K55" s="369">
        <v>15.12025</v>
      </c>
      <c r="L55" s="339">
        <v>87.630716990203993</v>
      </c>
      <c r="M55" s="341">
        <f t="shared" si="0"/>
        <v>5.0663886471509212E-3</v>
      </c>
      <c r="N55" s="342">
        <f t="shared" si="1"/>
        <v>3.1370745983606563E-2</v>
      </c>
      <c r="O55" s="337"/>
      <c r="P55" s="337"/>
      <c r="Q55" s="337"/>
      <c r="R55" s="337"/>
      <c r="S55" s="337"/>
      <c r="T55" s="337"/>
      <c r="U55" s="337"/>
      <c r="V55" s="337"/>
      <c r="W55" s="337"/>
      <c r="X55" s="337"/>
      <c r="Y55" s="337"/>
      <c r="Z55" s="337"/>
      <c r="AA55" s="337"/>
      <c r="AB55" s="337"/>
      <c r="AC55" s="337"/>
      <c r="AD55" s="337"/>
      <c r="AE55" s="337"/>
      <c r="AF55" s="337"/>
      <c r="AG55" s="337"/>
      <c r="AH55" s="337"/>
      <c r="AI55" s="337"/>
      <c r="AJ55" s="337"/>
      <c r="AK55" s="337"/>
      <c r="AL55" s="337"/>
      <c r="AM55" s="337"/>
      <c r="AN55" s="337"/>
      <c r="AO55" s="352"/>
      <c r="AP55" s="352"/>
      <c r="HG55" s="353">
        <v>23</v>
      </c>
    </row>
    <row r="56" spans="1:215" ht="15.75" customHeight="1">
      <c r="A56" s="330">
        <v>42156</v>
      </c>
      <c r="B56" s="331" t="s">
        <v>119</v>
      </c>
      <c r="C56" s="212">
        <v>22843017.890000001</v>
      </c>
      <c r="D56" s="213">
        <f t="shared" ca="1" si="3"/>
        <v>2.6092723558194031E-2</v>
      </c>
      <c r="E56" s="213">
        <f t="shared" si="4"/>
        <v>2.699865261729939E-2</v>
      </c>
      <c r="F56" s="213">
        <f t="shared" si="2"/>
        <v>2.3425548649133932E-2</v>
      </c>
      <c r="G56" s="213">
        <v>8.9092273509201458E-3</v>
      </c>
      <c r="H56" s="260">
        <v>0.03</v>
      </c>
      <c r="I56" s="260">
        <v>0.03</v>
      </c>
      <c r="J56" s="339">
        <v>15.738899999999999</v>
      </c>
      <c r="K56" s="369">
        <v>15.544699999999999</v>
      </c>
      <c r="L56" s="339">
        <v>87.113107758880005</v>
      </c>
      <c r="M56" s="341">
        <f t="shared" si="0"/>
        <v>-5.9067099882550433E-3</v>
      </c>
      <c r="N56" s="342">
        <f t="shared" si="1"/>
        <v>2.8707794396841013E-2</v>
      </c>
      <c r="O56" s="337"/>
      <c r="P56" s="337"/>
      <c r="Q56" s="337"/>
      <c r="R56" s="337"/>
      <c r="S56" s="337"/>
      <c r="T56" s="337"/>
      <c r="U56" s="337"/>
      <c r="V56" s="337"/>
      <c r="W56" s="337"/>
      <c r="X56" s="337"/>
      <c r="Y56" s="337"/>
      <c r="Z56" s="337"/>
      <c r="AA56" s="337"/>
      <c r="AB56" s="337"/>
      <c r="AC56" s="337"/>
      <c r="AD56" s="337"/>
      <c r="AE56" s="337"/>
      <c r="AF56" s="337"/>
      <c r="AG56" s="337"/>
      <c r="AH56" s="337"/>
      <c r="AI56" s="337"/>
      <c r="AJ56" s="337"/>
      <c r="AK56" s="337"/>
      <c r="AL56" s="337"/>
      <c r="AM56" s="337"/>
      <c r="AN56" s="337"/>
      <c r="AO56" s="352"/>
      <c r="AP56" s="352"/>
      <c r="HG56" s="353">
        <v>24</v>
      </c>
    </row>
    <row r="57" spans="1:215" ht="15.75" customHeight="1">
      <c r="A57" s="330">
        <v>42248</v>
      </c>
      <c r="B57" s="331" t="s">
        <v>120</v>
      </c>
      <c r="C57" s="212">
        <v>23011745.760000002</v>
      </c>
      <c r="D57" s="213">
        <f t="shared" ca="1" si="3"/>
        <v>2.8705618678003697E-2</v>
      </c>
      <c r="E57" s="213">
        <f t="shared" si="4"/>
        <v>2.9071084714272111E-2</v>
      </c>
      <c r="F57" s="213">
        <f t="shared" si="2"/>
        <v>3.3855288555993068E-2</v>
      </c>
      <c r="G57" s="213">
        <v>1.1734631025067443E-2</v>
      </c>
      <c r="H57" s="260">
        <v>0.03</v>
      </c>
      <c r="I57" s="260">
        <v>0.03</v>
      </c>
      <c r="J57" s="339">
        <v>16.9177</v>
      </c>
      <c r="K57" s="369">
        <v>16.513249999999999</v>
      </c>
      <c r="L57" s="339">
        <v>87.752419015566005</v>
      </c>
      <c r="M57" s="341">
        <f t="shared" si="0"/>
        <v>7.3388640714728837E-3</v>
      </c>
      <c r="N57" s="342">
        <f t="shared" si="1"/>
        <v>2.5188916876579759E-2</v>
      </c>
      <c r="O57" s="337"/>
      <c r="P57" s="337"/>
      <c r="Q57" s="337"/>
      <c r="R57" s="337"/>
      <c r="S57" s="337"/>
      <c r="T57" s="337"/>
      <c r="U57" s="337"/>
      <c r="V57" s="337"/>
      <c r="W57" s="337"/>
      <c r="X57" s="337"/>
      <c r="Y57" s="337"/>
      <c r="Z57" s="337"/>
      <c r="AA57" s="337"/>
      <c r="AB57" s="337"/>
      <c r="AC57" s="337"/>
      <c r="AD57" s="337"/>
      <c r="AE57" s="337"/>
      <c r="AF57" s="337"/>
      <c r="AG57" s="337"/>
      <c r="AH57" s="337"/>
      <c r="AI57" s="337"/>
      <c r="AJ57" s="337"/>
      <c r="AK57" s="337"/>
      <c r="AL57" s="337"/>
      <c r="AM57" s="337"/>
      <c r="AN57" s="337"/>
      <c r="AO57" s="352"/>
      <c r="AP57" s="352"/>
      <c r="HG57" s="353">
        <v>25</v>
      </c>
    </row>
    <row r="58" spans="1:215" s="351" customFormat="1" ht="15.75" customHeight="1">
      <c r="A58" s="343">
        <v>42339</v>
      </c>
      <c r="B58" s="344" t="s">
        <v>121</v>
      </c>
      <c r="C58" s="221">
        <v>23448298.890000001</v>
      </c>
      <c r="D58" s="222">
        <f t="shared" ca="1" si="3"/>
        <v>2.7023234527562723E-2</v>
      </c>
      <c r="E58" s="222">
        <f t="shared" si="4"/>
        <v>2.7023234527562723E-2</v>
      </c>
      <c r="F58" s="222">
        <f t="shared" si="2"/>
        <v>2.2173571532375203E-2</v>
      </c>
      <c r="G58" s="222">
        <v>-2.9125401678621321E-3</v>
      </c>
      <c r="H58" s="345">
        <v>3.2500000000000001E-2</v>
      </c>
      <c r="I58" s="345">
        <v>3.125E-2</v>
      </c>
      <c r="J58" s="346">
        <v>17.2075</v>
      </c>
      <c r="K58" s="347">
        <v>16.854799999999997</v>
      </c>
      <c r="L58" s="346">
        <v>89.046817717411002</v>
      </c>
      <c r="M58" s="348">
        <f t="shared" si="0"/>
        <v>1.4750575726184767E-2</v>
      </c>
      <c r="N58" s="349">
        <f t="shared" si="1"/>
        <v>2.130812776259905E-2</v>
      </c>
      <c r="O58" s="337"/>
      <c r="P58" s="337"/>
      <c r="Q58" s="337"/>
      <c r="R58" s="337"/>
      <c r="S58" s="337"/>
      <c r="T58" s="337"/>
      <c r="U58" s="337"/>
      <c r="V58" s="337"/>
      <c r="W58" s="337"/>
      <c r="X58" s="337"/>
      <c r="Y58" s="337"/>
      <c r="Z58" s="337"/>
      <c r="AA58" s="337"/>
      <c r="AB58" s="337"/>
      <c r="AC58" s="337"/>
      <c r="AD58" s="337"/>
      <c r="AE58" s="337"/>
      <c r="AF58" s="337"/>
      <c r="AG58" s="337"/>
      <c r="AH58" s="337"/>
      <c r="AI58" s="337"/>
      <c r="AJ58" s="337"/>
      <c r="AK58" s="337"/>
      <c r="AL58" s="337"/>
      <c r="AM58" s="337"/>
      <c r="AN58" s="337"/>
      <c r="AO58" s="352"/>
      <c r="AP58" s="352"/>
      <c r="AQ58" s="363"/>
      <c r="AR58" s="363"/>
      <c r="AS58" s="363"/>
      <c r="AT58" s="363"/>
      <c r="AU58" s="363"/>
      <c r="AV58" s="363"/>
      <c r="AW58" s="363"/>
      <c r="AX58" s="363"/>
      <c r="AY58" s="363"/>
      <c r="AZ58" s="363"/>
      <c r="BA58" s="363"/>
      <c r="BB58" s="363"/>
      <c r="BC58" s="363"/>
      <c r="BD58" s="363"/>
      <c r="BE58" s="363"/>
      <c r="BF58" s="363"/>
      <c r="BG58" s="363"/>
      <c r="BH58" s="363"/>
      <c r="BI58" s="363"/>
      <c r="BJ58" s="363"/>
      <c r="BK58" s="363"/>
      <c r="BL58" s="363"/>
      <c r="BM58" s="363"/>
      <c r="BN58" s="363"/>
      <c r="BO58" s="363"/>
      <c r="BP58" s="363"/>
      <c r="BQ58" s="363"/>
      <c r="BR58" s="363"/>
      <c r="BS58" s="363"/>
      <c r="BT58" s="363"/>
      <c r="BU58" s="363"/>
      <c r="BV58" s="363"/>
      <c r="BW58" s="363"/>
      <c r="BX58" s="363"/>
      <c r="BY58" s="363"/>
      <c r="BZ58" s="363"/>
      <c r="CA58" s="363"/>
      <c r="CB58" s="363"/>
      <c r="CC58" s="363"/>
      <c r="CD58" s="363"/>
      <c r="CE58" s="363"/>
      <c r="CF58" s="363"/>
      <c r="CG58" s="363"/>
      <c r="CH58" s="363"/>
      <c r="CI58" s="363"/>
      <c r="CJ58" s="363"/>
      <c r="CK58" s="363"/>
      <c r="CL58" s="363"/>
      <c r="CM58" s="363"/>
      <c r="CN58" s="363"/>
      <c r="CO58" s="363"/>
      <c r="CP58" s="363"/>
      <c r="CQ58" s="363"/>
      <c r="CR58" s="363"/>
      <c r="CS58" s="363"/>
      <c r="CT58" s="363"/>
      <c r="CU58" s="363"/>
      <c r="CV58" s="363"/>
      <c r="CW58" s="363"/>
      <c r="CX58" s="363"/>
      <c r="CY58" s="363"/>
      <c r="CZ58" s="363"/>
      <c r="DA58" s="363"/>
      <c r="DB58" s="363"/>
      <c r="DC58" s="363"/>
      <c r="DD58" s="363"/>
      <c r="DE58" s="363"/>
      <c r="DF58" s="363"/>
      <c r="DG58" s="363"/>
      <c r="DH58" s="363"/>
      <c r="DI58" s="363"/>
      <c r="DJ58" s="363"/>
      <c r="DK58" s="363"/>
      <c r="DL58" s="363"/>
      <c r="DM58" s="363"/>
      <c r="DN58" s="363"/>
      <c r="DO58" s="363"/>
      <c r="DP58" s="363"/>
      <c r="DQ58" s="363"/>
      <c r="DR58" s="363"/>
      <c r="DS58" s="363"/>
      <c r="DT58" s="363"/>
      <c r="DU58" s="363"/>
      <c r="DV58" s="363"/>
      <c r="DW58" s="363"/>
      <c r="DX58" s="363"/>
      <c r="DY58" s="363"/>
      <c r="DZ58" s="363"/>
      <c r="EA58" s="363"/>
      <c r="EB58" s="363"/>
      <c r="EC58" s="363"/>
      <c r="ED58" s="363"/>
      <c r="EE58" s="363"/>
      <c r="EF58" s="363"/>
      <c r="EG58" s="363"/>
      <c r="EH58" s="363"/>
      <c r="EI58" s="363"/>
      <c r="EJ58" s="363"/>
      <c r="EK58" s="363"/>
      <c r="EL58" s="363"/>
      <c r="EM58" s="363"/>
      <c r="EN58" s="363"/>
      <c r="EO58" s="363"/>
      <c r="EP58" s="363"/>
      <c r="EQ58" s="363"/>
      <c r="ER58" s="363"/>
      <c r="ES58" s="363"/>
      <c r="ET58" s="363"/>
      <c r="EU58" s="363"/>
      <c r="EV58" s="363"/>
      <c r="EW58" s="363"/>
      <c r="EX58" s="363"/>
      <c r="EY58" s="363"/>
      <c r="EZ58" s="363"/>
      <c r="FA58" s="363"/>
      <c r="FB58" s="363"/>
      <c r="FC58" s="363"/>
      <c r="FD58" s="363"/>
      <c r="FE58" s="363"/>
      <c r="FF58" s="363"/>
      <c r="FG58" s="363"/>
      <c r="FH58" s="363"/>
      <c r="FI58" s="363"/>
      <c r="FJ58" s="363"/>
      <c r="FK58" s="363"/>
      <c r="FL58" s="363"/>
      <c r="FM58" s="363"/>
      <c r="FN58" s="363"/>
      <c r="FO58" s="363"/>
      <c r="FP58" s="363"/>
      <c r="FQ58" s="363"/>
      <c r="FR58" s="363"/>
      <c r="FS58" s="363"/>
      <c r="FT58" s="363"/>
      <c r="FU58" s="363"/>
      <c r="FV58" s="363"/>
      <c r="FW58" s="363"/>
      <c r="FX58" s="363"/>
      <c r="FY58" s="363"/>
      <c r="FZ58" s="363"/>
      <c r="GA58" s="363"/>
      <c r="GB58" s="363"/>
      <c r="GC58" s="363"/>
      <c r="GD58" s="363"/>
      <c r="GE58" s="363"/>
      <c r="GF58" s="363"/>
      <c r="GG58" s="363"/>
      <c r="GH58" s="363"/>
      <c r="GI58" s="363"/>
      <c r="GJ58" s="363"/>
      <c r="GK58" s="363"/>
      <c r="GL58" s="363"/>
      <c r="GM58" s="363"/>
      <c r="GN58" s="363"/>
      <c r="GO58" s="363"/>
      <c r="GP58" s="363"/>
      <c r="GQ58" s="363"/>
      <c r="GR58" s="363"/>
      <c r="GS58" s="363"/>
      <c r="GT58" s="363"/>
      <c r="GU58" s="363"/>
      <c r="GV58" s="363"/>
      <c r="GW58" s="363"/>
      <c r="GX58" s="363"/>
      <c r="GY58" s="363"/>
      <c r="GZ58" s="363"/>
      <c r="HA58" s="363"/>
      <c r="HB58" s="363"/>
      <c r="HC58" s="363"/>
      <c r="HD58" s="363"/>
      <c r="HE58" s="363"/>
      <c r="HF58" s="363"/>
      <c r="HG58" s="363">
        <v>26</v>
      </c>
    </row>
    <row r="59" spans="1:215" ht="15.75" customHeight="1">
      <c r="A59" s="330">
        <v>42430</v>
      </c>
      <c r="B59" s="374" t="s">
        <v>122</v>
      </c>
      <c r="C59" s="212">
        <v>22537031.010000002</v>
      </c>
      <c r="D59" s="213">
        <f t="shared" ca="1" si="3"/>
        <v>1.6575727754666536E-2</v>
      </c>
      <c r="E59" s="213">
        <f t="shared" si="4"/>
        <v>2.4000541841128653E-2</v>
      </c>
      <c r="F59" s="213">
        <f t="shared" si="2"/>
        <v>1.6575727754666536E-2</v>
      </c>
      <c r="G59" s="213">
        <v>-7.8286846847352987E-4</v>
      </c>
      <c r="H59" s="260">
        <v>3.7499999999999999E-2</v>
      </c>
      <c r="I59" s="260">
        <v>3.5000000000000003E-2</v>
      </c>
      <c r="J59" s="339">
        <v>17.279</v>
      </c>
      <c r="K59" s="369">
        <v>17.69275</v>
      </c>
      <c r="L59" s="339">
        <v>89.910000600998004</v>
      </c>
      <c r="M59" s="341">
        <f t="shared" si="0"/>
        <v>9.6935848547254899E-3</v>
      </c>
      <c r="N59" s="342">
        <f t="shared" si="1"/>
        <v>2.6010098845234975E-2</v>
      </c>
      <c r="O59" s="337"/>
      <c r="P59" s="337"/>
      <c r="Q59" s="337"/>
      <c r="R59" s="337"/>
      <c r="S59" s="337"/>
      <c r="T59" s="337"/>
      <c r="U59" s="337"/>
      <c r="V59" s="337"/>
      <c r="W59" s="337"/>
      <c r="X59" s="337"/>
      <c r="Y59" s="337"/>
      <c r="Z59" s="337"/>
      <c r="AA59" s="337"/>
      <c r="AB59" s="337"/>
      <c r="AC59" s="337"/>
      <c r="AD59" s="337"/>
      <c r="AE59" s="337"/>
      <c r="AF59" s="337"/>
      <c r="AG59" s="337"/>
      <c r="AH59" s="337"/>
      <c r="AI59" s="337"/>
      <c r="AJ59" s="337"/>
      <c r="AK59" s="337"/>
      <c r="AL59" s="337"/>
      <c r="AM59" s="337"/>
      <c r="AN59" s="337"/>
      <c r="AO59" s="352"/>
      <c r="AP59" s="352"/>
      <c r="HG59" s="353">
        <v>27</v>
      </c>
    </row>
    <row r="60" spans="1:215" ht="15.75" customHeight="1">
      <c r="A60" s="330">
        <v>42522</v>
      </c>
      <c r="B60" s="331" t="s">
        <v>123</v>
      </c>
      <c r="C60" s="212">
        <v>23359955.280000001</v>
      </c>
      <c r="D60" s="213">
        <f t="shared" ca="1" si="3"/>
        <v>1.9648152568147781E-2</v>
      </c>
      <c r="E60" s="213">
        <f t="shared" si="4"/>
        <v>2.3795759712678333E-2</v>
      </c>
      <c r="F60" s="213">
        <f t="shared" si="2"/>
        <v>2.2629995409945369E-2</v>
      </c>
      <c r="G60" s="213">
        <v>4.0937640327995961E-3</v>
      </c>
      <c r="H60" s="260">
        <v>4.2500000000000003E-2</v>
      </c>
      <c r="I60" s="260">
        <v>0.04</v>
      </c>
      <c r="J60" s="339">
        <v>18.2804</v>
      </c>
      <c r="K60" s="369">
        <v>17.7287</v>
      </c>
      <c r="L60" s="339">
        <v>89.324027886291006</v>
      </c>
      <c r="M60" s="341">
        <f t="shared" si="0"/>
        <v>-6.5173252228906131E-3</v>
      </c>
      <c r="N60" s="342">
        <f t="shared" si="1"/>
        <v>2.5379878921672594E-2</v>
      </c>
      <c r="O60" s="337"/>
      <c r="P60" s="337"/>
      <c r="Q60" s="337"/>
      <c r="R60" s="337"/>
      <c r="S60" s="337"/>
      <c r="T60" s="337"/>
      <c r="U60" s="337"/>
      <c r="V60" s="337"/>
      <c r="W60" s="337"/>
      <c r="X60" s="337"/>
      <c r="Y60" s="337"/>
      <c r="Z60" s="337"/>
      <c r="AA60" s="337"/>
      <c r="AB60" s="337"/>
      <c r="AC60" s="337"/>
      <c r="AD60" s="337"/>
      <c r="AE60" s="337"/>
      <c r="AF60" s="337"/>
      <c r="AG60" s="337"/>
      <c r="AH60" s="337"/>
      <c r="AI60" s="337"/>
      <c r="AJ60" s="337"/>
      <c r="AK60" s="337"/>
      <c r="AL60" s="337"/>
      <c r="AM60" s="337"/>
      <c r="AN60" s="337"/>
      <c r="AO60" s="352"/>
      <c r="AP60" s="352"/>
      <c r="HG60" s="353">
        <v>28</v>
      </c>
    </row>
    <row r="61" spans="1:215" ht="15.75" customHeight="1">
      <c r="A61" s="330">
        <v>42614</v>
      </c>
      <c r="B61" s="331" t="s">
        <v>124</v>
      </c>
      <c r="C61" s="212">
        <v>23214541.739999998</v>
      </c>
      <c r="D61" s="213">
        <f t="shared" ca="1" si="3"/>
        <v>1.5982664720618933E-2</v>
      </c>
      <c r="E61" s="213">
        <f t="shared" si="4"/>
        <v>1.7543911611092033E-2</v>
      </c>
      <c r="F61" s="213">
        <f t="shared" si="2"/>
        <v>8.8127159979538572E-3</v>
      </c>
      <c r="G61" s="213">
        <v>8.7356308281201223E-3</v>
      </c>
      <c r="H61" s="260">
        <v>4.7500000000000001E-2</v>
      </c>
      <c r="I61" s="260">
        <v>4.4999999999999998E-2</v>
      </c>
      <c r="J61" s="339">
        <v>19.385200000000001</v>
      </c>
      <c r="K61" s="369">
        <v>19.068950000000001</v>
      </c>
      <c r="L61" s="339">
        <v>90.357743854798997</v>
      </c>
      <c r="M61" s="341">
        <f t="shared" si="0"/>
        <v>1.1572652879289214E-2</v>
      </c>
      <c r="N61" s="342">
        <f t="shared" si="1"/>
        <v>2.9689493104125608E-2</v>
      </c>
      <c r="O61" s="337"/>
      <c r="P61" s="337"/>
      <c r="Q61" s="337"/>
      <c r="R61" s="337"/>
      <c r="S61" s="337"/>
      <c r="T61" s="337"/>
      <c r="U61" s="337"/>
      <c r="V61" s="337"/>
      <c r="W61" s="337"/>
      <c r="X61" s="337"/>
      <c r="Y61" s="337"/>
      <c r="Z61" s="337"/>
      <c r="AA61" s="337"/>
      <c r="AB61" s="337"/>
      <c r="AC61" s="337"/>
      <c r="AD61" s="337"/>
      <c r="AE61" s="337"/>
      <c r="AF61" s="337"/>
      <c r="AG61" s="337"/>
      <c r="AH61" s="337"/>
      <c r="AI61" s="337"/>
      <c r="AJ61" s="337"/>
      <c r="AK61" s="337"/>
      <c r="AL61" s="337"/>
      <c r="AM61" s="337"/>
      <c r="AN61" s="337"/>
      <c r="AO61" s="352"/>
      <c r="AP61" s="352"/>
      <c r="HG61" s="353">
        <v>29</v>
      </c>
    </row>
    <row r="62" spans="1:215" s="351" customFormat="1" ht="15.75" customHeight="1">
      <c r="A62" s="343">
        <v>42705</v>
      </c>
      <c r="B62" s="344" t="s">
        <v>125</v>
      </c>
      <c r="C62" s="221">
        <v>23982434.960000001</v>
      </c>
      <c r="D62" s="222">
        <f t="shared" ca="1" si="3"/>
        <v>1.7724932250640091E-2</v>
      </c>
      <c r="E62" s="222">
        <f t="shared" si="4"/>
        <v>1.7724932250640091E-2</v>
      </c>
      <c r="F62" s="222">
        <f t="shared" si="2"/>
        <v>2.277931002610134E-2</v>
      </c>
      <c r="G62" s="222">
        <v>1.1200995856023743E-2</v>
      </c>
      <c r="H62" s="345">
        <v>5.7500000000000002E-2</v>
      </c>
      <c r="I62" s="345">
        <v>5.2500000000000005E-2</v>
      </c>
      <c r="J62" s="346">
        <v>20.7272</v>
      </c>
      <c r="K62" s="347">
        <v>19.7957</v>
      </c>
      <c r="L62" s="346">
        <v>92.039034797764003</v>
      </c>
      <c r="M62" s="348">
        <f t="shared" si="0"/>
        <v>1.8607048729180065E-2</v>
      </c>
      <c r="N62" s="349">
        <f t="shared" si="1"/>
        <v>3.3602740188299229E-2</v>
      </c>
      <c r="O62" s="337"/>
      <c r="P62" s="337"/>
      <c r="Q62" s="337"/>
      <c r="R62" s="337"/>
      <c r="S62" s="337"/>
      <c r="T62" s="337"/>
      <c r="U62" s="337"/>
      <c r="V62" s="337"/>
      <c r="W62" s="337"/>
      <c r="X62" s="337"/>
      <c r="Y62" s="337"/>
      <c r="Z62" s="337"/>
      <c r="AA62" s="337"/>
      <c r="AB62" s="337"/>
      <c r="AC62" s="337"/>
      <c r="AD62" s="337"/>
      <c r="AE62" s="337"/>
      <c r="AF62" s="337"/>
      <c r="AG62" s="337"/>
      <c r="AH62" s="337"/>
      <c r="AI62" s="337"/>
      <c r="AJ62" s="337"/>
      <c r="AK62" s="337"/>
      <c r="AL62" s="337"/>
      <c r="AM62" s="337"/>
      <c r="AN62" s="337"/>
      <c r="AO62" s="352"/>
      <c r="AP62" s="352"/>
      <c r="AQ62" s="363"/>
      <c r="AR62" s="363"/>
      <c r="AS62" s="363"/>
      <c r="AT62" s="363"/>
      <c r="AU62" s="363"/>
      <c r="AV62" s="363"/>
      <c r="AW62" s="363"/>
      <c r="AX62" s="363"/>
      <c r="AY62" s="363"/>
      <c r="AZ62" s="363"/>
      <c r="BA62" s="363"/>
      <c r="BB62" s="363"/>
      <c r="BC62" s="363"/>
      <c r="BD62" s="363"/>
      <c r="BE62" s="363"/>
      <c r="BF62" s="363"/>
      <c r="BG62" s="363"/>
      <c r="BH62" s="363"/>
      <c r="BI62" s="363"/>
      <c r="BJ62" s="363"/>
      <c r="BK62" s="363"/>
      <c r="BL62" s="363"/>
      <c r="BM62" s="363"/>
      <c r="BN62" s="363"/>
      <c r="BO62" s="363"/>
      <c r="BP62" s="363"/>
      <c r="BQ62" s="363"/>
      <c r="BR62" s="363"/>
      <c r="BS62" s="363"/>
      <c r="BT62" s="363"/>
      <c r="BU62" s="363"/>
      <c r="BV62" s="363"/>
      <c r="BW62" s="363"/>
      <c r="BX62" s="363"/>
      <c r="BY62" s="363"/>
      <c r="BZ62" s="363"/>
      <c r="CA62" s="363"/>
      <c r="CB62" s="363"/>
      <c r="CC62" s="363"/>
      <c r="CD62" s="363"/>
      <c r="CE62" s="363"/>
      <c r="CF62" s="363"/>
      <c r="CG62" s="363"/>
      <c r="CH62" s="363"/>
      <c r="CI62" s="363"/>
      <c r="CJ62" s="363"/>
      <c r="CK62" s="363"/>
      <c r="CL62" s="363"/>
      <c r="CM62" s="363"/>
      <c r="CN62" s="363"/>
      <c r="CO62" s="363"/>
      <c r="CP62" s="363"/>
      <c r="CQ62" s="363"/>
      <c r="CR62" s="363"/>
      <c r="CS62" s="363"/>
      <c r="CT62" s="363"/>
      <c r="CU62" s="363"/>
      <c r="CV62" s="363"/>
      <c r="CW62" s="363"/>
      <c r="CX62" s="363"/>
      <c r="CY62" s="363"/>
      <c r="CZ62" s="363"/>
      <c r="DA62" s="363"/>
      <c r="DB62" s="363"/>
      <c r="DC62" s="363"/>
      <c r="DD62" s="363"/>
      <c r="DE62" s="363"/>
      <c r="DF62" s="363"/>
      <c r="DG62" s="363"/>
      <c r="DH62" s="363"/>
      <c r="DI62" s="363"/>
      <c r="DJ62" s="363"/>
      <c r="DK62" s="363"/>
      <c r="DL62" s="363"/>
      <c r="DM62" s="363"/>
      <c r="DN62" s="363"/>
      <c r="DO62" s="363"/>
      <c r="DP62" s="363"/>
      <c r="DQ62" s="363"/>
      <c r="DR62" s="363"/>
      <c r="DS62" s="363"/>
      <c r="DT62" s="363"/>
      <c r="DU62" s="363"/>
      <c r="DV62" s="363"/>
      <c r="DW62" s="363"/>
      <c r="DX62" s="363"/>
      <c r="DY62" s="363"/>
      <c r="DZ62" s="363"/>
      <c r="EA62" s="363"/>
      <c r="EB62" s="363"/>
      <c r="EC62" s="363"/>
      <c r="ED62" s="363"/>
      <c r="EE62" s="363"/>
      <c r="EF62" s="363"/>
      <c r="EG62" s="363"/>
      <c r="EH62" s="363"/>
      <c r="EI62" s="363"/>
      <c r="EJ62" s="363"/>
      <c r="EK62" s="363"/>
      <c r="EL62" s="363"/>
      <c r="EM62" s="363"/>
      <c r="EN62" s="363"/>
      <c r="EO62" s="363"/>
      <c r="EP62" s="363"/>
      <c r="EQ62" s="363"/>
      <c r="ER62" s="363"/>
      <c r="ES62" s="363"/>
      <c r="ET62" s="363"/>
      <c r="EU62" s="363"/>
      <c r="EV62" s="363"/>
      <c r="EW62" s="363"/>
      <c r="EX62" s="363"/>
      <c r="EY62" s="363"/>
      <c r="EZ62" s="363"/>
      <c r="FA62" s="363"/>
      <c r="FB62" s="363"/>
      <c r="FC62" s="363"/>
      <c r="FD62" s="363"/>
      <c r="FE62" s="363"/>
      <c r="FF62" s="363"/>
      <c r="FG62" s="363"/>
      <c r="FH62" s="363"/>
      <c r="FI62" s="363"/>
      <c r="FJ62" s="363"/>
      <c r="FK62" s="363"/>
      <c r="FL62" s="363"/>
      <c r="FM62" s="363"/>
      <c r="FN62" s="363"/>
      <c r="FO62" s="363"/>
      <c r="FP62" s="363"/>
      <c r="FQ62" s="363"/>
      <c r="FR62" s="363"/>
      <c r="FS62" s="363"/>
      <c r="FT62" s="363"/>
      <c r="FU62" s="363"/>
      <c r="FV62" s="363"/>
      <c r="FW62" s="363"/>
      <c r="FX62" s="363"/>
      <c r="FY62" s="363"/>
      <c r="FZ62" s="363"/>
      <c r="GA62" s="363"/>
      <c r="GB62" s="363"/>
      <c r="GC62" s="363"/>
      <c r="GD62" s="363"/>
      <c r="GE62" s="363"/>
      <c r="GF62" s="363"/>
      <c r="GG62" s="363"/>
      <c r="GH62" s="363"/>
      <c r="GI62" s="363"/>
      <c r="GJ62" s="363"/>
      <c r="GK62" s="363"/>
      <c r="GL62" s="363"/>
      <c r="GM62" s="363"/>
      <c r="GN62" s="363"/>
      <c r="GO62" s="363"/>
      <c r="GP62" s="363"/>
      <c r="GQ62" s="363"/>
      <c r="GR62" s="363"/>
      <c r="GS62" s="363"/>
      <c r="GT62" s="363"/>
      <c r="GU62" s="363"/>
      <c r="GV62" s="363"/>
      <c r="GW62" s="363"/>
      <c r="GX62" s="363"/>
      <c r="GY62" s="363"/>
      <c r="GZ62" s="363"/>
      <c r="HA62" s="363"/>
      <c r="HB62" s="363"/>
      <c r="HC62" s="363"/>
      <c r="HD62" s="363"/>
      <c r="HE62" s="363"/>
      <c r="HF62" s="363"/>
      <c r="HG62" s="363">
        <v>30</v>
      </c>
    </row>
    <row r="63" spans="1:215" ht="15.75" customHeight="1">
      <c r="A63" s="330">
        <v>42795</v>
      </c>
      <c r="B63" s="374" t="s">
        <v>126</v>
      </c>
      <c r="C63" s="212">
        <v>23306069.300000001</v>
      </c>
      <c r="D63" s="213">
        <f t="shared" ca="1" si="3"/>
        <v>3.4123318624301735E-2</v>
      </c>
      <c r="E63" s="213">
        <f t="shared" si="4"/>
        <v>2.2026411905805121E-2</v>
      </c>
      <c r="F63" s="213">
        <f t="shared" si="2"/>
        <v>3.4123318624301735E-2</v>
      </c>
      <c r="G63" s="213">
        <v>5.7059538002195431E-3</v>
      </c>
      <c r="H63" s="260">
        <v>6.5000000000000002E-2</v>
      </c>
      <c r="I63" s="260">
        <v>6.1249999999999999E-2</v>
      </c>
      <c r="J63" s="339">
        <v>18.724900000000002</v>
      </c>
      <c r="K63" s="369">
        <v>19.778550000000003</v>
      </c>
      <c r="L63" s="339">
        <v>94.722489332292</v>
      </c>
      <c r="M63" s="341">
        <f t="shared" si="0"/>
        <v>2.91556135983424E-2</v>
      </c>
      <c r="N63" s="342">
        <f t="shared" si="1"/>
        <v>5.3525622279225971E-2</v>
      </c>
      <c r="O63" s="337"/>
      <c r="P63" s="337"/>
      <c r="Q63" s="337"/>
      <c r="R63" s="337"/>
      <c r="S63" s="337"/>
      <c r="T63" s="337"/>
      <c r="U63" s="337"/>
      <c r="V63" s="337"/>
      <c r="W63" s="337"/>
      <c r="X63" s="337"/>
      <c r="Y63" s="337"/>
      <c r="Z63" s="337"/>
      <c r="AA63" s="337"/>
      <c r="AB63" s="337"/>
      <c r="AC63" s="337"/>
      <c r="AD63" s="337"/>
      <c r="AE63" s="337"/>
      <c r="AF63" s="337"/>
      <c r="AG63" s="337"/>
      <c r="AH63" s="337"/>
      <c r="AI63" s="337"/>
      <c r="AJ63" s="337"/>
      <c r="AK63" s="337"/>
      <c r="AL63" s="337"/>
      <c r="AM63" s="337"/>
      <c r="AN63" s="337"/>
      <c r="AO63" s="352"/>
      <c r="AP63" s="352"/>
      <c r="HG63" s="353">
        <v>31</v>
      </c>
    </row>
    <row r="64" spans="1:215" ht="15.75" customHeight="1">
      <c r="A64" s="330">
        <v>42887</v>
      </c>
      <c r="B64" s="331" t="s">
        <v>127</v>
      </c>
      <c r="C64" s="212">
        <v>23710325.699999999</v>
      </c>
      <c r="D64" s="213">
        <f t="shared" ca="1" si="3"/>
        <v>2.4389590700509389E-2</v>
      </c>
      <c r="E64" s="213">
        <f t="shared" si="4"/>
        <v>2.0099614951957223E-2</v>
      </c>
      <c r="F64" s="213">
        <f t="shared" si="2"/>
        <v>1.499876244626086E-2</v>
      </c>
      <c r="G64" s="213">
        <v>1.2539669984210633E-3</v>
      </c>
      <c r="H64" s="260">
        <v>7.0000000000000007E-2</v>
      </c>
      <c r="I64" s="260">
        <v>6.7500000000000004E-2</v>
      </c>
      <c r="J64" s="339">
        <v>18.1203</v>
      </c>
      <c r="K64" s="369">
        <v>18.47045</v>
      </c>
      <c r="L64" s="339">
        <v>94.963639641805003</v>
      </c>
      <c r="M64" s="341">
        <f t="shared" si="0"/>
        <v>2.5458611910740281E-3</v>
      </c>
      <c r="N64" s="342">
        <f t="shared" si="1"/>
        <v>6.3136558986045532E-2</v>
      </c>
      <c r="O64" s="337"/>
      <c r="P64" s="337"/>
      <c r="Q64" s="337"/>
      <c r="R64" s="337"/>
      <c r="S64" s="337"/>
      <c r="T64" s="337"/>
      <c r="U64" s="337"/>
      <c r="V64" s="337"/>
      <c r="W64" s="337"/>
      <c r="X64" s="337"/>
      <c r="Y64" s="337"/>
      <c r="Z64" s="337"/>
      <c r="AA64" s="337"/>
      <c r="AB64" s="337"/>
      <c r="AC64" s="337"/>
      <c r="AD64" s="337"/>
      <c r="AE64" s="337"/>
      <c r="AF64" s="337"/>
      <c r="AG64" s="337"/>
      <c r="AH64" s="337"/>
      <c r="AI64" s="337"/>
      <c r="AJ64" s="337"/>
      <c r="AK64" s="337"/>
      <c r="AL64" s="337"/>
      <c r="AM64" s="337"/>
      <c r="AN64" s="337"/>
      <c r="AO64" s="352"/>
      <c r="AP64" s="352"/>
      <c r="HG64" s="353">
        <v>32</v>
      </c>
    </row>
    <row r="65" spans="1:215" ht="15.75" customHeight="1">
      <c r="A65" s="330">
        <v>42979</v>
      </c>
      <c r="B65" s="331" t="s">
        <v>128</v>
      </c>
      <c r="C65" s="212">
        <v>23491265.579999998</v>
      </c>
      <c r="D65" s="213">
        <f t="shared" ca="1" si="3"/>
        <v>2.0201152973986725E-2</v>
      </c>
      <c r="E65" s="213">
        <f t="shared" si="4"/>
        <v>2.085428078499274E-2</v>
      </c>
      <c r="F65" s="213">
        <f t="shared" si="2"/>
        <v>1.1920280102845515E-2</v>
      </c>
      <c r="G65" s="213">
        <v>-6.010305610433031E-3</v>
      </c>
      <c r="H65" s="260">
        <v>7.0000000000000007E-2</v>
      </c>
      <c r="I65" s="260">
        <v>7.0000000000000007E-2</v>
      </c>
      <c r="J65" s="339">
        <v>18.2545</v>
      </c>
      <c r="K65" s="369">
        <v>18.0275</v>
      </c>
      <c r="L65" s="339">
        <v>96.093515235290994</v>
      </c>
      <c r="M65" s="341">
        <f t="shared" si="0"/>
        <v>1.1897981140442715E-2</v>
      </c>
      <c r="N65" s="342">
        <f t="shared" si="1"/>
        <v>6.3478470530529574E-2</v>
      </c>
      <c r="O65" s="337"/>
      <c r="P65" s="337"/>
      <c r="Q65" s="337"/>
      <c r="R65" s="337"/>
      <c r="S65" s="337"/>
      <c r="T65" s="337"/>
      <c r="U65" s="337"/>
      <c r="V65" s="337"/>
      <c r="W65" s="337"/>
      <c r="X65" s="337"/>
      <c r="Y65" s="337"/>
      <c r="Z65" s="337"/>
      <c r="AA65" s="337"/>
      <c r="AB65" s="337"/>
      <c r="AC65" s="337"/>
      <c r="AD65" s="337"/>
      <c r="AE65" s="337"/>
      <c r="AF65" s="337"/>
      <c r="AG65" s="337"/>
      <c r="AH65" s="337"/>
      <c r="AI65" s="337"/>
      <c r="AJ65" s="337"/>
      <c r="AK65" s="337"/>
      <c r="AL65" s="337"/>
      <c r="AM65" s="337"/>
      <c r="AN65" s="337"/>
      <c r="AO65" s="352"/>
      <c r="AP65" s="352"/>
      <c r="HG65" s="353">
        <v>33</v>
      </c>
    </row>
    <row r="66" spans="1:215" s="351" customFormat="1" ht="15.75" customHeight="1">
      <c r="A66" s="343">
        <v>43070</v>
      </c>
      <c r="B66" s="344" t="s">
        <v>129</v>
      </c>
      <c r="C66" s="221">
        <v>24328768.68</v>
      </c>
      <c r="D66" s="222">
        <f t="shared" ca="1" si="3"/>
        <v>1.8717285353800683E-2</v>
      </c>
      <c r="E66" s="222">
        <f t="shared" si="4"/>
        <v>1.8717285353800683E-2</v>
      </c>
      <c r="F66" s="222">
        <f t="shared" si="2"/>
        <v>1.4441140800658614E-2</v>
      </c>
      <c r="G66" s="222">
        <v>1.4011255206594742E-2</v>
      </c>
      <c r="H66" s="345">
        <v>7.2499999999999995E-2</v>
      </c>
      <c r="I66" s="345">
        <v>7.1250000000000008E-2</v>
      </c>
      <c r="J66" s="346">
        <v>19.658999999999999</v>
      </c>
      <c r="K66" s="347">
        <v>19.402799999999999</v>
      </c>
      <c r="L66" s="346">
        <v>98.272882985755999</v>
      </c>
      <c r="M66" s="348">
        <f t="shared" si="0"/>
        <v>2.2679654762641333E-2</v>
      </c>
      <c r="N66" s="349">
        <f t="shared" si="1"/>
        <v>6.7730481981797652E-2</v>
      </c>
      <c r="O66" s="337"/>
      <c r="P66" s="337"/>
      <c r="Q66" s="337"/>
      <c r="R66" s="337"/>
      <c r="S66" s="337"/>
      <c r="T66" s="337"/>
      <c r="U66" s="337"/>
      <c r="V66" s="337"/>
      <c r="W66" s="337"/>
      <c r="X66" s="337"/>
      <c r="Y66" s="337"/>
      <c r="Z66" s="337"/>
      <c r="AA66" s="337"/>
      <c r="AB66" s="337"/>
      <c r="AC66" s="337"/>
      <c r="AD66" s="337"/>
      <c r="AE66" s="337"/>
      <c r="AF66" s="337"/>
      <c r="AG66" s="337"/>
      <c r="AH66" s="337"/>
      <c r="AI66" s="337"/>
      <c r="AJ66" s="337"/>
      <c r="AK66" s="337"/>
      <c r="AL66" s="337"/>
      <c r="AM66" s="337"/>
      <c r="AN66" s="337"/>
      <c r="AO66" s="352"/>
      <c r="AP66" s="352"/>
      <c r="AQ66" s="363"/>
      <c r="AR66" s="363"/>
      <c r="AS66" s="363"/>
      <c r="AT66" s="363"/>
      <c r="AU66" s="363"/>
      <c r="AV66" s="363"/>
      <c r="AW66" s="363"/>
      <c r="AX66" s="363"/>
      <c r="AY66" s="363"/>
      <c r="AZ66" s="363"/>
      <c r="BA66" s="363"/>
      <c r="BB66" s="363"/>
      <c r="BC66" s="363"/>
      <c r="BD66" s="363"/>
      <c r="BE66" s="363"/>
      <c r="BF66" s="363"/>
      <c r="BG66" s="363"/>
      <c r="BH66" s="363"/>
      <c r="BI66" s="363"/>
      <c r="BJ66" s="363"/>
      <c r="BK66" s="363"/>
      <c r="BL66" s="363"/>
      <c r="BM66" s="363"/>
      <c r="BN66" s="363"/>
      <c r="BO66" s="363"/>
      <c r="BP66" s="363"/>
      <c r="BQ66" s="363"/>
      <c r="BR66" s="363"/>
      <c r="BS66" s="363"/>
      <c r="BT66" s="363"/>
      <c r="BU66" s="363"/>
      <c r="BV66" s="363"/>
      <c r="BW66" s="363"/>
      <c r="BX66" s="363"/>
      <c r="BY66" s="363"/>
      <c r="BZ66" s="363"/>
      <c r="CA66" s="363"/>
      <c r="CB66" s="363"/>
      <c r="CC66" s="363"/>
      <c r="CD66" s="363"/>
      <c r="CE66" s="363"/>
      <c r="CF66" s="363"/>
      <c r="CG66" s="363"/>
      <c r="CH66" s="363"/>
      <c r="CI66" s="363"/>
      <c r="CJ66" s="363"/>
      <c r="CK66" s="363"/>
      <c r="CL66" s="363"/>
      <c r="CM66" s="363"/>
      <c r="CN66" s="363"/>
      <c r="CO66" s="363"/>
      <c r="CP66" s="363"/>
      <c r="CQ66" s="363"/>
      <c r="CR66" s="363"/>
      <c r="CS66" s="363"/>
      <c r="CT66" s="363"/>
      <c r="CU66" s="363"/>
      <c r="CV66" s="363"/>
      <c r="CW66" s="363"/>
      <c r="CX66" s="363"/>
      <c r="CY66" s="363"/>
      <c r="CZ66" s="363"/>
      <c r="DA66" s="363"/>
      <c r="DB66" s="363"/>
      <c r="DC66" s="363"/>
      <c r="DD66" s="363"/>
      <c r="DE66" s="363"/>
      <c r="DF66" s="363"/>
      <c r="DG66" s="363"/>
      <c r="DH66" s="363"/>
      <c r="DI66" s="363"/>
      <c r="DJ66" s="363"/>
      <c r="DK66" s="363"/>
      <c r="DL66" s="363"/>
      <c r="DM66" s="363"/>
      <c r="DN66" s="363"/>
      <c r="DO66" s="363"/>
      <c r="DP66" s="363"/>
      <c r="DQ66" s="363"/>
      <c r="DR66" s="363"/>
      <c r="DS66" s="363"/>
      <c r="DT66" s="363"/>
      <c r="DU66" s="363"/>
      <c r="DV66" s="363"/>
      <c r="DW66" s="363"/>
      <c r="DX66" s="363"/>
      <c r="DY66" s="363"/>
      <c r="DZ66" s="363"/>
      <c r="EA66" s="363"/>
      <c r="EB66" s="363"/>
      <c r="EC66" s="363"/>
      <c r="ED66" s="363"/>
      <c r="EE66" s="363"/>
      <c r="EF66" s="363"/>
      <c r="EG66" s="363"/>
      <c r="EH66" s="363"/>
      <c r="EI66" s="363"/>
      <c r="EJ66" s="363"/>
      <c r="EK66" s="363"/>
      <c r="EL66" s="363"/>
      <c r="EM66" s="363"/>
      <c r="EN66" s="363"/>
      <c r="EO66" s="363"/>
      <c r="EP66" s="363"/>
      <c r="EQ66" s="363"/>
      <c r="ER66" s="363"/>
      <c r="ES66" s="363"/>
      <c r="ET66" s="363"/>
      <c r="EU66" s="363"/>
      <c r="EV66" s="363"/>
      <c r="EW66" s="363"/>
      <c r="EX66" s="363"/>
      <c r="EY66" s="363"/>
      <c r="EZ66" s="363"/>
      <c r="FA66" s="363"/>
      <c r="FB66" s="363"/>
      <c r="FC66" s="363"/>
      <c r="FD66" s="363"/>
      <c r="FE66" s="363"/>
      <c r="FF66" s="363"/>
      <c r="FG66" s="363"/>
      <c r="FH66" s="363"/>
      <c r="FI66" s="363"/>
      <c r="FJ66" s="363"/>
      <c r="FK66" s="363"/>
      <c r="FL66" s="363"/>
      <c r="FM66" s="363"/>
      <c r="FN66" s="363"/>
      <c r="FO66" s="363"/>
      <c r="FP66" s="363"/>
      <c r="FQ66" s="363"/>
      <c r="FR66" s="363"/>
      <c r="FS66" s="363"/>
      <c r="FT66" s="363"/>
      <c r="FU66" s="363"/>
      <c r="FV66" s="363"/>
      <c r="FW66" s="363"/>
      <c r="FX66" s="363"/>
      <c r="FY66" s="363"/>
      <c r="FZ66" s="363"/>
      <c r="GA66" s="363"/>
      <c r="GB66" s="363"/>
      <c r="GC66" s="363"/>
      <c r="GD66" s="363"/>
      <c r="GE66" s="363"/>
      <c r="GF66" s="363"/>
      <c r="GG66" s="363"/>
      <c r="GH66" s="363"/>
      <c r="GI66" s="363"/>
      <c r="GJ66" s="363"/>
      <c r="GK66" s="363"/>
      <c r="GL66" s="363"/>
      <c r="GM66" s="363"/>
      <c r="GN66" s="363"/>
      <c r="GO66" s="363"/>
      <c r="GP66" s="363"/>
      <c r="GQ66" s="363"/>
      <c r="GR66" s="363"/>
      <c r="GS66" s="363"/>
      <c r="GT66" s="363"/>
      <c r="GU66" s="363"/>
      <c r="GV66" s="363"/>
      <c r="GW66" s="363"/>
      <c r="GX66" s="363"/>
      <c r="GY66" s="363"/>
      <c r="GZ66" s="363"/>
      <c r="HA66" s="363"/>
      <c r="HB66" s="363"/>
      <c r="HC66" s="363"/>
      <c r="HD66" s="363"/>
      <c r="HE66" s="363"/>
      <c r="HF66" s="363"/>
      <c r="HG66" s="363">
        <v>34</v>
      </c>
    </row>
    <row r="67" spans="1:215" ht="15.75" customHeight="1">
      <c r="A67" s="330">
        <v>43160</v>
      </c>
      <c r="B67" s="374" t="s">
        <v>130</v>
      </c>
      <c r="C67" s="212">
        <v>23568388.32</v>
      </c>
      <c r="D67" s="213">
        <f t="shared" ca="1" si="3"/>
        <v>1.1255395177255378E-2</v>
      </c>
      <c r="E67" s="213">
        <f t="shared" si="4"/>
        <v>1.3165432419039114E-2</v>
      </c>
      <c r="F67" s="213">
        <f t="shared" si="2"/>
        <v>1.1255395177255378E-2</v>
      </c>
      <c r="G67" s="213">
        <v>1.2549051921831866E-2</v>
      </c>
      <c r="H67" s="260">
        <v>7.4999999999999997E-2</v>
      </c>
      <c r="I67" s="260">
        <v>7.3749999999999996E-2</v>
      </c>
      <c r="J67" s="339">
        <v>18.1812</v>
      </c>
      <c r="K67" s="369">
        <v>18.390550000000001</v>
      </c>
      <c r="L67" s="339">
        <v>99.492156980588007</v>
      </c>
      <c r="M67" s="341">
        <f t="shared" si="0"/>
        <v>1.2407023766757064E-2</v>
      </c>
      <c r="N67" s="342">
        <f t="shared" si="1"/>
        <v>5.0354120567542626E-2</v>
      </c>
      <c r="O67" s="337"/>
      <c r="P67" s="337"/>
      <c r="Q67" s="337"/>
      <c r="R67" s="337"/>
      <c r="S67" s="337"/>
      <c r="T67" s="337"/>
      <c r="U67" s="337"/>
      <c r="V67" s="337"/>
      <c r="W67" s="337"/>
      <c r="X67" s="337"/>
      <c r="Y67" s="337"/>
      <c r="Z67" s="337"/>
      <c r="AA67" s="337"/>
      <c r="AB67" s="337"/>
      <c r="AC67" s="337"/>
      <c r="AD67" s="337"/>
      <c r="AE67" s="337"/>
      <c r="AF67" s="337"/>
      <c r="AG67" s="337"/>
      <c r="AH67" s="337"/>
      <c r="AI67" s="337"/>
      <c r="AJ67" s="337"/>
      <c r="AK67" s="337"/>
      <c r="AL67" s="337"/>
      <c r="AM67" s="337"/>
      <c r="AN67" s="337"/>
      <c r="AO67" s="352"/>
      <c r="AP67" s="352"/>
      <c r="HG67" s="353">
        <v>35</v>
      </c>
    </row>
    <row r="68" spans="1:215" ht="15.75" customHeight="1">
      <c r="A68" s="330">
        <v>43252</v>
      </c>
      <c r="B68" s="331" t="s">
        <v>131</v>
      </c>
      <c r="C68" s="212">
        <v>24395729.039999999</v>
      </c>
      <c r="D68" s="213">
        <f t="shared" ca="1" si="3"/>
        <v>2.0157274074288356E-2</v>
      </c>
      <c r="E68" s="213">
        <f t="shared" si="4"/>
        <v>1.6672579397771337E-2</v>
      </c>
      <c r="F68" s="213">
        <f t="shared" si="2"/>
        <v>2.8907377683133229E-2</v>
      </c>
      <c r="G68" s="213">
        <v>-3.1415715820451995E-3</v>
      </c>
      <c r="H68" s="260">
        <v>7.7499999999999999E-2</v>
      </c>
      <c r="I68" s="260">
        <v>7.6249999999999998E-2</v>
      </c>
      <c r="J68" s="339">
        <v>19.907800000000002</v>
      </c>
      <c r="K68" s="369">
        <v>19.310949999999998</v>
      </c>
      <c r="L68" s="339">
        <v>99.376464931786998</v>
      </c>
      <c r="M68" s="341">
        <f t="shared" si="0"/>
        <v>-1.16282581775351E-3</v>
      </c>
      <c r="N68" s="342">
        <f t="shared" si="1"/>
        <v>4.6468577938111988E-2</v>
      </c>
      <c r="O68" s="337"/>
      <c r="P68" s="337"/>
      <c r="Q68" s="337"/>
      <c r="R68" s="337"/>
      <c r="S68" s="337"/>
      <c r="T68" s="337"/>
      <c r="U68" s="337"/>
      <c r="V68" s="337"/>
      <c r="W68" s="337"/>
      <c r="X68" s="337"/>
      <c r="Y68" s="337"/>
      <c r="Z68" s="337"/>
      <c r="AA68" s="337"/>
      <c r="AB68" s="337"/>
      <c r="AC68" s="337"/>
      <c r="AD68" s="337"/>
      <c r="AE68" s="337"/>
      <c r="AF68" s="337"/>
      <c r="AG68" s="337"/>
      <c r="AH68" s="337"/>
      <c r="AI68" s="337"/>
      <c r="AJ68" s="337"/>
      <c r="AK68" s="337"/>
      <c r="AL68" s="337"/>
      <c r="AM68" s="337"/>
      <c r="AN68" s="337"/>
      <c r="AO68" s="352"/>
      <c r="AP68" s="352"/>
      <c r="HG68" s="353">
        <v>36</v>
      </c>
    </row>
    <row r="69" spans="1:215" ht="15.75" customHeight="1">
      <c r="A69" s="330">
        <v>43344</v>
      </c>
      <c r="B69" s="331" t="s">
        <v>132</v>
      </c>
      <c r="C69" s="212">
        <v>24137288.109999999</v>
      </c>
      <c r="D69" s="213">
        <f t="shared" ca="1" si="3"/>
        <v>2.260385434560952E-2</v>
      </c>
      <c r="E69" s="213">
        <f t="shared" si="4"/>
        <v>2.0532084330242784E-2</v>
      </c>
      <c r="F69" s="213">
        <f t="shared" si="2"/>
        <v>2.7500541756678043E-2</v>
      </c>
      <c r="G69" s="213">
        <v>3.9876277800845461E-3</v>
      </c>
      <c r="H69" s="260">
        <v>7.7499999999999999E-2</v>
      </c>
      <c r="I69" s="260">
        <v>7.7499999999999999E-2</v>
      </c>
      <c r="J69" s="339">
        <v>18.718299999999999</v>
      </c>
      <c r="K69" s="369">
        <v>18.682600000000001</v>
      </c>
      <c r="L69" s="339">
        <v>100.917</v>
      </c>
      <c r="M69" s="341">
        <f t="shared" ref="M69:M132" si="5">L69/L68-1</f>
        <v>1.5502011157978224E-2</v>
      </c>
      <c r="N69" s="342">
        <f t="shared" si="1"/>
        <v>5.0195736443800598E-2</v>
      </c>
      <c r="O69" s="337"/>
      <c r="P69" s="337"/>
      <c r="Q69" s="337"/>
      <c r="R69" s="337"/>
      <c r="S69" s="337"/>
      <c r="T69" s="337"/>
      <c r="U69" s="337"/>
      <c r="V69" s="337"/>
      <c r="W69" s="337"/>
      <c r="X69" s="337"/>
      <c r="Y69" s="337"/>
      <c r="Z69" s="337"/>
      <c r="AA69" s="337"/>
      <c r="AB69" s="337"/>
      <c r="AC69" s="337"/>
      <c r="AD69" s="337"/>
      <c r="AE69" s="337"/>
      <c r="AF69" s="337"/>
      <c r="AG69" s="337"/>
      <c r="AH69" s="337"/>
      <c r="AI69" s="337"/>
      <c r="AJ69" s="337"/>
      <c r="AK69" s="337"/>
      <c r="AL69" s="337"/>
      <c r="AM69" s="337"/>
      <c r="AN69" s="337"/>
      <c r="AO69" s="352"/>
      <c r="AP69" s="352"/>
      <c r="HG69" s="353">
        <v>37</v>
      </c>
    </row>
    <row r="70" spans="1:215" s="351" customFormat="1" ht="15.75" customHeight="1">
      <c r="A70" s="343">
        <v>43435</v>
      </c>
      <c r="B70" s="344" t="s">
        <v>133</v>
      </c>
      <c r="C70" s="221">
        <v>24605276.02</v>
      </c>
      <c r="D70" s="222">
        <f t="shared" ca="1" si="3"/>
        <v>1.9720820834287167E-2</v>
      </c>
      <c r="E70" s="222">
        <f t="shared" si="4"/>
        <v>1.9720820834287167E-2</v>
      </c>
      <c r="F70" s="222">
        <f t="shared" si="2"/>
        <v>1.136544736961187E-2</v>
      </c>
      <c r="G70" s="222">
        <v>-1.7546036034014056E-3</v>
      </c>
      <c r="H70" s="345">
        <v>8.2500000000000004E-2</v>
      </c>
      <c r="I70" s="345">
        <v>0.08</v>
      </c>
      <c r="J70" s="346">
        <v>19.650400000000001</v>
      </c>
      <c r="K70" s="347">
        <v>19.99465</v>
      </c>
      <c r="L70" s="346">
        <v>103.02</v>
      </c>
      <c r="M70" s="348">
        <f t="shared" si="5"/>
        <v>2.0838907220785297E-2</v>
      </c>
      <c r="N70" s="349">
        <f t="shared" si="1"/>
        <v>4.8305461995371113E-2</v>
      </c>
      <c r="O70" s="337"/>
      <c r="P70" s="337"/>
      <c r="Q70" s="337"/>
      <c r="R70" s="337"/>
      <c r="S70" s="337"/>
      <c r="T70" s="337"/>
      <c r="U70" s="337"/>
      <c r="V70" s="337"/>
      <c r="W70" s="337"/>
      <c r="X70" s="337"/>
      <c r="Y70" s="337"/>
      <c r="Z70" s="337"/>
      <c r="AA70" s="337"/>
      <c r="AB70" s="337"/>
      <c r="AC70" s="337"/>
      <c r="AD70" s="337"/>
      <c r="AE70" s="337"/>
      <c r="AF70" s="337"/>
      <c r="AG70" s="337"/>
      <c r="AH70" s="337"/>
      <c r="AI70" s="337"/>
      <c r="AJ70" s="337"/>
      <c r="AK70" s="337"/>
      <c r="AL70" s="337"/>
      <c r="AM70" s="337"/>
      <c r="AN70" s="337"/>
      <c r="AO70" s="352"/>
      <c r="AP70" s="352"/>
      <c r="AQ70" s="363"/>
      <c r="AR70" s="363"/>
      <c r="AS70" s="363"/>
      <c r="AT70" s="363"/>
      <c r="AU70" s="363"/>
      <c r="AV70" s="363"/>
      <c r="AW70" s="363"/>
      <c r="AX70" s="363"/>
      <c r="AY70" s="363"/>
      <c r="AZ70" s="363"/>
      <c r="BA70" s="363"/>
      <c r="BB70" s="363"/>
      <c r="BC70" s="363"/>
      <c r="BD70" s="363"/>
      <c r="BE70" s="363"/>
      <c r="BF70" s="363"/>
      <c r="BG70" s="363"/>
      <c r="BH70" s="363"/>
      <c r="BI70" s="363"/>
      <c r="BJ70" s="363"/>
      <c r="BK70" s="363"/>
      <c r="BL70" s="363"/>
      <c r="BM70" s="363"/>
      <c r="BN70" s="363"/>
      <c r="BO70" s="363"/>
      <c r="BP70" s="363"/>
      <c r="BQ70" s="363"/>
      <c r="BR70" s="363"/>
      <c r="BS70" s="363"/>
      <c r="BT70" s="363"/>
      <c r="BU70" s="363"/>
      <c r="BV70" s="363"/>
      <c r="BW70" s="363"/>
      <c r="BX70" s="363"/>
      <c r="BY70" s="363"/>
      <c r="BZ70" s="363"/>
      <c r="CA70" s="363"/>
      <c r="CB70" s="363"/>
      <c r="CC70" s="363"/>
      <c r="CD70" s="363"/>
      <c r="CE70" s="363"/>
      <c r="CF70" s="363"/>
      <c r="CG70" s="363"/>
      <c r="CH70" s="363"/>
      <c r="CI70" s="363"/>
      <c r="CJ70" s="363"/>
      <c r="CK70" s="363"/>
      <c r="CL70" s="363"/>
      <c r="CM70" s="363"/>
      <c r="CN70" s="363"/>
      <c r="CO70" s="363"/>
      <c r="CP70" s="363"/>
      <c r="CQ70" s="363"/>
      <c r="CR70" s="363"/>
      <c r="CS70" s="363"/>
      <c r="CT70" s="363"/>
      <c r="CU70" s="363"/>
      <c r="CV70" s="363"/>
      <c r="CW70" s="363"/>
      <c r="CX70" s="363"/>
      <c r="CY70" s="363"/>
      <c r="CZ70" s="363"/>
      <c r="DA70" s="363"/>
      <c r="DB70" s="363"/>
      <c r="DC70" s="363"/>
      <c r="DD70" s="363"/>
      <c r="DE70" s="363"/>
      <c r="DF70" s="363"/>
      <c r="DG70" s="363"/>
      <c r="DH70" s="363"/>
      <c r="DI70" s="363"/>
      <c r="DJ70" s="363"/>
      <c r="DK70" s="363"/>
      <c r="DL70" s="363"/>
      <c r="DM70" s="363"/>
      <c r="DN70" s="363"/>
      <c r="DO70" s="363"/>
      <c r="DP70" s="363"/>
      <c r="DQ70" s="363"/>
      <c r="DR70" s="363"/>
      <c r="DS70" s="363"/>
      <c r="DT70" s="363"/>
      <c r="DU70" s="363"/>
      <c r="DV70" s="363"/>
      <c r="DW70" s="363"/>
      <c r="DX70" s="363"/>
      <c r="DY70" s="363"/>
      <c r="DZ70" s="363"/>
      <c r="EA70" s="363"/>
      <c r="EB70" s="363"/>
      <c r="EC70" s="363"/>
      <c r="ED70" s="363"/>
      <c r="EE70" s="363"/>
      <c r="EF70" s="363"/>
      <c r="EG70" s="363"/>
      <c r="EH70" s="363"/>
      <c r="EI70" s="363"/>
      <c r="EJ70" s="363"/>
      <c r="EK70" s="363"/>
      <c r="EL70" s="363"/>
      <c r="EM70" s="363"/>
      <c r="EN70" s="363"/>
      <c r="EO70" s="363"/>
      <c r="EP70" s="363"/>
      <c r="EQ70" s="363"/>
      <c r="ER70" s="363"/>
      <c r="ES70" s="363"/>
      <c r="ET70" s="363"/>
      <c r="EU70" s="363"/>
      <c r="EV70" s="363"/>
      <c r="EW70" s="363"/>
      <c r="EX70" s="363"/>
      <c r="EY70" s="363"/>
      <c r="EZ70" s="363"/>
      <c r="FA70" s="363"/>
      <c r="FB70" s="363"/>
      <c r="FC70" s="363"/>
      <c r="FD70" s="363"/>
      <c r="FE70" s="363"/>
      <c r="FF70" s="363"/>
      <c r="FG70" s="363"/>
      <c r="FH70" s="363"/>
      <c r="FI70" s="363"/>
      <c r="FJ70" s="363"/>
      <c r="FK70" s="363"/>
      <c r="FL70" s="363"/>
      <c r="FM70" s="363"/>
      <c r="FN70" s="363"/>
      <c r="FO70" s="363"/>
      <c r="FP70" s="363"/>
      <c r="FQ70" s="363"/>
      <c r="FR70" s="363"/>
      <c r="FS70" s="363"/>
      <c r="FT70" s="363"/>
      <c r="FU70" s="363"/>
      <c r="FV70" s="363"/>
      <c r="FW70" s="363"/>
      <c r="FX70" s="363"/>
      <c r="FY70" s="363"/>
      <c r="FZ70" s="363"/>
      <c r="GA70" s="363"/>
      <c r="GB70" s="363"/>
      <c r="GC70" s="363"/>
      <c r="GD70" s="363"/>
      <c r="GE70" s="363"/>
      <c r="GF70" s="363"/>
      <c r="GG70" s="363"/>
      <c r="GH70" s="363"/>
      <c r="GI70" s="363"/>
      <c r="GJ70" s="363"/>
      <c r="GK70" s="363"/>
      <c r="GL70" s="363"/>
      <c r="GM70" s="363"/>
      <c r="GN70" s="363"/>
      <c r="GO70" s="363"/>
      <c r="GP70" s="363"/>
      <c r="GQ70" s="363"/>
      <c r="GR70" s="363"/>
      <c r="GS70" s="363"/>
      <c r="GT70" s="363"/>
      <c r="GU70" s="363"/>
      <c r="GV70" s="363"/>
      <c r="GW70" s="363"/>
      <c r="GX70" s="363"/>
      <c r="GY70" s="363"/>
      <c r="GZ70" s="363"/>
      <c r="HA70" s="363"/>
      <c r="HB70" s="363"/>
      <c r="HC70" s="363"/>
      <c r="HD70" s="363"/>
      <c r="HE70" s="363"/>
      <c r="HF70" s="363"/>
      <c r="HG70" s="363">
        <v>38</v>
      </c>
    </row>
    <row r="71" spans="1:215" ht="15.75" customHeight="1">
      <c r="A71" s="330">
        <v>43525</v>
      </c>
      <c r="B71" s="374" t="s">
        <v>134</v>
      </c>
      <c r="C71" s="212">
        <v>23790601.449999999</v>
      </c>
      <c r="D71" s="213">
        <f t="shared" ca="1" si="3"/>
        <v>9.4284397805610709E-3</v>
      </c>
      <c r="E71" s="213">
        <f t="shared" si="4"/>
        <v>1.9244694310922794E-2</v>
      </c>
      <c r="F71" s="213">
        <f t="shared" si="2"/>
        <v>9.4284397805610709E-3</v>
      </c>
      <c r="G71" s="213">
        <v>1.6119680303283701E-4</v>
      </c>
      <c r="H71" s="260">
        <v>8.2500000000000004E-2</v>
      </c>
      <c r="I71" s="260">
        <v>8.2500000000000004E-2</v>
      </c>
      <c r="J71" s="339">
        <v>19.427900000000001</v>
      </c>
      <c r="K71" s="369">
        <v>19.266750000000002</v>
      </c>
      <c r="L71" s="339">
        <v>103.476</v>
      </c>
      <c r="M71" s="341">
        <f t="shared" si="5"/>
        <v>4.4263249854397113E-3</v>
      </c>
      <c r="N71" s="342">
        <f t="shared" ref="N71:N134" si="6">L71/L67-1</f>
        <v>4.0041779576547754E-2</v>
      </c>
      <c r="O71" s="337"/>
      <c r="P71" s="337"/>
      <c r="Q71" s="337"/>
      <c r="R71" s="337"/>
      <c r="S71" s="337"/>
      <c r="T71" s="337"/>
      <c r="U71" s="337"/>
      <c r="V71" s="337"/>
      <c r="W71" s="337"/>
      <c r="X71" s="337"/>
      <c r="Y71" s="337"/>
      <c r="Z71" s="337"/>
      <c r="AA71" s="337"/>
      <c r="AB71" s="337"/>
      <c r="AC71" s="337"/>
      <c r="AD71" s="337"/>
      <c r="AE71" s="337"/>
      <c r="AF71" s="337"/>
      <c r="AG71" s="337"/>
      <c r="AH71" s="337"/>
      <c r="AI71" s="337"/>
      <c r="AJ71" s="337"/>
      <c r="AK71" s="337"/>
      <c r="AL71" s="337"/>
      <c r="AM71" s="337"/>
      <c r="AN71" s="337"/>
      <c r="AO71" s="352"/>
      <c r="AP71" s="352"/>
      <c r="HG71" s="353">
        <v>39</v>
      </c>
    </row>
    <row r="72" spans="1:215" ht="15.75" customHeight="1">
      <c r="A72" s="330">
        <v>43617</v>
      </c>
      <c r="B72" s="331" t="s">
        <v>135</v>
      </c>
      <c r="C72" s="212">
        <v>24154819.870000001</v>
      </c>
      <c r="D72" s="213">
        <f t="shared" ca="1" si="3"/>
        <v>-3.8979222445967299E-4</v>
      </c>
      <c r="E72" s="213">
        <f t="shared" si="4"/>
        <v>9.4361521683226091E-3</v>
      </c>
      <c r="F72" s="213">
        <f t="shared" ref="F72:F110" si="7">C72/C68-1</f>
        <v>-9.8750551625244043E-3</v>
      </c>
      <c r="G72" s="213">
        <v>-2.7571101063381676E-3</v>
      </c>
      <c r="H72" s="260">
        <v>8.2500000000000004E-2</v>
      </c>
      <c r="I72" s="260">
        <v>8.2500000000000004E-2</v>
      </c>
      <c r="J72" s="339">
        <v>19.222899999999999</v>
      </c>
      <c r="K72" s="369">
        <v>19.08445</v>
      </c>
      <c r="L72" s="339">
        <v>103.29900000000001</v>
      </c>
      <c r="M72" s="341">
        <f t="shared" si="5"/>
        <v>-1.7105415748578379E-3</v>
      </c>
      <c r="N72" s="342">
        <f t="shared" si="6"/>
        <v>3.9471469134120252E-2</v>
      </c>
      <c r="O72" s="337"/>
      <c r="P72" s="337"/>
      <c r="Q72" s="337"/>
      <c r="R72" s="337"/>
      <c r="S72" s="337"/>
      <c r="T72" s="337"/>
      <c r="U72" s="337"/>
      <c r="V72" s="337"/>
      <c r="W72" s="337"/>
      <c r="X72" s="337"/>
      <c r="Y72" s="337"/>
      <c r="Z72" s="337"/>
      <c r="AA72" s="337"/>
      <c r="AB72" s="337"/>
      <c r="AC72" s="337"/>
      <c r="AD72" s="337"/>
      <c r="AE72" s="337"/>
      <c r="AF72" s="337"/>
      <c r="AG72" s="337"/>
      <c r="AH72" s="337"/>
      <c r="AI72" s="337"/>
      <c r="AJ72" s="337"/>
      <c r="AK72" s="337"/>
      <c r="AL72" s="337"/>
      <c r="AM72" s="337"/>
      <c r="AN72" s="337"/>
      <c r="AO72" s="352"/>
      <c r="AP72" s="352"/>
      <c r="HG72" s="353">
        <v>40</v>
      </c>
    </row>
    <row r="73" spans="1:215" ht="15.75" customHeight="1">
      <c r="A73" s="330">
        <v>43709</v>
      </c>
      <c r="B73" s="331" t="s">
        <v>136</v>
      </c>
      <c r="C73" s="212">
        <v>24024900.280000001</v>
      </c>
      <c r="D73" s="213">
        <f t="shared" ca="1" si="3"/>
        <v>-1.818048748779888E-3</v>
      </c>
      <c r="E73" s="213">
        <f t="shared" si="4"/>
        <v>1.5080701790894935E-3</v>
      </c>
      <c r="F73" s="213">
        <f t="shared" si="7"/>
        <v>-4.6561912625733282E-3</v>
      </c>
      <c r="G73" s="213">
        <v>-1.9209140552689519E-4</v>
      </c>
      <c r="H73" s="260">
        <v>7.7499999999999999E-2</v>
      </c>
      <c r="I73" s="260">
        <v>0.08</v>
      </c>
      <c r="J73" s="339">
        <v>19.734400000000001</v>
      </c>
      <c r="K73" s="369">
        <v>19.441200000000002</v>
      </c>
      <c r="L73" s="339">
        <v>103.94199999999999</v>
      </c>
      <c r="M73" s="341">
        <f t="shared" si="5"/>
        <v>6.2246488349353424E-3</v>
      </c>
      <c r="N73" s="342">
        <f t="shared" si="6"/>
        <v>2.9975128075547142E-2</v>
      </c>
      <c r="O73" s="337"/>
      <c r="P73" s="337"/>
      <c r="Q73" s="337"/>
      <c r="R73" s="337"/>
      <c r="S73" s="337"/>
      <c r="T73" s="337"/>
      <c r="U73" s="337"/>
      <c r="V73" s="337"/>
      <c r="W73" s="337"/>
      <c r="X73" s="337"/>
      <c r="Y73" s="337"/>
      <c r="Z73" s="337"/>
      <c r="AA73" s="337"/>
      <c r="AB73" s="337"/>
      <c r="AC73" s="337"/>
      <c r="AD73" s="337"/>
      <c r="AE73" s="337"/>
      <c r="AF73" s="337"/>
      <c r="AG73" s="337"/>
      <c r="AH73" s="337"/>
      <c r="AI73" s="337"/>
      <c r="AJ73" s="337"/>
      <c r="AK73" s="337"/>
      <c r="AL73" s="337"/>
      <c r="AM73" s="337"/>
      <c r="AN73" s="337"/>
      <c r="AO73" s="352"/>
      <c r="AP73" s="352"/>
      <c r="HG73" s="353">
        <v>41</v>
      </c>
    </row>
    <row r="74" spans="1:215" s="351" customFormat="1" ht="15.75" customHeight="1">
      <c r="A74" s="343">
        <v>43800</v>
      </c>
      <c r="B74" s="344" t="s">
        <v>137</v>
      </c>
      <c r="C74" s="221">
        <v>24356601.93</v>
      </c>
      <c r="D74" s="222">
        <f t="shared" ref="D74:D110" ca="1" si="8">AVERAGE(OFFSET($C$1,MATCH(EDATE(A74,0),$A$1:$A$300,0)-1,,IF(MONTH($A74)=3,-1,IF(MONTH($A74)=6,-2,IF(MONTH($A74)=9,-3,-4)))))/AVERAGE(OFFSET($C$1,MATCH(EDATE(A74,-12),$A$1:$A$300,0)-1,,IF(MONTH($A74)=3,-1,IF(MONTH($A74)=6,-2,IF(MONTH($A74)=9,-3,-4)))))-1</f>
        <v>-3.9269050922738913E-3</v>
      </c>
      <c r="E74" s="222">
        <f t="shared" si="4"/>
        <v>-3.9269050922738913E-3</v>
      </c>
      <c r="F74" s="222">
        <f t="shared" si="7"/>
        <v>-1.0106535273080031E-2</v>
      </c>
      <c r="G74" s="222">
        <v>-7.0573298640025373E-3</v>
      </c>
      <c r="H74" s="345">
        <v>7.2499999999999995E-2</v>
      </c>
      <c r="I74" s="345">
        <v>7.4999999999999997E-2</v>
      </c>
      <c r="J74" s="346">
        <v>18.926500000000001</v>
      </c>
      <c r="K74" s="347">
        <v>19.07985</v>
      </c>
      <c r="L74" s="346">
        <v>105.934</v>
      </c>
      <c r="M74" s="348">
        <f t="shared" si="5"/>
        <v>1.9164534067075856E-2</v>
      </c>
      <c r="N74" s="349">
        <f t="shared" si="6"/>
        <v>2.8285769753445988E-2</v>
      </c>
      <c r="O74" s="337"/>
      <c r="P74" s="337"/>
      <c r="Q74" s="337"/>
      <c r="R74" s="337"/>
      <c r="S74" s="337"/>
      <c r="T74" s="337"/>
      <c r="U74" s="337"/>
      <c r="V74" s="337"/>
      <c r="W74" s="337"/>
      <c r="X74" s="337"/>
      <c r="Y74" s="337"/>
      <c r="Z74" s="337"/>
      <c r="AA74" s="337"/>
      <c r="AB74" s="337"/>
      <c r="AC74" s="337"/>
      <c r="AD74" s="337"/>
      <c r="AE74" s="337"/>
      <c r="AF74" s="337"/>
      <c r="AG74" s="337"/>
      <c r="AH74" s="337"/>
      <c r="AI74" s="337"/>
      <c r="AJ74" s="337"/>
      <c r="AK74" s="337"/>
      <c r="AL74" s="337"/>
      <c r="AM74" s="337"/>
      <c r="AN74" s="337"/>
      <c r="AO74" s="352"/>
      <c r="AP74" s="352"/>
      <c r="AQ74" s="363"/>
      <c r="AR74" s="363"/>
      <c r="AS74" s="363"/>
      <c r="AT74" s="363"/>
      <c r="AU74" s="363"/>
      <c r="AV74" s="363"/>
      <c r="AW74" s="363"/>
      <c r="AX74" s="363"/>
      <c r="AY74" s="363"/>
      <c r="AZ74" s="363"/>
      <c r="BA74" s="363"/>
      <c r="BB74" s="363"/>
      <c r="BC74" s="363"/>
      <c r="BD74" s="363"/>
      <c r="BE74" s="363"/>
      <c r="BF74" s="363"/>
      <c r="BG74" s="363"/>
      <c r="BH74" s="363"/>
      <c r="BI74" s="363"/>
      <c r="BJ74" s="363"/>
      <c r="BK74" s="363"/>
      <c r="BL74" s="363"/>
      <c r="BM74" s="363"/>
      <c r="BN74" s="363"/>
      <c r="BO74" s="363"/>
      <c r="BP74" s="363"/>
      <c r="BQ74" s="363"/>
      <c r="BR74" s="363"/>
      <c r="BS74" s="363"/>
      <c r="BT74" s="363"/>
      <c r="BU74" s="363"/>
      <c r="BV74" s="363"/>
      <c r="BW74" s="363"/>
      <c r="BX74" s="363"/>
      <c r="BY74" s="363"/>
      <c r="BZ74" s="363"/>
      <c r="CA74" s="363"/>
      <c r="CB74" s="363"/>
      <c r="CC74" s="363"/>
      <c r="CD74" s="363"/>
      <c r="CE74" s="363"/>
      <c r="CF74" s="363"/>
      <c r="CG74" s="363"/>
      <c r="CH74" s="363"/>
      <c r="CI74" s="363"/>
      <c r="CJ74" s="363"/>
      <c r="CK74" s="363"/>
      <c r="CL74" s="363"/>
      <c r="CM74" s="363"/>
      <c r="CN74" s="363"/>
      <c r="CO74" s="363"/>
      <c r="CP74" s="363"/>
      <c r="CQ74" s="363"/>
      <c r="CR74" s="363"/>
      <c r="CS74" s="363"/>
      <c r="CT74" s="363"/>
      <c r="CU74" s="363"/>
      <c r="CV74" s="363"/>
      <c r="CW74" s="363"/>
      <c r="CX74" s="363"/>
      <c r="CY74" s="363"/>
      <c r="CZ74" s="363"/>
      <c r="DA74" s="363"/>
      <c r="DB74" s="363"/>
      <c r="DC74" s="363"/>
      <c r="DD74" s="363"/>
      <c r="DE74" s="363"/>
      <c r="DF74" s="363"/>
      <c r="DG74" s="363"/>
      <c r="DH74" s="363"/>
      <c r="DI74" s="363"/>
      <c r="DJ74" s="363"/>
      <c r="DK74" s="363"/>
      <c r="DL74" s="363"/>
      <c r="DM74" s="363"/>
      <c r="DN74" s="363"/>
      <c r="DO74" s="363"/>
      <c r="DP74" s="363"/>
      <c r="DQ74" s="363"/>
      <c r="DR74" s="363"/>
      <c r="DS74" s="363"/>
      <c r="DT74" s="363"/>
      <c r="DU74" s="363"/>
      <c r="DV74" s="363"/>
      <c r="DW74" s="363"/>
      <c r="DX74" s="363"/>
      <c r="DY74" s="363"/>
      <c r="DZ74" s="363"/>
      <c r="EA74" s="363"/>
      <c r="EB74" s="363"/>
      <c r="EC74" s="363"/>
      <c r="ED74" s="363"/>
      <c r="EE74" s="363"/>
      <c r="EF74" s="363"/>
      <c r="EG74" s="363"/>
      <c r="EH74" s="363"/>
      <c r="EI74" s="363"/>
      <c r="EJ74" s="363"/>
      <c r="EK74" s="363"/>
      <c r="EL74" s="363"/>
      <c r="EM74" s="363"/>
      <c r="EN74" s="363"/>
      <c r="EO74" s="363"/>
      <c r="EP74" s="363"/>
      <c r="EQ74" s="363"/>
      <c r="ER74" s="363"/>
      <c r="ES74" s="363"/>
      <c r="ET74" s="363"/>
      <c r="EU74" s="363"/>
      <c r="EV74" s="363"/>
      <c r="EW74" s="363"/>
      <c r="EX74" s="363"/>
      <c r="EY74" s="363"/>
      <c r="EZ74" s="363"/>
      <c r="FA74" s="363"/>
      <c r="FB74" s="363"/>
      <c r="FC74" s="363"/>
      <c r="FD74" s="363"/>
      <c r="FE74" s="363"/>
      <c r="FF74" s="363"/>
      <c r="FG74" s="363"/>
      <c r="FH74" s="363"/>
      <c r="FI74" s="363"/>
      <c r="FJ74" s="363"/>
      <c r="FK74" s="363"/>
      <c r="FL74" s="363"/>
      <c r="FM74" s="363"/>
      <c r="FN74" s="363"/>
      <c r="FO74" s="363"/>
      <c r="FP74" s="363"/>
      <c r="FQ74" s="363"/>
      <c r="FR74" s="363"/>
      <c r="FS74" s="363"/>
      <c r="FT74" s="363"/>
      <c r="FU74" s="363"/>
      <c r="FV74" s="363"/>
      <c r="FW74" s="363"/>
      <c r="FX74" s="363"/>
      <c r="FY74" s="363"/>
      <c r="FZ74" s="363"/>
      <c r="GA74" s="363"/>
      <c r="GB74" s="363"/>
      <c r="GC74" s="363"/>
      <c r="GD74" s="363"/>
      <c r="GE74" s="363"/>
      <c r="GF74" s="363"/>
      <c r="GG74" s="363"/>
      <c r="GH74" s="363"/>
      <c r="GI74" s="363"/>
      <c r="GJ74" s="363"/>
      <c r="GK74" s="363"/>
      <c r="GL74" s="363"/>
      <c r="GM74" s="363"/>
      <c r="GN74" s="363"/>
      <c r="GO74" s="363"/>
      <c r="GP74" s="363"/>
      <c r="GQ74" s="363"/>
      <c r="GR74" s="363"/>
      <c r="GS74" s="363"/>
      <c r="GT74" s="363"/>
      <c r="GU74" s="363"/>
      <c r="GV74" s="363"/>
      <c r="GW74" s="363"/>
      <c r="GX74" s="363"/>
      <c r="GY74" s="363"/>
      <c r="GZ74" s="363"/>
      <c r="HA74" s="363"/>
      <c r="HB74" s="363"/>
      <c r="HC74" s="363"/>
      <c r="HD74" s="363"/>
      <c r="HE74" s="363"/>
      <c r="HF74" s="363"/>
      <c r="HG74" s="363">
        <v>42</v>
      </c>
    </row>
    <row r="75" spans="1:215" ht="15.75" customHeight="1">
      <c r="A75" s="330">
        <v>43891</v>
      </c>
      <c r="B75" s="374" t="s">
        <v>138</v>
      </c>
      <c r="C75" s="212">
        <v>23450024.510000002</v>
      </c>
      <c r="D75" s="213">
        <f t="shared" ca="1" si="8"/>
        <v>-1.4315608653937439E-2</v>
      </c>
      <c r="E75" s="213">
        <f t="shared" ref="E75:E110" si="9">AVERAGE(C72:C75)/AVERAGE(C68:C71)-1</f>
        <v>-9.72411821774255E-3</v>
      </c>
      <c r="F75" s="213">
        <f t="shared" si="7"/>
        <v>-1.4315608653937439E-2</v>
      </c>
      <c r="G75" s="213">
        <v>-1.1588800061059334E-2</v>
      </c>
      <c r="H75" s="260">
        <v>6.5000000000000002E-2</v>
      </c>
      <c r="I75" s="260">
        <v>6.8750000000000006E-2</v>
      </c>
      <c r="J75" s="339">
        <v>23.6723</v>
      </c>
      <c r="K75" s="369">
        <v>21.258499999999998</v>
      </c>
      <c r="L75" s="339">
        <v>106.83799999999999</v>
      </c>
      <c r="M75" s="341">
        <f t="shared" si="5"/>
        <v>8.5336152698849421E-3</v>
      </c>
      <c r="N75" s="342">
        <f t="shared" si="6"/>
        <v>3.249062584560658E-2</v>
      </c>
      <c r="O75" s="337"/>
      <c r="P75" s="337"/>
      <c r="Q75" s="337"/>
      <c r="R75" s="337"/>
      <c r="S75" s="337"/>
      <c r="T75" s="337"/>
      <c r="U75" s="337"/>
      <c r="V75" s="337"/>
      <c r="W75" s="337"/>
      <c r="X75" s="337"/>
      <c r="Y75" s="337"/>
      <c r="Z75" s="337"/>
      <c r="AA75" s="337"/>
      <c r="AB75" s="337"/>
      <c r="AC75" s="337"/>
      <c r="AD75" s="337"/>
      <c r="AE75" s="337"/>
      <c r="AF75" s="337"/>
      <c r="AG75" s="337"/>
      <c r="AH75" s="337"/>
      <c r="AI75" s="337"/>
      <c r="AJ75" s="337"/>
      <c r="AK75" s="337"/>
      <c r="AL75" s="337"/>
      <c r="AM75" s="337"/>
      <c r="AN75" s="337"/>
      <c r="AO75" s="352"/>
      <c r="AP75" s="352"/>
      <c r="HG75" s="353">
        <v>43</v>
      </c>
    </row>
    <row r="76" spans="1:215" ht="15.75" customHeight="1">
      <c r="A76" s="330">
        <v>43983</v>
      </c>
      <c r="B76" s="374" t="s">
        <v>139</v>
      </c>
      <c r="C76" s="212">
        <v>19252886.25</v>
      </c>
      <c r="D76" s="213">
        <f t="shared" ca="1" si="8"/>
        <v>-0.10934329943646004</v>
      </c>
      <c r="E76" s="213">
        <f t="shared" si="9"/>
        <v>-5.7955209780410244E-2</v>
      </c>
      <c r="F76" s="213">
        <f t="shared" si="7"/>
        <v>-0.20293811530708805</v>
      </c>
      <c r="G76" s="213">
        <v>-0.18941987688472506</v>
      </c>
      <c r="H76" s="260">
        <v>0.05</v>
      </c>
      <c r="I76" s="260">
        <v>5.5E-2</v>
      </c>
      <c r="J76" s="339">
        <v>22.9924</v>
      </c>
      <c r="K76" s="369">
        <v>23.583399999999997</v>
      </c>
      <c r="L76" s="339">
        <v>106.74299999999999</v>
      </c>
      <c r="M76" s="341">
        <f t="shared" si="5"/>
        <v>-8.8919672775600311E-4</v>
      </c>
      <c r="N76" s="342">
        <f t="shared" si="6"/>
        <v>3.3340109778410065E-2</v>
      </c>
      <c r="O76" s="337"/>
      <c r="P76" s="337"/>
      <c r="Q76" s="337"/>
      <c r="R76" s="337"/>
      <c r="S76" s="337"/>
      <c r="T76" s="337"/>
      <c r="U76" s="337"/>
      <c r="V76" s="337"/>
      <c r="W76" s="337"/>
      <c r="X76" s="337"/>
      <c r="Y76" s="337"/>
      <c r="Z76" s="337"/>
      <c r="AA76" s="337"/>
      <c r="AB76" s="337"/>
      <c r="AC76" s="337"/>
      <c r="AD76" s="337"/>
      <c r="AE76" s="337"/>
      <c r="AF76" s="337"/>
      <c r="AG76" s="337"/>
      <c r="AH76" s="337"/>
      <c r="AI76" s="337"/>
      <c r="AJ76" s="337"/>
      <c r="AK76" s="337"/>
      <c r="AL76" s="337"/>
      <c r="AM76" s="337"/>
      <c r="AN76" s="337"/>
      <c r="AO76" s="352"/>
      <c r="AP76" s="352"/>
      <c r="HG76" s="353">
        <v>44</v>
      </c>
    </row>
    <row r="77" spans="1:215" ht="15.75" customHeight="1">
      <c r="A77" s="330">
        <v>44075</v>
      </c>
      <c r="B77" s="331" t="s">
        <v>140</v>
      </c>
      <c r="C77" s="212">
        <v>22072256.73</v>
      </c>
      <c r="D77" s="213">
        <f t="shared" ca="1" si="8"/>
        <v>-9.9973905215952064E-2</v>
      </c>
      <c r="E77" s="213">
        <f t="shared" si="9"/>
        <v>-7.7077733748949107E-2</v>
      </c>
      <c r="F77" s="213">
        <f t="shared" si="7"/>
        <v>-8.1275823301773187E-2</v>
      </c>
      <c r="G77" s="213">
        <v>0.15486036515455748</v>
      </c>
      <c r="H77" s="260">
        <v>4.2500000000000003E-2</v>
      </c>
      <c r="I77" s="260">
        <v>4.6249999999999999E-2</v>
      </c>
      <c r="J77" s="339">
        <v>22.114599999999999</v>
      </c>
      <c r="K77" s="369">
        <v>22.195549999999997</v>
      </c>
      <c r="L77" s="339">
        <v>108.114</v>
      </c>
      <c r="M77" s="341">
        <f t="shared" si="5"/>
        <v>1.2843933560046095E-2</v>
      </c>
      <c r="N77" s="342">
        <f t="shared" si="6"/>
        <v>4.0137769140482282E-2</v>
      </c>
      <c r="O77" s="337"/>
      <c r="P77" s="337"/>
      <c r="Q77" s="337"/>
      <c r="R77" s="337"/>
      <c r="S77" s="337"/>
      <c r="T77" s="337"/>
      <c r="U77" s="337"/>
      <c r="V77" s="337"/>
      <c r="W77" s="337"/>
      <c r="X77" s="337"/>
      <c r="Y77" s="337"/>
      <c r="Z77" s="337"/>
      <c r="AA77" s="337"/>
      <c r="AB77" s="337"/>
      <c r="AC77" s="337"/>
      <c r="AD77" s="337"/>
      <c r="AE77" s="337"/>
      <c r="AF77" s="337"/>
      <c r="AG77" s="337"/>
      <c r="AH77" s="337"/>
      <c r="AI77" s="337"/>
      <c r="AJ77" s="337"/>
      <c r="AK77" s="337"/>
      <c r="AL77" s="337"/>
      <c r="AM77" s="337"/>
      <c r="AN77" s="337"/>
      <c r="AO77" s="352"/>
      <c r="AP77" s="352"/>
      <c r="HG77" s="353">
        <v>45</v>
      </c>
    </row>
    <row r="78" spans="1:215" s="351" customFormat="1" ht="15.75" customHeight="1">
      <c r="A78" s="343">
        <v>44166</v>
      </c>
      <c r="B78" s="344" t="s">
        <v>141</v>
      </c>
      <c r="C78" s="221">
        <v>23504571.550000001</v>
      </c>
      <c r="D78" s="222">
        <f t="shared" ca="1" si="8"/>
        <v>-8.3540345680133576E-2</v>
      </c>
      <c r="E78" s="222">
        <f t="shared" si="9"/>
        <v>-8.3540345680133576E-2</v>
      </c>
      <c r="F78" s="222">
        <f t="shared" si="7"/>
        <v>-3.498149628789371E-2</v>
      </c>
      <c r="G78" s="222">
        <v>4.3573609311853945E-2</v>
      </c>
      <c r="H78" s="345">
        <v>4.2500000000000003E-2</v>
      </c>
      <c r="I78" s="345">
        <v>4.2500000000000003E-2</v>
      </c>
      <c r="J78" s="346">
        <v>19.914300000000001</v>
      </c>
      <c r="K78" s="347">
        <v>20.545850000000002</v>
      </c>
      <c r="L78" s="346">
        <v>109.271</v>
      </c>
      <c r="M78" s="348">
        <f t="shared" si="5"/>
        <v>1.070166675916151E-2</v>
      </c>
      <c r="N78" s="349">
        <f t="shared" si="6"/>
        <v>3.1500745747352177E-2</v>
      </c>
      <c r="O78" s="337"/>
      <c r="P78" s="337"/>
      <c r="Q78" s="337"/>
      <c r="R78" s="337"/>
      <c r="S78" s="337"/>
      <c r="T78" s="337"/>
      <c r="U78" s="337"/>
      <c r="V78" s="337"/>
      <c r="W78" s="337"/>
      <c r="X78" s="337"/>
      <c r="Y78" s="337"/>
      <c r="Z78" s="337"/>
      <c r="AA78" s="337"/>
      <c r="AB78" s="337"/>
      <c r="AC78" s="337"/>
      <c r="AD78" s="337"/>
      <c r="AE78" s="337"/>
      <c r="AF78" s="337"/>
      <c r="AG78" s="337"/>
      <c r="AH78" s="337"/>
      <c r="AI78" s="337"/>
      <c r="AJ78" s="337"/>
      <c r="AK78" s="337"/>
      <c r="AL78" s="337"/>
      <c r="AM78" s="337"/>
      <c r="AN78" s="337"/>
      <c r="AO78" s="352"/>
      <c r="AP78" s="352"/>
      <c r="AQ78" s="363"/>
      <c r="AR78" s="363"/>
      <c r="AS78" s="363"/>
      <c r="AT78" s="363"/>
      <c r="AU78" s="363"/>
      <c r="AV78" s="363"/>
      <c r="AW78" s="363"/>
      <c r="AX78" s="363"/>
      <c r="AY78" s="363"/>
      <c r="AZ78" s="363"/>
      <c r="BA78" s="363"/>
      <c r="BB78" s="363"/>
      <c r="BC78" s="363"/>
      <c r="BD78" s="363"/>
      <c r="BE78" s="363"/>
      <c r="BF78" s="363"/>
      <c r="BG78" s="363"/>
      <c r="BH78" s="363"/>
      <c r="BI78" s="363"/>
      <c r="BJ78" s="363"/>
      <c r="BK78" s="363"/>
      <c r="BL78" s="363"/>
      <c r="BM78" s="363"/>
      <c r="BN78" s="363"/>
      <c r="BO78" s="363"/>
      <c r="BP78" s="363"/>
      <c r="BQ78" s="363"/>
      <c r="BR78" s="363"/>
      <c r="BS78" s="363"/>
      <c r="BT78" s="363"/>
      <c r="BU78" s="363"/>
      <c r="BV78" s="363"/>
      <c r="BW78" s="363"/>
      <c r="BX78" s="363"/>
      <c r="BY78" s="363"/>
      <c r="BZ78" s="363"/>
      <c r="CA78" s="363"/>
      <c r="CB78" s="363"/>
      <c r="CC78" s="363"/>
      <c r="CD78" s="363"/>
      <c r="CE78" s="363"/>
      <c r="CF78" s="363"/>
      <c r="CG78" s="363"/>
      <c r="CH78" s="363"/>
      <c r="CI78" s="363"/>
      <c r="CJ78" s="363"/>
      <c r="CK78" s="363"/>
      <c r="CL78" s="363"/>
      <c r="CM78" s="363"/>
      <c r="CN78" s="363"/>
      <c r="CO78" s="363"/>
      <c r="CP78" s="363"/>
      <c r="CQ78" s="363"/>
      <c r="CR78" s="363"/>
      <c r="CS78" s="363"/>
      <c r="CT78" s="363"/>
      <c r="CU78" s="363"/>
      <c r="CV78" s="363"/>
      <c r="CW78" s="363"/>
      <c r="CX78" s="363"/>
      <c r="CY78" s="363"/>
      <c r="CZ78" s="363"/>
      <c r="DA78" s="363"/>
      <c r="DB78" s="363"/>
      <c r="DC78" s="363"/>
      <c r="DD78" s="363"/>
      <c r="DE78" s="363"/>
      <c r="DF78" s="363"/>
      <c r="DG78" s="363"/>
      <c r="DH78" s="363"/>
      <c r="DI78" s="363"/>
      <c r="DJ78" s="363"/>
      <c r="DK78" s="363"/>
      <c r="DL78" s="363"/>
      <c r="DM78" s="363"/>
      <c r="DN78" s="363"/>
      <c r="DO78" s="363"/>
      <c r="DP78" s="363"/>
      <c r="DQ78" s="363"/>
      <c r="DR78" s="363"/>
      <c r="DS78" s="363"/>
      <c r="DT78" s="363"/>
      <c r="DU78" s="363"/>
      <c r="DV78" s="363"/>
      <c r="DW78" s="363"/>
      <c r="DX78" s="363"/>
      <c r="DY78" s="363"/>
      <c r="DZ78" s="363"/>
      <c r="EA78" s="363"/>
      <c r="EB78" s="363"/>
      <c r="EC78" s="363"/>
      <c r="ED78" s="363"/>
      <c r="EE78" s="363"/>
      <c r="EF78" s="363"/>
      <c r="EG78" s="363"/>
      <c r="EH78" s="363"/>
      <c r="EI78" s="363"/>
      <c r="EJ78" s="363"/>
      <c r="EK78" s="363"/>
      <c r="EL78" s="363"/>
      <c r="EM78" s="363"/>
      <c r="EN78" s="363"/>
      <c r="EO78" s="363"/>
      <c r="EP78" s="363"/>
      <c r="EQ78" s="363"/>
      <c r="ER78" s="363"/>
      <c r="ES78" s="363"/>
      <c r="ET78" s="363"/>
      <c r="EU78" s="363"/>
      <c r="EV78" s="363"/>
      <c r="EW78" s="363"/>
      <c r="EX78" s="363"/>
      <c r="EY78" s="363"/>
      <c r="EZ78" s="363"/>
      <c r="FA78" s="363"/>
      <c r="FB78" s="363"/>
      <c r="FC78" s="363"/>
      <c r="FD78" s="363"/>
      <c r="FE78" s="363"/>
      <c r="FF78" s="363"/>
      <c r="FG78" s="363"/>
      <c r="FH78" s="363"/>
      <c r="FI78" s="363"/>
      <c r="FJ78" s="363"/>
      <c r="FK78" s="363"/>
      <c r="FL78" s="363"/>
      <c r="FM78" s="363"/>
      <c r="FN78" s="363"/>
      <c r="FO78" s="363"/>
      <c r="FP78" s="363"/>
      <c r="FQ78" s="363"/>
      <c r="FR78" s="363"/>
      <c r="FS78" s="363"/>
      <c r="FT78" s="363"/>
      <c r="FU78" s="363"/>
      <c r="FV78" s="363"/>
      <c r="FW78" s="363"/>
      <c r="FX78" s="363"/>
      <c r="FY78" s="363"/>
      <c r="FZ78" s="363"/>
      <c r="GA78" s="363"/>
      <c r="GB78" s="363"/>
      <c r="GC78" s="363"/>
      <c r="GD78" s="363"/>
      <c r="GE78" s="363"/>
      <c r="GF78" s="363"/>
      <c r="GG78" s="363"/>
      <c r="GH78" s="363"/>
      <c r="GI78" s="363"/>
      <c r="GJ78" s="363"/>
      <c r="GK78" s="363"/>
      <c r="GL78" s="363"/>
      <c r="GM78" s="363"/>
      <c r="GN78" s="363"/>
      <c r="GO78" s="363"/>
      <c r="GP78" s="363"/>
      <c r="GQ78" s="363"/>
      <c r="GR78" s="363"/>
      <c r="GS78" s="363"/>
      <c r="GT78" s="363"/>
      <c r="GU78" s="363"/>
      <c r="GV78" s="363"/>
      <c r="GW78" s="363"/>
      <c r="GX78" s="363"/>
      <c r="GY78" s="363"/>
      <c r="GZ78" s="363"/>
      <c r="HA78" s="363"/>
      <c r="HB78" s="363"/>
      <c r="HC78" s="363"/>
      <c r="HD78" s="363"/>
      <c r="HE78" s="363"/>
      <c r="HF78" s="363"/>
      <c r="HG78" s="363">
        <v>46</v>
      </c>
    </row>
    <row r="79" spans="1:215" ht="15.75" customHeight="1">
      <c r="A79" s="330">
        <v>44256</v>
      </c>
      <c r="B79" s="374" t="s">
        <v>142</v>
      </c>
      <c r="C79" s="212">
        <v>22840842.420000002</v>
      </c>
      <c r="D79" s="213">
        <f t="shared" ca="1" si="8"/>
        <v>-2.5977887133560196E-2</v>
      </c>
      <c r="E79" s="213">
        <f t="shared" si="9"/>
        <v>-8.6635130259935966E-2</v>
      </c>
      <c r="F79" s="213">
        <f t="shared" si="7"/>
        <v>-2.5977887133560196E-2</v>
      </c>
      <c r="G79" s="213">
        <v>7.2246831143145673E-3</v>
      </c>
      <c r="H79" s="260">
        <v>0.04</v>
      </c>
      <c r="I79" s="260">
        <v>4.1250000000000002E-2</v>
      </c>
      <c r="J79" s="339">
        <v>20.432500000000001</v>
      </c>
      <c r="K79" s="369">
        <v>20.503250000000001</v>
      </c>
      <c r="L79" s="339">
        <v>111.824</v>
      </c>
      <c r="M79" s="341">
        <f t="shared" si="5"/>
        <v>2.3363930045483317E-2</v>
      </c>
      <c r="N79" s="342">
        <f t="shared" si="6"/>
        <v>4.6668788258859228E-2</v>
      </c>
      <c r="O79" s="337"/>
      <c r="P79" s="337"/>
      <c r="Q79" s="337"/>
      <c r="R79" s="337"/>
      <c r="S79" s="337"/>
      <c r="T79" s="337"/>
      <c r="U79" s="337"/>
      <c r="V79" s="337"/>
      <c r="W79" s="337"/>
      <c r="X79" s="337"/>
      <c r="Y79" s="337"/>
      <c r="Z79" s="337"/>
      <c r="AA79" s="337"/>
      <c r="AB79" s="337"/>
      <c r="AC79" s="337"/>
      <c r="AD79" s="337"/>
      <c r="AE79" s="337"/>
      <c r="AF79" s="337"/>
      <c r="AG79" s="337"/>
      <c r="AH79" s="337"/>
      <c r="AI79" s="337"/>
      <c r="AJ79" s="337"/>
      <c r="AK79" s="337"/>
      <c r="AL79" s="337"/>
      <c r="AM79" s="337"/>
      <c r="AN79" s="337"/>
      <c r="AO79" s="352"/>
      <c r="AP79" s="352"/>
      <c r="HG79" s="353">
        <v>56</v>
      </c>
    </row>
    <row r="80" spans="1:215" ht="15.75" customHeight="1">
      <c r="A80" s="330">
        <v>44348</v>
      </c>
      <c r="B80" s="374" t="s">
        <v>143</v>
      </c>
      <c r="C80" s="212">
        <v>23623315.02</v>
      </c>
      <c r="D80" s="213">
        <f t="shared" ca="1" si="8"/>
        <v>8.8079398173558809E-2</v>
      </c>
      <c r="E80" s="213">
        <f t="shared" si="9"/>
        <v>1.0502046604999871E-2</v>
      </c>
      <c r="F80" s="213">
        <f t="shared" si="7"/>
        <v>0.22700122533575962</v>
      </c>
      <c r="G80" s="213">
        <v>9.3033596438190092E-3</v>
      </c>
      <c r="H80" s="260">
        <v>4.2500000000000003E-2</v>
      </c>
      <c r="I80" s="260">
        <v>4.1250000000000002E-2</v>
      </c>
      <c r="J80" s="339">
        <v>19.936499999999999</v>
      </c>
      <c r="K80" s="369">
        <v>20.091349999999998</v>
      </c>
      <c r="L80" s="339">
        <v>113.018</v>
      </c>
      <c r="M80" s="341">
        <f t="shared" si="5"/>
        <v>1.0677493203605781E-2</v>
      </c>
      <c r="N80" s="342">
        <f t="shared" si="6"/>
        <v>5.8786056228511629E-2</v>
      </c>
      <c r="O80" s="337"/>
      <c r="P80" s="337"/>
      <c r="Q80" s="337"/>
      <c r="R80" s="337"/>
      <c r="S80" s="337"/>
      <c r="T80" s="337"/>
      <c r="U80" s="337"/>
      <c r="V80" s="337"/>
      <c r="W80" s="337"/>
      <c r="X80" s="337"/>
      <c r="Y80" s="337"/>
      <c r="Z80" s="337"/>
      <c r="AA80" s="337"/>
      <c r="AB80" s="337"/>
      <c r="AC80" s="337"/>
      <c r="AD80" s="337"/>
      <c r="AE80" s="337"/>
      <c r="AF80" s="337"/>
      <c r="AG80" s="337"/>
      <c r="AH80" s="337"/>
      <c r="AI80" s="337"/>
      <c r="AJ80" s="337"/>
      <c r="AK80" s="337"/>
      <c r="AL80" s="337"/>
      <c r="AM80" s="337"/>
      <c r="AN80" s="337"/>
      <c r="AO80" s="352"/>
      <c r="AP80" s="352"/>
      <c r="HG80" s="353">
        <v>57</v>
      </c>
    </row>
    <row r="81" spans="1:215" ht="15.75" customHeight="1">
      <c r="A81" s="330">
        <v>44440</v>
      </c>
      <c r="B81" s="331" t="s">
        <v>144</v>
      </c>
      <c r="C81" s="212">
        <v>23204731.399999999</v>
      </c>
      <c r="D81" s="213">
        <f t="shared" ca="1" si="8"/>
        <v>7.5549343052729201E-2</v>
      </c>
      <c r="E81" s="213">
        <f t="shared" si="9"/>
        <v>4.5345122129855087E-2</v>
      </c>
      <c r="F81" s="213">
        <f t="shared" si="7"/>
        <v>5.1307606823038254E-2</v>
      </c>
      <c r="G81" s="213">
        <v>-9.1600400943728788E-3</v>
      </c>
      <c r="H81" s="260">
        <v>4.7500000000000001E-2</v>
      </c>
      <c r="I81" s="260">
        <v>4.4999999999999998E-2</v>
      </c>
      <c r="J81" s="339">
        <v>20.64</v>
      </c>
      <c r="K81" s="369">
        <v>20.25375</v>
      </c>
      <c r="L81" s="339">
        <v>114.601</v>
      </c>
      <c r="M81" s="341">
        <f t="shared" si="5"/>
        <v>1.4006618414765803E-2</v>
      </c>
      <c r="N81" s="342">
        <f t="shared" si="6"/>
        <v>6.0001479919344236E-2</v>
      </c>
      <c r="O81" s="337"/>
      <c r="P81" s="337"/>
      <c r="Q81" s="337"/>
      <c r="R81" s="337"/>
      <c r="S81" s="337"/>
      <c r="T81" s="337"/>
      <c r="U81" s="337"/>
      <c r="V81" s="337"/>
      <c r="W81" s="337"/>
      <c r="X81" s="337"/>
      <c r="Y81" s="337"/>
      <c r="Z81" s="337"/>
      <c r="AA81" s="337"/>
      <c r="AB81" s="337"/>
      <c r="AC81" s="337"/>
      <c r="AD81" s="337"/>
      <c r="AE81" s="337"/>
      <c r="AF81" s="337"/>
      <c r="AG81" s="337"/>
      <c r="AH81" s="337"/>
      <c r="AI81" s="337"/>
      <c r="AJ81" s="337"/>
      <c r="AK81" s="337"/>
      <c r="AL81" s="337"/>
      <c r="AM81" s="337"/>
      <c r="AN81" s="337"/>
      <c r="AO81" s="352"/>
      <c r="AP81" s="352"/>
      <c r="HG81" s="353">
        <v>58</v>
      </c>
    </row>
    <row r="82" spans="1:215" s="351" customFormat="1" ht="15.75" customHeight="1">
      <c r="A82" s="343">
        <v>44531</v>
      </c>
      <c r="B82" s="344" t="s">
        <v>145</v>
      </c>
      <c r="C82" s="221">
        <v>23950435.620000001</v>
      </c>
      <c r="D82" s="222">
        <f t="shared" ca="1" si="8"/>
        <v>6.0484834663824927E-2</v>
      </c>
      <c r="E82" s="222">
        <f t="shared" si="9"/>
        <v>6.0484834663824927E-2</v>
      </c>
      <c r="F82" s="222">
        <f t="shared" si="7"/>
        <v>1.8969248984247011E-2</v>
      </c>
      <c r="G82" s="222">
        <v>1.2047385982455694E-2</v>
      </c>
      <c r="H82" s="345">
        <v>5.5E-2</v>
      </c>
      <c r="I82" s="345">
        <v>5.1250000000000004E-2</v>
      </c>
      <c r="J82" s="346">
        <v>20.529399999999999</v>
      </c>
      <c r="K82" s="347">
        <v>20.54635</v>
      </c>
      <c r="L82" s="346">
        <v>117.30800000000001</v>
      </c>
      <c r="M82" s="348">
        <f t="shared" si="5"/>
        <v>2.3621085330843616E-2</v>
      </c>
      <c r="N82" s="349">
        <f t="shared" si="6"/>
        <v>7.3551079426380284E-2</v>
      </c>
      <c r="O82" s="337"/>
      <c r="P82" s="337"/>
      <c r="Q82" s="337"/>
      <c r="R82" s="337"/>
      <c r="S82" s="337"/>
      <c r="T82" s="337"/>
      <c r="U82" s="337"/>
      <c r="V82" s="337"/>
      <c r="W82" s="337"/>
      <c r="X82" s="337"/>
      <c r="Y82" s="337"/>
      <c r="Z82" s="337"/>
      <c r="AA82" s="337"/>
      <c r="AB82" s="337"/>
      <c r="AC82" s="337"/>
      <c r="AD82" s="337"/>
      <c r="AE82" s="337"/>
      <c r="AF82" s="337"/>
      <c r="AG82" s="337"/>
      <c r="AH82" s="337"/>
      <c r="AI82" s="337"/>
      <c r="AJ82" s="337"/>
      <c r="AK82" s="337"/>
      <c r="AL82" s="337"/>
      <c r="AM82" s="337"/>
      <c r="AN82" s="337"/>
      <c r="AO82" s="352"/>
      <c r="AP82" s="352"/>
      <c r="AQ82" s="363"/>
      <c r="AR82" s="363"/>
      <c r="AS82" s="363"/>
      <c r="AT82" s="363"/>
      <c r="AU82" s="363"/>
      <c r="AV82" s="363"/>
      <c r="AW82" s="363"/>
      <c r="AX82" s="363"/>
      <c r="AY82" s="363"/>
      <c r="AZ82" s="363"/>
      <c r="BA82" s="363"/>
      <c r="BB82" s="363"/>
      <c r="BC82" s="363"/>
      <c r="BD82" s="363"/>
      <c r="BE82" s="363"/>
      <c r="BF82" s="363"/>
      <c r="BG82" s="363"/>
      <c r="BH82" s="363"/>
      <c r="BI82" s="363"/>
      <c r="BJ82" s="363"/>
      <c r="BK82" s="363"/>
      <c r="BL82" s="363"/>
      <c r="BM82" s="363"/>
      <c r="BN82" s="363"/>
      <c r="BO82" s="363"/>
      <c r="BP82" s="363"/>
      <c r="BQ82" s="363"/>
      <c r="BR82" s="363"/>
      <c r="BS82" s="363"/>
      <c r="BT82" s="363"/>
      <c r="BU82" s="363"/>
      <c r="BV82" s="363"/>
      <c r="BW82" s="363"/>
      <c r="BX82" s="363"/>
      <c r="BY82" s="363"/>
      <c r="BZ82" s="363"/>
      <c r="CA82" s="363"/>
      <c r="CB82" s="363"/>
      <c r="CC82" s="363"/>
      <c r="CD82" s="363"/>
      <c r="CE82" s="363"/>
      <c r="CF82" s="363"/>
      <c r="CG82" s="363"/>
      <c r="CH82" s="363"/>
      <c r="CI82" s="363"/>
      <c r="CJ82" s="363"/>
      <c r="CK82" s="363"/>
      <c r="CL82" s="363"/>
      <c r="CM82" s="363"/>
      <c r="CN82" s="363"/>
      <c r="CO82" s="363"/>
      <c r="CP82" s="363"/>
      <c r="CQ82" s="363"/>
      <c r="CR82" s="363"/>
      <c r="CS82" s="363"/>
      <c r="CT82" s="363"/>
      <c r="CU82" s="363"/>
      <c r="CV82" s="363"/>
      <c r="CW82" s="363"/>
      <c r="CX82" s="363"/>
      <c r="CY82" s="363"/>
      <c r="CZ82" s="363"/>
      <c r="DA82" s="363"/>
      <c r="DB82" s="363"/>
      <c r="DC82" s="363"/>
      <c r="DD82" s="363"/>
      <c r="DE82" s="363"/>
      <c r="DF82" s="363"/>
      <c r="DG82" s="363"/>
      <c r="DH82" s="363"/>
      <c r="DI82" s="363"/>
      <c r="DJ82" s="363"/>
      <c r="DK82" s="363"/>
      <c r="DL82" s="363"/>
      <c r="DM82" s="363"/>
      <c r="DN82" s="363"/>
      <c r="DO82" s="363"/>
      <c r="DP82" s="363"/>
      <c r="DQ82" s="363"/>
      <c r="DR82" s="363"/>
      <c r="DS82" s="363"/>
      <c r="DT82" s="363"/>
      <c r="DU82" s="363"/>
      <c r="DV82" s="363"/>
      <c r="DW82" s="363"/>
      <c r="DX82" s="363"/>
      <c r="DY82" s="363"/>
      <c r="DZ82" s="363"/>
      <c r="EA82" s="363"/>
      <c r="EB82" s="363"/>
      <c r="EC82" s="363"/>
      <c r="ED82" s="363"/>
      <c r="EE82" s="363"/>
      <c r="EF82" s="363"/>
      <c r="EG82" s="363"/>
      <c r="EH82" s="363"/>
      <c r="EI82" s="363"/>
      <c r="EJ82" s="363"/>
      <c r="EK82" s="363"/>
      <c r="EL82" s="363"/>
      <c r="EM82" s="363"/>
      <c r="EN82" s="363"/>
      <c r="EO82" s="363"/>
      <c r="EP82" s="363"/>
      <c r="EQ82" s="363"/>
      <c r="ER82" s="363"/>
      <c r="ES82" s="363"/>
      <c r="ET82" s="363"/>
      <c r="EU82" s="363"/>
      <c r="EV82" s="363"/>
      <c r="EW82" s="363"/>
      <c r="EX82" s="363"/>
      <c r="EY82" s="363"/>
      <c r="EZ82" s="363"/>
      <c r="FA82" s="363"/>
      <c r="FB82" s="363"/>
      <c r="FC82" s="363"/>
      <c r="FD82" s="363"/>
      <c r="FE82" s="363"/>
      <c r="FF82" s="363"/>
      <c r="FG82" s="363"/>
      <c r="FH82" s="363"/>
      <c r="FI82" s="363"/>
      <c r="FJ82" s="363"/>
      <c r="FK82" s="363"/>
      <c r="FL82" s="363"/>
      <c r="FM82" s="363"/>
      <c r="FN82" s="363"/>
      <c r="FO82" s="363"/>
      <c r="FP82" s="363"/>
      <c r="FQ82" s="363"/>
      <c r="FR82" s="363"/>
      <c r="FS82" s="363"/>
      <c r="FT82" s="363"/>
      <c r="FU82" s="363"/>
      <c r="FV82" s="363"/>
      <c r="FW82" s="363"/>
      <c r="FX82" s="363"/>
      <c r="FY82" s="363"/>
      <c r="FZ82" s="363"/>
      <c r="GA82" s="363"/>
      <c r="GB82" s="363"/>
      <c r="GC82" s="363"/>
      <c r="GD82" s="363"/>
      <c r="GE82" s="363"/>
      <c r="GF82" s="363"/>
      <c r="GG82" s="363"/>
      <c r="GH82" s="363"/>
      <c r="GI82" s="363"/>
      <c r="GJ82" s="363"/>
      <c r="GK82" s="363"/>
      <c r="GL82" s="363"/>
      <c r="GM82" s="363"/>
      <c r="GN82" s="363"/>
      <c r="GO82" s="363"/>
      <c r="GP82" s="363"/>
      <c r="GQ82" s="363"/>
      <c r="GR82" s="363"/>
      <c r="GS82" s="363"/>
      <c r="GT82" s="363"/>
      <c r="GU82" s="363"/>
      <c r="GV82" s="363"/>
      <c r="GW82" s="363"/>
      <c r="GX82" s="363"/>
      <c r="GY82" s="363"/>
      <c r="GZ82" s="363"/>
      <c r="HA82" s="363"/>
      <c r="HB82" s="363"/>
      <c r="HC82" s="363"/>
      <c r="HD82" s="363"/>
      <c r="HE82" s="363"/>
      <c r="HF82" s="363"/>
      <c r="HG82" s="363">
        <v>59</v>
      </c>
    </row>
    <row r="83" spans="1:215" ht="15.75" customHeight="1">
      <c r="A83" s="330">
        <v>44621</v>
      </c>
      <c r="B83" s="374" t="s">
        <v>259</v>
      </c>
      <c r="C83" s="212">
        <v>23444041.18</v>
      </c>
      <c r="D83" s="213">
        <f t="shared" ca="1" si="8"/>
        <v>2.6408779015603345E-2</v>
      </c>
      <c r="E83" s="213">
        <f t="shared" si="9"/>
        <v>7.4733941450111807E-2</v>
      </c>
      <c r="F83" s="213">
        <f t="shared" si="7"/>
        <v>2.6408779015603345E-2</v>
      </c>
      <c r="G83" s="213">
        <v>1.4700027511379998E-2</v>
      </c>
      <c r="H83" s="260">
        <v>6.5000000000000002E-2</v>
      </c>
      <c r="I83" s="260">
        <v>0.06</v>
      </c>
      <c r="J83" s="339">
        <v>19.869900000000001</v>
      </c>
      <c r="K83" s="369">
        <v>20.252700000000001</v>
      </c>
      <c r="L83" s="339">
        <v>120.15900000000001</v>
      </c>
      <c r="M83" s="341">
        <f t="shared" si="5"/>
        <v>2.4303542810379497E-2</v>
      </c>
      <c r="N83" s="342">
        <f t="shared" si="6"/>
        <v>7.453677207039644E-2</v>
      </c>
      <c r="O83" s="337"/>
      <c r="P83" s="337"/>
      <c r="Q83" s="337"/>
      <c r="R83" s="337"/>
      <c r="S83" s="337"/>
      <c r="T83" s="337"/>
      <c r="U83" s="337"/>
      <c r="V83" s="337"/>
      <c r="W83" s="337"/>
      <c r="X83" s="337"/>
      <c r="Y83" s="337"/>
      <c r="Z83" s="337"/>
      <c r="AA83" s="337"/>
      <c r="AB83" s="337"/>
      <c r="AC83" s="337"/>
      <c r="AD83" s="337"/>
      <c r="AE83" s="337"/>
      <c r="AF83" s="337"/>
      <c r="AG83" s="337"/>
      <c r="AH83" s="337"/>
      <c r="AI83" s="337"/>
      <c r="AJ83" s="337"/>
      <c r="AK83" s="337"/>
      <c r="AL83" s="337"/>
      <c r="AM83" s="337"/>
      <c r="AN83" s="337"/>
      <c r="AO83" s="352"/>
      <c r="AP83" s="352"/>
      <c r="HG83" s="353">
        <v>60</v>
      </c>
    </row>
    <row r="84" spans="1:215" ht="15.75" customHeight="1">
      <c r="A84" s="330">
        <v>44713</v>
      </c>
      <c r="B84" s="374" t="s">
        <v>147</v>
      </c>
      <c r="C84" s="212">
        <v>24311365.440000001</v>
      </c>
      <c r="D84" s="213">
        <f t="shared" ca="1" si="8"/>
        <v>2.7790220486994199E-2</v>
      </c>
      <c r="E84" s="213">
        <f t="shared" si="9"/>
        <v>3.1177283658495591E-2</v>
      </c>
      <c r="F84" s="213">
        <f t="shared" si="7"/>
        <v>2.9125904616582599E-2</v>
      </c>
      <c r="G84" s="213">
        <v>1.0896050245827071E-2</v>
      </c>
      <c r="H84" s="260">
        <v>7.7499999999999999E-2</v>
      </c>
      <c r="I84" s="260">
        <v>7.1250000000000008E-2</v>
      </c>
      <c r="J84" s="339">
        <v>20.118300000000001</v>
      </c>
      <c r="K84" s="369">
        <v>20.273150000000001</v>
      </c>
      <c r="L84" s="339">
        <v>122.044</v>
      </c>
      <c r="M84" s="341">
        <f t="shared" si="5"/>
        <v>1.5687547333116836E-2</v>
      </c>
      <c r="N84" s="342">
        <f t="shared" si="6"/>
        <v>7.9863384593604536E-2</v>
      </c>
      <c r="O84" s="337"/>
      <c r="P84" s="337"/>
      <c r="Q84" s="337"/>
      <c r="R84" s="337"/>
      <c r="S84" s="337"/>
      <c r="T84" s="337"/>
      <c r="U84" s="337"/>
      <c r="V84" s="337"/>
      <c r="W84" s="337"/>
      <c r="X84" s="337"/>
      <c r="Y84" s="337"/>
      <c r="Z84" s="337"/>
      <c r="AA84" s="337"/>
      <c r="AB84" s="337"/>
      <c r="AC84" s="337"/>
      <c r="AD84" s="337"/>
      <c r="AE84" s="337"/>
      <c r="AF84" s="337"/>
      <c r="AG84" s="337"/>
      <c r="AH84" s="337"/>
      <c r="AI84" s="337"/>
      <c r="AJ84" s="337"/>
      <c r="AK84" s="337"/>
      <c r="AL84" s="337"/>
      <c r="AM84" s="337"/>
      <c r="AN84" s="337"/>
      <c r="AO84" s="352"/>
      <c r="AP84" s="352"/>
      <c r="HG84" s="353">
        <v>61</v>
      </c>
    </row>
    <row r="85" spans="1:215" ht="15.75" customHeight="1">
      <c r="A85" s="330">
        <v>44805</v>
      </c>
      <c r="B85" s="331" t="s">
        <v>148</v>
      </c>
      <c r="C85" s="212">
        <v>24289461.030000001</v>
      </c>
      <c r="D85" s="213">
        <f t="shared" ca="1" si="8"/>
        <v>3.410387117636704E-2</v>
      </c>
      <c r="E85" s="213">
        <f t="shared" si="9"/>
        <v>3.0285908328278266E-2</v>
      </c>
      <c r="F85" s="213">
        <f t="shared" si="7"/>
        <v>4.6746054125841097E-2</v>
      </c>
      <c r="G85" s="213">
        <v>7.9915382903883447E-3</v>
      </c>
      <c r="H85" s="260">
        <v>9.2499999999999999E-2</v>
      </c>
      <c r="I85" s="260">
        <v>8.4999999999999992E-2</v>
      </c>
      <c r="J85" s="339">
        <v>20.138200000000001</v>
      </c>
      <c r="K85" s="369">
        <v>20.252700000000001</v>
      </c>
      <c r="L85" s="339">
        <v>124.571</v>
      </c>
      <c r="M85" s="341">
        <f t="shared" si="5"/>
        <v>2.0705647143653083E-2</v>
      </c>
      <c r="N85" s="342">
        <f t="shared" si="6"/>
        <v>8.6997495658851065E-2</v>
      </c>
      <c r="O85" s="337"/>
      <c r="P85" s="337"/>
      <c r="Q85" s="337"/>
      <c r="R85" s="337"/>
      <c r="S85" s="337"/>
      <c r="T85" s="337"/>
      <c r="U85" s="337"/>
      <c r="V85" s="337"/>
      <c r="W85" s="337"/>
      <c r="X85" s="337"/>
      <c r="Y85" s="337"/>
      <c r="Z85" s="337"/>
      <c r="AA85" s="337"/>
      <c r="AB85" s="337"/>
      <c r="AC85" s="337"/>
      <c r="AD85" s="337"/>
      <c r="AE85" s="337"/>
      <c r="AF85" s="337"/>
      <c r="AG85" s="337"/>
      <c r="AH85" s="337"/>
      <c r="AI85" s="337"/>
      <c r="AJ85" s="337"/>
      <c r="AK85" s="337"/>
      <c r="AL85" s="337"/>
      <c r="AM85" s="337"/>
      <c r="AN85" s="337"/>
      <c r="AO85" s="352"/>
      <c r="AP85" s="352"/>
      <c r="HG85" s="353">
        <v>62</v>
      </c>
    </row>
    <row r="86" spans="1:215" s="351" customFormat="1" ht="15.75" customHeight="1">
      <c r="A86" s="343">
        <v>44896</v>
      </c>
      <c r="B86" s="344" t="s">
        <v>260</v>
      </c>
      <c r="C86" s="221">
        <v>25048659.579999998</v>
      </c>
      <c r="D86" s="222">
        <f t="shared" ca="1" si="8"/>
        <v>3.7109889331495838E-2</v>
      </c>
      <c r="E86" s="222">
        <f t="shared" si="9"/>
        <v>3.7109889331495838E-2</v>
      </c>
      <c r="F86" s="222">
        <f t="shared" si="7"/>
        <v>4.5854028604094266E-2</v>
      </c>
      <c r="G86" s="222">
        <v>1.1752058833842005E-2</v>
      </c>
      <c r="H86" s="345">
        <v>0.105</v>
      </c>
      <c r="I86" s="345">
        <v>9.8750000000000004E-2</v>
      </c>
      <c r="J86" s="346">
        <v>19.4999</v>
      </c>
      <c r="K86" s="347">
        <v>19.655450000000002</v>
      </c>
      <c r="L86" s="346">
        <v>126.47799999999999</v>
      </c>
      <c r="M86" s="348">
        <f t="shared" si="5"/>
        <v>1.5308538905523639E-2</v>
      </c>
      <c r="N86" s="349">
        <f t="shared" si="6"/>
        <v>7.8170286766460872E-2</v>
      </c>
      <c r="O86" s="337"/>
      <c r="P86" s="337"/>
      <c r="Q86" s="337"/>
      <c r="R86" s="337"/>
      <c r="S86" s="337"/>
      <c r="T86" s="337"/>
      <c r="U86" s="337"/>
      <c r="V86" s="337"/>
      <c r="W86" s="337"/>
      <c r="X86" s="337"/>
      <c r="Y86" s="337"/>
      <c r="Z86" s="337"/>
      <c r="AA86" s="337"/>
      <c r="AB86" s="337"/>
      <c r="AC86" s="337"/>
      <c r="AD86" s="337"/>
      <c r="AE86" s="337"/>
      <c r="AF86" s="337"/>
      <c r="AG86" s="337"/>
      <c r="AH86" s="337"/>
      <c r="AI86" s="337"/>
      <c r="AJ86" s="337"/>
      <c r="AK86" s="337"/>
      <c r="AL86" s="337"/>
      <c r="AM86" s="337"/>
      <c r="AN86" s="337"/>
      <c r="AO86" s="352"/>
      <c r="AP86" s="352"/>
      <c r="AQ86" s="363"/>
      <c r="AR86" s="363"/>
      <c r="AS86" s="363"/>
      <c r="AT86" s="363"/>
      <c r="AU86" s="363"/>
      <c r="AV86" s="363"/>
      <c r="AW86" s="363"/>
      <c r="AX86" s="363"/>
      <c r="AY86" s="363"/>
      <c r="AZ86" s="363"/>
      <c r="BA86" s="363"/>
      <c r="BB86" s="363"/>
      <c r="BC86" s="363"/>
      <c r="BD86" s="363"/>
      <c r="BE86" s="363"/>
      <c r="BF86" s="363"/>
      <c r="BG86" s="363"/>
      <c r="BH86" s="363"/>
      <c r="BI86" s="363"/>
      <c r="BJ86" s="363"/>
      <c r="BK86" s="363"/>
      <c r="BL86" s="363"/>
      <c r="BM86" s="363"/>
      <c r="BN86" s="363"/>
      <c r="BO86" s="363"/>
      <c r="BP86" s="363"/>
      <c r="BQ86" s="363"/>
      <c r="BR86" s="363"/>
      <c r="BS86" s="363"/>
      <c r="BT86" s="363"/>
      <c r="BU86" s="363"/>
      <c r="BV86" s="363"/>
      <c r="BW86" s="363"/>
      <c r="BX86" s="363"/>
      <c r="BY86" s="363"/>
      <c r="BZ86" s="363"/>
      <c r="CA86" s="363"/>
      <c r="CB86" s="363"/>
      <c r="CC86" s="363"/>
      <c r="CD86" s="363"/>
      <c r="CE86" s="363"/>
      <c r="CF86" s="363"/>
      <c r="CG86" s="363"/>
      <c r="CH86" s="363"/>
      <c r="CI86" s="363"/>
      <c r="CJ86" s="363"/>
      <c r="CK86" s="363"/>
      <c r="CL86" s="363"/>
      <c r="CM86" s="363"/>
      <c r="CN86" s="363"/>
      <c r="CO86" s="363"/>
      <c r="CP86" s="363"/>
      <c r="CQ86" s="363"/>
      <c r="CR86" s="363"/>
      <c r="CS86" s="363"/>
      <c r="CT86" s="363"/>
      <c r="CU86" s="363"/>
      <c r="CV86" s="363"/>
      <c r="CW86" s="363"/>
      <c r="CX86" s="363"/>
      <c r="CY86" s="363"/>
      <c r="CZ86" s="363"/>
      <c r="DA86" s="363"/>
      <c r="DB86" s="363"/>
      <c r="DC86" s="363"/>
      <c r="DD86" s="363"/>
      <c r="DE86" s="363"/>
      <c r="DF86" s="363"/>
      <c r="DG86" s="363"/>
      <c r="DH86" s="363"/>
      <c r="DI86" s="363"/>
      <c r="DJ86" s="363"/>
      <c r="DK86" s="363"/>
      <c r="DL86" s="363"/>
      <c r="DM86" s="363"/>
      <c r="DN86" s="363"/>
      <c r="DO86" s="363"/>
      <c r="DP86" s="363"/>
      <c r="DQ86" s="363"/>
      <c r="DR86" s="363"/>
      <c r="DS86" s="363"/>
      <c r="DT86" s="363"/>
      <c r="DU86" s="363"/>
      <c r="DV86" s="363"/>
      <c r="DW86" s="363"/>
      <c r="DX86" s="363"/>
      <c r="DY86" s="363"/>
      <c r="DZ86" s="363"/>
      <c r="EA86" s="363"/>
      <c r="EB86" s="363"/>
      <c r="EC86" s="363"/>
      <c r="ED86" s="363"/>
      <c r="EE86" s="363"/>
      <c r="EF86" s="363"/>
      <c r="EG86" s="363"/>
      <c r="EH86" s="363"/>
      <c r="EI86" s="363"/>
      <c r="EJ86" s="363"/>
      <c r="EK86" s="363"/>
      <c r="EL86" s="363"/>
      <c r="EM86" s="363"/>
      <c r="EN86" s="363"/>
      <c r="EO86" s="363"/>
      <c r="EP86" s="363"/>
      <c r="EQ86" s="363"/>
      <c r="ER86" s="363"/>
      <c r="ES86" s="363"/>
      <c r="ET86" s="363"/>
      <c r="EU86" s="363"/>
      <c r="EV86" s="363"/>
      <c r="EW86" s="363"/>
      <c r="EX86" s="363"/>
      <c r="EY86" s="363"/>
      <c r="EZ86" s="363"/>
      <c r="FA86" s="363"/>
      <c r="FB86" s="363"/>
      <c r="FC86" s="363"/>
      <c r="FD86" s="363"/>
      <c r="FE86" s="363"/>
      <c r="FF86" s="363"/>
      <c r="FG86" s="363"/>
      <c r="FH86" s="363"/>
      <c r="FI86" s="363"/>
      <c r="FJ86" s="363"/>
      <c r="FK86" s="363"/>
      <c r="FL86" s="363"/>
      <c r="FM86" s="363"/>
      <c r="FN86" s="363"/>
      <c r="FO86" s="363"/>
      <c r="FP86" s="363"/>
      <c r="FQ86" s="363"/>
      <c r="FR86" s="363"/>
      <c r="FS86" s="363"/>
      <c r="FT86" s="363"/>
      <c r="FU86" s="363"/>
      <c r="FV86" s="363"/>
      <c r="FW86" s="363"/>
      <c r="FX86" s="363"/>
      <c r="FY86" s="363"/>
      <c r="FZ86" s="363"/>
      <c r="GA86" s="363"/>
      <c r="GB86" s="363"/>
      <c r="GC86" s="363"/>
      <c r="GD86" s="363"/>
      <c r="GE86" s="363"/>
      <c r="GF86" s="363"/>
      <c r="GG86" s="363"/>
      <c r="GH86" s="363"/>
      <c r="GI86" s="363"/>
      <c r="GJ86" s="363"/>
      <c r="GK86" s="363"/>
      <c r="GL86" s="363"/>
      <c r="GM86" s="363"/>
      <c r="GN86" s="363"/>
      <c r="GO86" s="363"/>
      <c r="GP86" s="363"/>
      <c r="GQ86" s="363"/>
      <c r="GR86" s="363"/>
      <c r="GS86" s="363"/>
      <c r="GT86" s="363"/>
      <c r="GU86" s="363"/>
      <c r="GV86" s="363"/>
      <c r="GW86" s="363"/>
      <c r="GX86" s="363"/>
      <c r="GY86" s="363"/>
      <c r="GZ86" s="363"/>
      <c r="HA86" s="363"/>
      <c r="HB86" s="363"/>
      <c r="HC86" s="363"/>
      <c r="HD86" s="363"/>
      <c r="HE86" s="363"/>
      <c r="HF86" s="363"/>
      <c r="HG86" s="363">
        <v>63</v>
      </c>
    </row>
    <row r="87" spans="1:215" ht="15.75" customHeight="1">
      <c r="A87" s="330">
        <v>44986</v>
      </c>
      <c r="B87" s="374" t="s">
        <v>150</v>
      </c>
      <c r="C87" s="212">
        <v>24338995.710000001</v>
      </c>
      <c r="D87" s="213">
        <f t="shared" ca="1" si="8"/>
        <v>3.8174072598178288E-2</v>
      </c>
      <c r="E87" s="213">
        <f t="shared" si="9"/>
        <v>3.9968771916740753E-2</v>
      </c>
      <c r="F87" s="213">
        <f t="shared" si="7"/>
        <v>3.8174072598178288E-2</v>
      </c>
      <c r="G87" s="213">
        <v>7.5000453287807911E-3</v>
      </c>
      <c r="H87" s="260">
        <v>0.1125</v>
      </c>
      <c r="I87" s="260">
        <v>0.10875</v>
      </c>
      <c r="J87" s="339">
        <v>18.046199999999999</v>
      </c>
      <c r="K87" s="369">
        <v>18.442349999999998</v>
      </c>
      <c r="L87" s="339">
        <v>128.38900000000001</v>
      </c>
      <c r="M87" s="341">
        <f t="shared" si="5"/>
        <v>1.510934708012468E-2</v>
      </c>
      <c r="N87" s="342">
        <f t="shared" si="6"/>
        <v>6.8492580663953584E-2</v>
      </c>
      <c r="O87" s="337"/>
      <c r="P87" s="337"/>
      <c r="Q87" s="337"/>
      <c r="R87" s="337"/>
      <c r="S87" s="337"/>
      <c r="T87" s="337"/>
      <c r="U87" s="337"/>
      <c r="V87" s="337"/>
      <c r="W87" s="337"/>
      <c r="X87" s="337"/>
      <c r="Y87" s="337"/>
      <c r="Z87" s="337"/>
      <c r="AA87" s="337"/>
      <c r="AB87" s="337"/>
      <c r="AC87" s="337"/>
      <c r="AD87" s="337"/>
      <c r="AE87" s="337"/>
      <c r="AF87" s="337"/>
      <c r="AG87" s="337"/>
      <c r="AH87" s="337"/>
      <c r="AI87" s="337"/>
      <c r="AJ87" s="337"/>
      <c r="AK87" s="337"/>
      <c r="AL87" s="337"/>
      <c r="AM87" s="337"/>
      <c r="AN87" s="337"/>
      <c r="AO87" s="352"/>
      <c r="AP87" s="352"/>
    </row>
    <row r="88" spans="1:215" ht="15.75" customHeight="1">
      <c r="A88" s="330">
        <v>45078</v>
      </c>
      <c r="B88" s="374" t="s">
        <v>151</v>
      </c>
      <c r="C88" s="212">
        <v>25145892.73</v>
      </c>
      <c r="D88" s="213">
        <f t="shared" ca="1" si="8"/>
        <v>3.6215413968974319E-2</v>
      </c>
      <c r="E88" s="213">
        <f t="shared" si="9"/>
        <v>4.1222334456011644E-2</v>
      </c>
      <c r="F88" s="213">
        <f t="shared" si="7"/>
        <v>3.4326631799418861E-2</v>
      </c>
      <c r="G88" s="213">
        <v>6.3653354609558566E-3</v>
      </c>
      <c r="H88" s="260">
        <v>0.1125</v>
      </c>
      <c r="I88" s="260">
        <v>0.1125</v>
      </c>
      <c r="J88" s="339">
        <v>17.1248</v>
      </c>
      <c r="K88" s="369">
        <v>17.562550000000002</v>
      </c>
      <c r="L88" s="339">
        <v>128.214</v>
      </c>
      <c r="M88" s="341">
        <f t="shared" si="5"/>
        <v>-1.3630451206879668E-3</v>
      </c>
      <c r="N88" s="342">
        <f t="shared" si="6"/>
        <v>5.0555537347186208E-2</v>
      </c>
      <c r="O88" s="337"/>
      <c r="P88" s="337"/>
      <c r="Q88" s="337"/>
      <c r="R88" s="337"/>
      <c r="S88" s="337"/>
      <c r="T88" s="337"/>
      <c r="U88" s="337"/>
      <c r="V88" s="337"/>
      <c r="W88" s="337"/>
      <c r="X88" s="337"/>
      <c r="Y88" s="337"/>
      <c r="Z88" s="337"/>
      <c r="AA88" s="337"/>
      <c r="AB88" s="337"/>
      <c r="AC88" s="337"/>
      <c r="AD88" s="337"/>
      <c r="AE88" s="337"/>
      <c r="AF88" s="337"/>
      <c r="AG88" s="337"/>
      <c r="AH88" s="337"/>
      <c r="AI88" s="337"/>
      <c r="AJ88" s="337"/>
      <c r="AK88" s="337"/>
      <c r="AL88" s="337"/>
      <c r="AM88" s="337"/>
      <c r="AN88" s="337"/>
      <c r="AO88" s="352"/>
      <c r="AP88" s="352"/>
    </row>
    <row r="89" spans="1:215" s="363" customFormat="1" ht="15.75" customHeight="1">
      <c r="A89" s="375">
        <v>45170</v>
      </c>
      <c r="B89" s="376" t="s">
        <v>152</v>
      </c>
      <c r="C89" s="377">
        <v>25149312.800000001</v>
      </c>
      <c r="D89" s="283">
        <f t="shared" ca="1" si="8"/>
        <v>3.5940569737447303E-2</v>
      </c>
      <c r="E89" s="283">
        <f t="shared" si="9"/>
        <v>3.8413937186366542E-2</v>
      </c>
      <c r="F89" s="283">
        <f t="shared" si="7"/>
        <v>3.540019965605623E-2</v>
      </c>
      <c r="G89" s="283">
        <v>8.8166654685419843E-3</v>
      </c>
      <c r="H89" s="378">
        <v>0.1125</v>
      </c>
      <c r="I89" s="378">
        <v>0.1125</v>
      </c>
      <c r="J89" s="377">
        <v>17.422699999999999</v>
      </c>
      <c r="K89" s="379">
        <v>17.08295</v>
      </c>
      <c r="L89" s="377">
        <v>130.12</v>
      </c>
      <c r="M89" s="380">
        <f t="shared" si="5"/>
        <v>1.4865771288626872E-2</v>
      </c>
      <c r="N89" s="381">
        <f t="shared" si="6"/>
        <v>4.4544878021369305E-2</v>
      </c>
      <c r="O89" s="352"/>
      <c r="P89" s="352"/>
      <c r="Q89" s="352"/>
      <c r="R89" s="352"/>
      <c r="S89" s="352"/>
      <c r="T89" s="352"/>
      <c r="U89" s="352"/>
      <c r="V89" s="352"/>
      <c r="W89" s="352"/>
      <c r="X89" s="352"/>
      <c r="Y89" s="352"/>
      <c r="Z89" s="352"/>
      <c r="AA89" s="352"/>
      <c r="AB89" s="352"/>
      <c r="AC89" s="352"/>
      <c r="AD89" s="352"/>
      <c r="AE89" s="352"/>
      <c r="AF89" s="352"/>
      <c r="AG89" s="352"/>
      <c r="AH89" s="352"/>
      <c r="AI89" s="352"/>
      <c r="AJ89" s="352"/>
      <c r="AK89" s="352"/>
      <c r="AL89" s="352"/>
      <c r="AM89" s="352"/>
      <c r="AN89" s="352"/>
      <c r="AO89" s="352"/>
      <c r="AP89" s="352"/>
    </row>
    <row r="90" spans="1:215" s="351" customFormat="1" ht="15.75" customHeight="1">
      <c r="A90" s="343">
        <v>45261</v>
      </c>
      <c r="B90" s="344" t="s">
        <v>153</v>
      </c>
      <c r="C90" s="221">
        <v>25658937.300000001</v>
      </c>
      <c r="D90" s="222">
        <f t="shared" ca="1" si="8"/>
        <v>3.2953909506455492E-2</v>
      </c>
      <c r="E90" s="222">
        <f t="shared" si="9"/>
        <v>3.2953909506455492E-2</v>
      </c>
      <c r="F90" s="222">
        <f t="shared" si="7"/>
        <v>2.4363687727517291E-2</v>
      </c>
      <c r="G90" s="222">
        <v>1.8735998483347949E-3</v>
      </c>
      <c r="H90" s="345">
        <v>0.1125</v>
      </c>
      <c r="I90" s="345">
        <v>0.1125</v>
      </c>
      <c r="J90" s="346">
        <v>16.972000000000001</v>
      </c>
      <c r="K90" s="347">
        <v>17.510150000000003</v>
      </c>
      <c r="L90" s="346">
        <v>132.37299999999999</v>
      </c>
      <c r="M90" s="348">
        <f t="shared" si="5"/>
        <v>1.731478635106054E-2</v>
      </c>
      <c r="N90" s="349">
        <f t="shared" si="6"/>
        <v>4.6608896408861566E-2</v>
      </c>
      <c r="O90" s="337"/>
      <c r="P90" s="337"/>
      <c r="Q90" s="337"/>
      <c r="R90" s="337"/>
      <c r="S90" s="337"/>
      <c r="T90" s="337"/>
      <c r="U90" s="337"/>
      <c r="V90" s="337"/>
      <c r="W90" s="337"/>
      <c r="X90" s="337"/>
      <c r="Y90" s="337"/>
      <c r="Z90" s="337"/>
      <c r="AA90" s="337"/>
      <c r="AB90" s="337"/>
      <c r="AC90" s="337"/>
      <c r="AD90" s="337"/>
      <c r="AE90" s="337"/>
      <c r="AF90" s="337"/>
      <c r="AG90" s="337"/>
      <c r="AH90" s="337"/>
      <c r="AI90" s="337"/>
      <c r="AJ90" s="337"/>
      <c r="AK90" s="337"/>
      <c r="AL90" s="337"/>
      <c r="AM90" s="337"/>
      <c r="AN90" s="337"/>
      <c r="AO90" s="352"/>
      <c r="AP90" s="352"/>
      <c r="AQ90" s="363"/>
      <c r="AR90" s="363"/>
      <c r="AS90" s="363"/>
      <c r="AT90" s="363"/>
      <c r="AU90" s="363"/>
      <c r="AV90" s="363"/>
      <c r="AW90" s="363"/>
      <c r="AX90" s="363"/>
      <c r="AY90" s="363"/>
      <c r="AZ90" s="363"/>
      <c r="BA90" s="363"/>
      <c r="BB90" s="363"/>
      <c r="BC90" s="363"/>
      <c r="BD90" s="363"/>
      <c r="BE90" s="363"/>
      <c r="BF90" s="363"/>
      <c r="BG90" s="363"/>
      <c r="BH90" s="363"/>
      <c r="BI90" s="363"/>
      <c r="BJ90" s="363"/>
      <c r="BK90" s="363"/>
      <c r="BL90" s="363"/>
      <c r="BM90" s="363"/>
      <c r="BN90" s="363"/>
      <c r="BO90" s="363"/>
      <c r="BP90" s="363"/>
      <c r="BQ90" s="363"/>
      <c r="BR90" s="363"/>
      <c r="BS90" s="363"/>
      <c r="BT90" s="363"/>
      <c r="BU90" s="363"/>
      <c r="BV90" s="363"/>
      <c r="BW90" s="363"/>
      <c r="BX90" s="363"/>
      <c r="BY90" s="363"/>
      <c r="BZ90" s="363"/>
      <c r="CA90" s="363"/>
      <c r="CB90" s="363"/>
      <c r="CC90" s="363"/>
      <c r="CD90" s="363"/>
      <c r="CE90" s="363"/>
      <c r="CF90" s="363"/>
      <c r="CG90" s="363"/>
      <c r="CH90" s="363"/>
      <c r="CI90" s="363"/>
      <c r="CJ90" s="363"/>
      <c r="CK90" s="363"/>
      <c r="CL90" s="363"/>
      <c r="CM90" s="363"/>
      <c r="CN90" s="363"/>
      <c r="CO90" s="363"/>
      <c r="CP90" s="363"/>
      <c r="CQ90" s="363"/>
      <c r="CR90" s="363"/>
      <c r="CS90" s="363"/>
      <c r="CT90" s="363"/>
      <c r="CU90" s="363"/>
      <c r="CV90" s="363"/>
      <c r="CW90" s="363"/>
      <c r="CX90" s="363"/>
      <c r="CY90" s="363"/>
      <c r="CZ90" s="363"/>
      <c r="DA90" s="363"/>
      <c r="DB90" s="363"/>
      <c r="DC90" s="363"/>
      <c r="DD90" s="363"/>
      <c r="DE90" s="363"/>
      <c r="DF90" s="363"/>
      <c r="DG90" s="363"/>
      <c r="DH90" s="363"/>
      <c r="DI90" s="363"/>
      <c r="DJ90" s="363"/>
      <c r="DK90" s="363"/>
      <c r="DL90" s="363"/>
      <c r="DM90" s="363"/>
      <c r="DN90" s="363"/>
      <c r="DO90" s="363"/>
      <c r="DP90" s="363"/>
      <c r="DQ90" s="363"/>
      <c r="DR90" s="363"/>
      <c r="DS90" s="363"/>
      <c r="DT90" s="363"/>
      <c r="DU90" s="363"/>
      <c r="DV90" s="363"/>
      <c r="DW90" s="363"/>
      <c r="DX90" s="363"/>
      <c r="DY90" s="363"/>
      <c r="DZ90" s="363"/>
      <c r="EA90" s="363"/>
      <c r="EB90" s="363"/>
      <c r="EC90" s="363"/>
      <c r="ED90" s="363"/>
      <c r="EE90" s="363"/>
      <c r="EF90" s="363"/>
      <c r="EG90" s="363"/>
      <c r="EH90" s="363"/>
      <c r="EI90" s="363"/>
      <c r="EJ90" s="363"/>
      <c r="EK90" s="363"/>
      <c r="EL90" s="363"/>
      <c r="EM90" s="363"/>
      <c r="EN90" s="363"/>
      <c r="EO90" s="363"/>
      <c r="EP90" s="363"/>
      <c r="EQ90" s="363"/>
      <c r="ER90" s="363"/>
      <c r="ES90" s="363"/>
      <c r="ET90" s="363"/>
      <c r="EU90" s="363"/>
      <c r="EV90" s="363"/>
      <c r="EW90" s="363"/>
      <c r="EX90" s="363"/>
      <c r="EY90" s="363"/>
      <c r="EZ90" s="363"/>
      <c r="FA90" s="363"/>
      <c r="FB90" s="363"/>
      <c r="FC90" s="363"/>
      <c r="FD90" s="363"/>
      <c r="FE90" s="363"/>
      <c r="FF90" s="363"/>
      <c r="FG90" s="363"/>
      <c r="FH90" s="363"/>
      <c r="FI90" s="363"/>
      <c r="FJ90" s="363"/>
      <c r="FK90" s="363"/>
      <c r="FL90" s="363"/>
      <c r="FM90" s="363"/>
      <c r="FN90" s="363"/>
      <c r="FO90" s="363"/>
      <c r="FP90" s="363"/>
      <c r="FQ90" s="363"/>
      <c r="FR90" s="363"/>
      <c r="FS90" s="363"/>
      <c r="FT90" s="363"/>
      <c r="FU90" s="363"/>
      <c r="FV90" s="363"/>
      <c r="FW90" s="363"/>
      <c r="FX90" s="363"/>
      <c r="FY90" s="363"/>
      <c r="FZ90" s="363"/>
      <c r="GA90" s="363"/>
      <c r="GB90" s="363"/>
      <c r="GC90" s="363"/>
      <c r="GD90" s="363"/>
      <c r="GE90" s="363"/>
      <c r="GF90" s="363"/>
      <c r="GG90" s="363"/>
      <c r="GH90" s="363"/>
      <c r="GI90" s="363"/>
      <c r="GJ90" s="363"/>
      <c r="GK90" s="363"/>
      <c r="GL90" s="363"/>
      <c r="GM90" s="363"/>
      <c r="GN90" s="363"/>
      <c r="GO90" s="363"/>
      <c r="GP90" s="363"/>
      <c r="GQ90" s="363"/>
      <c r="GR90" s="363"/>
      <c r="GS90" s="363"/>
      <c r="GT90" s="363"/>
      <c r="GU90" s="363"/>
      <c r="GV90" s="363"/>
      <c r="GW90" s="363"/>
      <c r="GX90" s="363"/>
      <c r="GY90" s="363"/>
      <c r="GZ90" s="363"/>
      <c r="HA90" s="363"/>
      <c r="HB90" s="363"/>
      <c r="HC90" s="363"/>
      <c r="HD90" s="363"/>
      <c r="HE90" s="363"/>
      <c r="HF90" s="363"/>
      <c r="HG90" s="363"/>
    </row>
    <row r="91" spans="1:215" ht="15.75" customHeight="1">
      <c r="A91" s="330">
        <v>45352</v>
      </c>
      <c r="B91" s="374" t="s">
        <v>154</v>
      </c>
      <c r="C91" s="212">
        <v>24691850.760000002</v>
      </c>
      <c r="D91" s="213">
        <f t="shared" ca="1" si="8"/>
        <v>1.4497518887150562E-2</v>
      </c>
      <c r="E91" s="213">
        <f t="shared" si="9"/>
        <v>2.7120655226692492E-2</v>
      </c>
      <c r="F91" s="213">
        <f t="shared" si="7"/>
        <v>1.4497518887150562E-2</v>
      </c>
      <c r="G91" s="213">
        <v>1.9814515138261157E-4</v>
      </c>
      <c r="H91" s="260">
        <v>0.11</v>
      </c>
      <c r="I91" s="260">
        <v>0.11125</v>
      </c>
      <c r="J91" s="339">
        <v>16.558599999999998</v>
      </c>
      <c r="K91" s="369">
        <v>16.885950000000001</v>
      </c>
      <c r="L91" s="339">
        <v>134.065</v>
      </c>
      <c r="M91" s="341">
        <f t="shared" si="5"/>
        <v>1.2782062807370043E-2</v>
      </c>
      <c r="N91" s="342">
        <f t="shared" si="6"/>
        <v>4.4209394885854625E-2</v>
      </c>
      <c r="O91" s="337"/>
      <c r="P91" s="337"/>
      <c r="Q91" s="337"/>
      <c r="R91" s="337"/>
      <c r="S91" s="337"/>
      <c r="T91" s="337"/>
      <c r="U91" s="337"/>
      <c r="V91" s="337"/>
      <c r="W91" s="337"/>
      <c r="X91" s="337"/>
      <c r="Y91" s="337"/>
      <c r="Z91" s="337"/>
      <c r="AA91" s="337"/>
      <c r="AB91" s="337"/>
      <c r="AC91" s="337"/>
      <c r="AD91" s="337"/>
      <c r="AE91" s="337"/>
      <c r="AF91" s="337"/>
      <c r="AG91" s="337"/>
      <c r="AH91" s="337"/>
      <c r="AI91" s="337"/>
      <c r="AJ91" s="337"/>
      <c r="AK91" s="337"/>
      <c r="AL91" s="337"/>
      <c r="AM91" s="337"/>
      <c r="AN91" s="337"/>
      <c r="AO91" s="352"/>
      <c r="AP91" s="352"/>
    </row>
    <row r="92" spans="1:215" ht="15.75" customHeight="1">
      <c r="A92" s="330">
        <v>45444</v>
      </c>
      <c r="B92" s="374" t="s">
        <v>155</v>
      </c>
      <c r="C92" s="212">
        <v>25711102.670000002</v>
      </c>
      <c r="D92" s="213">
        <f t="shared" ca="1" si="8"/>
        <v>1.8552431235914657E-2</v>
      </c>
      <c r="E92" s="213">
        <f t="shared" si="9"/>
        <v>2.4166380916327723E-2</v>
      </c>
      <c r="F92" s="213">
        <f t="shared" si="7"/>
        <v>2.2477227039375824E-2</v>
      </c>
      <c r="G92" s="213">
        <v>-4.9658293804411002E-4</v>
      </c>
      <c r="H92" s="260">
        <v>0.11</v>
      </c>
      <c r="I92" s="260">
        <v>0.11</v>
      </c>
      <c r="J92" s="339">
        <v>18.318300000000001</v>
      </c>
      <c r="K92" s="369">
        <v>17.72925</v>
      </c>
      <c r="L92" s="339">
        <v>134.59399999999999</v>
      </c>
      <c r="M92" s="341">
        <f t="shared" si="5"/>
        <v>3.9458471636892867E-3</v>
      </c>
      <c r="N92" s="342">
        <f t="shared" si="6"/>
        <v>4.9760556569485415E-2</v>
      </c>
      <c r="O92" s="337"/>
      <c r="P92" s="337"/>
      <c r="Q92" s="337"/>
      <c r="R92" s="337"/>
      <c r="S92" s="337"/>
      <c r="T92" s="337"/>
      <c r="U92" s="337"/>
      <c r="V92" s="337"/>
      <c r="W92" s="337"/>
      <c r="X92" s="337"/>
      <c r="Y92" s="337"/>
      <c r="Z92" s="337"/>
      <c r="AA92" s="337"/>
      <c r="AB92" s="337"/>
      <c r="AC92" s="337"/>
      <c r="AD92" s="337"/>
      <c r="AE92" s="337"/>
      <c r="AF92" s="337"/>
      <c r="AG92" s="337"/>
      <c r="AH92" s="337"/>
      <c r="AI92" s="337"/>
      <c r="AJ92" s="337"/>
      <c r="AK92" s="337"/>
      <c r="AL92" s="337"/>
      <c r="AM92" s="337"/>
      <c r="AN92" s="337"/>
      <c r="AO92" s="352"/>
      <c r="AP92" s="352"/>
    </row>
    <row r="93" spans="1:215" s="351" customFormat="1" ht="15.75" customHeight="1">
      <c r="A93" s="375">
        <v>45536</v>
      </c>
      <c r="B93" s="376" t="s">
        <v>156</v>
      </c>
      <c r="C93" s="377">
        <v>25563567.280000001</v>
      </c>
      <c r="D93" s="283">
        <f t="shared" ca="1" si="8"/>
        <v>1.7851326173046411E-2</v>
      </c>
      <c r="E93" s="283">
        <f t="shared" si="9"/>
        <v>1.9487775270693897E-2</v>
      </c>
      <c r="F93" s="283">
        <f t="shared" si="7"/>
        <v>1.6471801169851474E-2</v>
      </c>
      <c r="G93" s="283">
        <v>1.4475671933410261E-2</v>
      </c>
      <c r="H93" s="260">
        <v>0.105</v>
      </c>
      <c r="I93" s="260">
        <v>0.1075</v>
      </c>
      <c r="J93" s="339">
        <v>19.691500000000001</v>
      </c>
      <c r="K93" s="369">
        <v>19.154250000000001</v>
      </c>
      <c r="L93" s="339">
        <v>136.08000000000001</v>
      </c>
      <c r="M93" s="341">
        <f t="shared" si="5"/>
        <v>1.1040611022779867E-2</v>
      </c>
      <c r="N93" s="342">
        <f t="shared" si="6"/>
        <v>4.5803873347679103E-2</v>
      </c>
      <c r="O93" s="337"/>
      <c r="P93" s="337"/>
      <c r="Q93" s="337"/>
      <c r="R93" s="337"/>
      <c r="S93" s="337"/>
      <c r="T93" s="337"/>
      <c r="U93" s="337"/>
      <c r="V93" s="337"/>
      <c r="W93" s="337"/>
      <c r="X93" s="337"/>
      <c r="Y93" s="337"/>
      <c r="Z93" s="337"/>
      <c r="AA93" s="337"/>
      <c r="AB93" s="337"/>
      <c r="AC93" s="337"/>
      <c r="AD93" s="337"/>
      <c r="AE93" s="337"/>
      <c r="AF93" s="337"/>
      <c r="AG93" s="337"/>
      <c r="AH93" s="337"/>
      <c r="AI93" s="337"/>
      <c r="AJ93" s="337"/>
      <c r="AK93" s="337"/>
      <c r="AL93" s="337"/>
      <c r="AM93" s="337"/>
      <c r="AN93" s="337"/>
      <c r="AO93" s="352"/>
      <c r="AP93" s="352"/>
      <c r="AQ93" s="363"/>
      <c r="AR93" s="363"/>
      <c r="AS93" s="363"/>
      <c r="AT93" s="363"/>
      <c r="AU93" s="363"/>
      <c r="AV93" s="363"/>
      <c r="AW93" s="363"/>
      <c r="AX93" s="363"/>
      <c r="AY93" s="363"/>
      <c r="AZ93" s="363"/>
      <c r="BA93" s="363"/>
      <c r="BB93" s="363"/>
      <c r="BC93" s="363"/>
      <c r="BD93" s="363"/>
      <c r="BE93" s="363"/>
      <c r="BF93" s="363"/>
      <c r="BG93" s="363"/>
      <c r="BH93" s="363"/>
      <c r="BI93" s="363"/>
      <c r="BJ93" s="363"/>
      <c r="BK93" s="363"/>
      <c r="BL93" s="363"/>
      <c r="BM93" s="363"/>
      <c r="BN93" s="363"/>
      <c r="BO93" s="363"/>
      <c r="BP93" s="363"/>
      <c r="BQ93" s="363"/>
      <c r="BR93" s="363"/>
      <c r="BS93" s="363"/>
      <c r="BT93" s="363"/>
      <c r="BU93" s="363"/>
      <c r="BV93" s="363"/>
      <c r="BW93" s="363"/>
      <c r="BX93" s="363"/>
      <c r="BY93" s="363"/>
      <c r="BZ93" s="363"/>
      <c r="CA93" s="363"/>
      <c r="CB93" s="363"/>
      <c r="CC93" s="363"/>
      <c r="CD93" s="363"/>
      <c r="CE93" s="363"/>
      <c r="CF93" s="363"/>
      <c r="CG93" s="363"/>
      <c r="CH93" s="363"/>
      <c r="CI93" s="363"/>
      <c r="CJ93" s="363"/>
      <c r="CK93" s="363"/>
      <c r="CL93" s="363"/>
      <c r="CM93" s="363"/>
      <c r="CN93" s="363"/>
      <c r="CO93" s="363"/>
      <c r="CP93" s="363"/>
      <c r="CQ93" s="363"/>
      <c r="CR93" s="363"/>
      <c r="CS93" s="363"/>
      <c r="CT93" s="363"/>
      <c r="CU93" s="363"/>
      <c r="CV93" s="363"/>
      <c r="CW93" s="363"/>
      <c r="CX93" s="363"/>
      <c r="CY93" s="363"/>
      <c r="CZ93" s="363"/>
      <c r="DA93" s="363"/>
      <c r="DB93" s="363"/>
      <c r="DC93" s="363"/>
      <c r="DD93" s="363"/>
      <c r="DE93" s="363"/>
      <c r="DF93" s="363"/>
      <c r="DG93" s="363"/>
      <c r="DH93" s="363"/>
      <c r="DI93" s="363"/>
      <c r="DJ93" s="363"/>
      <c r="DK93" s="363"/>
      <c r="DL93" s="363"/>
      <c r="DM93" s="363"/>
      <c r="DN93" s="363"/>
      <c r="DO93" s="363"/>
      <c r="DP93" s="363"/>
      <c r="DQ93" s="363"/>
      <c r="DR93" s="363"/>
      <c r="DS93" s="363"/>
      <c r="DT93" s="363"/>
      <c r="DU93" s="363"/>
      <c r="DV93" s="363"/>
      <c r="DW93" s="363"/>
      <c r="DX93" s="363"/>
      <c r="DY93" s="363"/>
      <c r="DZ93" s="363"/>
      <c r="EA93" s="363"/>
      <c r="EB93" s="363"/>
      <c r="EC93" s="363"/>
      <c r="ED93" s="363"/>
      <c r="EE93" s="363"/>
      <c r="EF93" s="363"/>
      <c r="EG93" s="363"/>
      <c r="EH93" s="363"/>
      <c r="EI93" s="363"/>
      <c r="EJ93" s="363"/>
      <c r="EK93" s="363"/>
      <c r="EL93" s="363"/>
      <c r="EM93" s="363"/>
      <c r="EN93" s="363"/>
      <c r="EO93" s="363"/>
      <c r="EP93" s="363"/>
      <c r="EQ93" s="363"/>
      <c r="ER93" s="363"/>
      <c r="ES93" s="363"/>
      <c r="ET93" s="363"/>
      <c r="EU93" s="363"/>
      <c r="EV93" s="363"/>
      <c r="EW93" s="363"/>
      <c r="EX93" s="363"/>
      <c r="EY93" s="363"/>
      <c r="EZ93" s="363"/>
      <c r="FA93" s="363"/>
      <c r="FB93" s="363"/>
      <c r="FC93" s="363"/>
      <c r="FD93" s="363"/>
      <c r="FE93" s="363"/>
      <c r="FF93" s="363"/>
      <c r="FG93" s="363"/>
      <c r="FH93" s="363"/>
      <c r="FI93" s="363"/>
      <c r="FJ93" s="363"/>
      <c r="FK93" s="363"/>
      <c r="FL93" s="363"/>
      <c r="FM93" s="363"/>
      <c r="FN93" s="363"/>
      <c r="FO93" s="363"/>
      <c r="FP93" s="363"/>
      <c r="FQ93" s="363"/>
      <c r="FR93" s="363"/>
      <c r="FS93" s="363"/>
      <c r="FT93" s="363"/>
      <c r="FU93" s="363"/>
      <c r="FV93" s="363"/>
      <c r="FW93" s="363"/>
      <c r="FX93" s="363"/>
      <c r="FY93" s="363"/>
      <c r="FZ93" s="363"/>
      <c r="GA93" s="363"/>
      <c r="GB93" s="363"/>
      <c r="GC93" s="363"/>
      <c r="GD93" s="363"/>
      <c r="GE93" s="363"/>
      <c r="GF93" s="363"/>
      <c r="GG93" s="363"/>
      <c r="GH93" s="363"/>
      <c r="GI93" s="363"/>
      <c r="GJ93" s="363"/>
      <c r="GK93" s="363"/>
      <c r="GL93" s="363"/>
      <c r="GM93" s="363"/>
      <c r="GN93" s="363"/>
      <c r="GO93" s="363"/>
      <c r="GP93" s="363"/>
      <c r="GQ93" s="363"/>
      <c r="GR93" s="363"/>
      <c r="GS93" s="363"/>
      <c r="GT93" s="363"/>
      <c r="GU93" s="363"/>
      <c r="GV93" s="363"/>
      <c r="GW93" s="363"/>
      <c r="GX93" s="363"/>
      <c r="GY93" s="363"/>
      <c r="GZ93" s="363"/>
      <c r="HA93" s="363"/>
      <c r="HB93" s="363"/>
      <c r="HC93" s="363"/>
      <c r="HD93" s="363"/>
      <c r="HE93" s="363"/>
      <c r="HF93" s="363"/>
      <c r="HG93" s="363"/>
    </row>
    <row r="94" spans="1:215" s="351" customFormat="1" ht="15.75" customHeight="1">
      <c r="A94" s="382">
        <v>45627</v>
      </c>
      <c r="B94" s="383" t="s">
        <v>261</v>
      </c>
      <c r="C94" s="384">
        <v>26018162.43</v>
      </c>
      <c r="D94" s="385">
        <f t="shared" ca="1" si="8"/>
        <v>1.6866005238487913E-2</v>
      </c>
      <c r="E94" s="385">
        <f t="shared" si="9"/>
        <v>1.6866005238487913E-2</v>
      </c>
      <c r="F94" s="385">
        <f t="shared" si="7"/>
        <v>1.4000000303987514E-2</v>
      </c>
      <c r="G94" s="385">
        <v>5.707934045531271E-4</v>
      </c>
      <c r="H94" s="345">
        <v>0.1</v>
      </c>
      <c r="I94" s="345">
        <v>0.10250000000000001</v>
      </c>
      <c r="J94" s="346">
        <v>20.309999999999999</v>
      </c>
      <c r="K94" s="347">
        <v>20.004999999999999</v>
      </c>
      <c r="L94" s="346">
        <v>137.9459033</v>
      </c>
      <c r="M94" s="348">
        <f t="shared" si="5"/>
        <v>1.3711811434450105E-2</v>
      </c>
      <c r="N94" s="349">
        <f t="shared" si="6"/>
        <v>4.2100000000000026E-2</v>
      </c>
      <c r="O94" s="337"/>
      <c r="P94" s="337"/>
      <c r="Q94" s="337"/>
      <c r="R94" s="337"/>
      <c r="S94" s="337"/>
      <c r="T94" s="337"/>
      <c r="U94" s="337"/>
      <c r="V94" s="337"/>
      <c r="W94" s="337"/>
      <c r="X94" s="337"/>
      <c r="Y94" s="337"/>
      <c r="Z94" s="337"/>
      <c r="AA94" s="337"/>
      <c r="AB94" s="337"/>
      <c r="AC94" s="337"/>
      <c r="AD94" s="337"/>
      <c r="AE94" s="337"/>
      <c r="AF94" s="337"/>
      <c r="AG94" s="337"/>
      <c r="AH94" s="337"/>
      <c r="AI94" s="337"/>
      <c r="AJ94" s="337"/>
      <c r="AK94" s="337"/>
      <c r="AL94" s="337"/>
      <c r="AM94" s="337"/>
      <c r="AN94" s="337"/>
      <c r="AO94" s="352"/>
      <c r="AP94" s="352"/>
      <c r="AQ94" s="363"/>
      <c r="AR94" s="363"/>
      <c r="AS94" s="363"/>
      <c r="AT94" s="363"/>
      <c r="AU94" s="363"/>
      <c r="AV94" s="363"/>
      <c r="AW94" s="363"/>
      <c r="AX94" s="363"/>
      <c r="AY94" s="363"/>
      <c r="AZ94" s="363"/>
      <c r="BA94" s="363"/>
      <c r="BB94" s="363"/>
      <c r="BC94" s="363"/>
      <c r="BD94" s="363"/>
      <c r="BE94" s="363"/>
      <c r="BF94" s="363"/>
      <c r="BG94" s="363"/>
      <c r="BH94" s="363"/>
      <c r="BI94" s="363"/>
      <c r="BJ94" s="363"/>
      <c r="BK94" s="363"/>
      <c r="BL94" s="363"/>
      <c r="BM94" s="363"/>
      <c r="BN94" s="363"/>
      <c r="BO94" s="363"/>
      <c r="BP94" s="363"/>
      <c r="BQ94" s="363"/>
      <c r="BR94" s="363"/>
      <c r="BS94" s="363"/>
      <c r="BT94" s="363"/>
      <c r="BU94" s="363"/>
      <c r="BV94" s="363"/>
      <c r="BW94" s="363"/>
      <c r="BX94" s="363"/>
      <c r="BY94" s="363"/>
      <c r="BZ94" s="363"/>
      <c r="CA94" s="363"/>
      <c r="CB94" s="363"/>
      <c r="CC94" s="363"/>
      <c r="CD94" s="363"/>
      <c r="CE94" s="363"/>
      <c r="CF94" s="363"/>
      <c r="CG94" s="363"/>
      <c r="CH94" s="363"/>
      <c r="CI94" s="363"/>
      <c r="CJ94" s="363"/>
      <c r="CK94" s="363"/>
      <c r="CL94" s="363"/>
      <c r="CM94" s="363"/>
      <c r="CN94" s="363"/>
      <c r="CO94" s="363"/>
      <c r="CP94" s="363"/>
      <c r="CQ94" s="363"/>
      <c r="CR94" s="363"/>
      <c r="CS94" s="363"/>
      <c r="CT94" s="363"/>
      <c r="CU94" s="363"/>
      <c r="CV94" s="363"/>
      <c r="CW94" s="363"/>
      <c r="CX94" s="363"/>
      <c r="CY94" s="363"/>
      <c r="CZ94" s="363"/>
      <c r="DA94" s="363"/>
      <c r="DB94" s="363"/>
      <c r="DC94" s="363"/>
      <c r="DD94" s="363"/>
      <c r="DE94" s="363"/>
      <c r="DF94" s="363"/>
      <c r="DG94" s="363"/>
      <c r="DH94" s="363"/>
      <c r="DI94" s="363"/>
      <c r="DJ94" s="363"/>
      <c r="DK94" s="363"/>
      <c r="DL94" s="363"/>
      <c r="DM94" s="363"/>
      <c r="DN94" s="363"/>
      <c r="DO94" s="363"/>
      <c r="DP94" s="363"/>
      <c r="DQ94" s="363"/>
      <c r="DR94" s="363"/>
      <c r="DS94" s="363"/>
      <c r="DT94" s="363"/>
      <c r="DU94" s="363"/>
      <c r="DV94" s="363"/>
      <c r="DW94" s="363"/>
      <c r="DX94" s="363"/>
      <c r="DY94" s="363"/>
      <c r="DZ94" s="363"/>
      <c r="EA94" s="363"/>
      <c r="EB94" s="363"/>
      <c r="EC94" s="363"/>
      <c r="ED94" s="363"/>
      <c r="EE94" s="363"/>
      <c r="EF94" s="363"/>
      <c r="EG94" s="363"/>
      <c r="EH94" s="363"/>
      <c r="EI94" s="363"/>
      <c r="EJ94" s="363"/>
      <c r="EK94" s="363"/>
      <c r="EL94" s="363"/>
      <c r="EM94" s="363"/>
      <c r="EN94" s="363"/>
      <c r="EO94" s="363"/>
      <c r="EP94" s="363"/>
      <c r="EQ94" s="363"/>
      <c r="ER94" s="363"/>
      <c r="ES94" s="363"/>
      <c r="ET94" s="363"/>
      <c r="EU94" s="363"/>
      <c r="EV94" s="363"/>
      <c r="EW94" s="363"/>
      <c r="EX94" s="363"/>
      <c r="EY94" s="363"/>
      <c r="EZ94" s="363"/>
      <c r="FA94" s="363"/>
      <c r="FB94" s="363"/>
      <c r="FC94" s="363"/>
      <c r="FD94" s="363"/>
      <c r="FE94" s="363"/>
      <c r="FF94" s="363"/>
      <c r="FG94" s="363"/>
      <c r="FH94" s="363"/>
      <c r="FI94" s="363"/>
      <c r="FJ94" s="363"/>
      <c r="FK94" s="363"/>
      <c r="FL94" s="363"/>
      <c r="FM94" s="363"/>
      <c r="FN94" s="363"/>
      <c r="FO94" s="363"/>
      <c r="FP94" s="363"/>
      <c r="FQ94" s="363"/>
      <c r="FR94" s="363"/>
      <c r="FS94" s="363"/>
      <c r="FT94" s="363"/>
      <c r="FU94" s="363"/>
      <c r="FV94" s="363"/>
      <c r="FW94" s="363"/>
      <c r="FX94" s="363"/>
      <c r="FY94" s="363"/>
      <c r="FZ94" s="363"/>
      <c r="GA94" s="363"/>
      <c r="GB94" s="363"/>
      <c r="GC94" s="363"/>
      <c r="GD94" s="363"/>
      <c r="GE94" s="363"/>
      <c r="GF94" s="363"/>
      <c r="GG94" s="363"/>
      <c r="GH94" s="363"/>
      <c r="GI94" s="363"/>
      <c r="GJ94" s="363"/>
      <c r="GK94" s="363"/>
      <c r="GL94" s="363"/>
      <c r="GM94" s="363"/>
      <c r="GN94" s="363"/>
      <c r="GO94" s="363"/>
      <c r="GP94" s="363"/>
      <c r="GQ94" s="363"/>
      <c r="GR94" s="363"/>
      <c r="GS94" s="363"/>
      <c r="GT94" s="363"/>
      <c r="GU94" s="363"/>
      <c r="GV94" s="363"/>
      <c r="GW94" s="363"/>
      <c r="GX94" s="363"/>
      <c r="GY94" s="363"/>
      <c r="GZ94" s="363"/>
      <c r="HA94" s="363"/>
      <c r="HB94" s="363"/>
      <c r="HC94" s="363"/>
      <c r="HD94" s="363"/>
      <c r="HE94" s="363"/>
      <c r="HF94" s="363"/>
      <c r="HG94" s="363"/>
    </row>
    <row r="95" spans="1:215" s="351" customFormat="1" ht="15.75" customHeight="1">
      <c r="A95" s="386">
        <v>45717</v>
      </c>
      <c r="B95" s="387" t="s">
        <v>158</v>
      </c>
      <c r="C95" s="388">
        <v>25160995.920000002</v>
      </c>
      <c r="D95" s="389">
        <f t="shared" ca="1" si="8"/>
        <v>1.8999999820183522E-2</v>
      </c>
      <c r="E95" s="389">
        <f t="shared" si="9"/>
        <v>1.7962311717687918E-2</v>
      </c>
      <c r="F95" s="389">
        <f t="shared" si="7"/>
        <v>1.8999999820183522E-2</v>
      </c>
      <c r="G95" s="389">
        <v>2.8216564382816944E-3</v>
      </c>
      <c r="H95" s="390">
        <v>9.5000000000000001E-2</v>
      </c>
      <c r="I95" s="390">
        <v>9.7500000000000003E-2</v>
      </c>
      <c r="J95" s="391">
        <v>20.425000000000001</v>
      </c>
      <c r="K95" s="392">
        <v>20.396250000000002</v>
      </c>
      <c r="L95" s="388">
        <v>139.65948942414502</v>
      </c>
      <c r="M95" s="389">
        <f t="shared" si="5"/>
        <v>1.2422160304524477E-2</v>
      </c>
      <c r="N95" s="393">
        <f t="shared" si="6"/>
        <v>4.1729679067206371E-2</v>
      </c>
      <c r="O95" s="337"/>
      <c r="P95" s="337"/>
      <c r="Q95" s="337"/>
      <c r="R95" s="337"/>
      <c r="S95" s="337"/>
      <c r="T95" s="337"/>
      <c r="U95" s="337"/>
      <c r="V95" s="337"/>
      <c r="W95" s="337"/>
      <c r="X95" s="337"/>
      <c r="Y95" s="337"/>
      <c r="Z95" s="337"/>
      <c r="AA95" s="337"/>
      <c r="AB95" s="337"/>
      <c r="AC95" s="337"/>
      <c r="AD95" s="337"/>
      <c r="AE95" s="337"/>
      <c r="AF95" s="337"/>
      <c r="AG95" s="337"/>
      <c r="AH95" s="337"/>
      <c r="AI95" s="337"/>
      <c r="AJ95" s="337"/>
      <c r="AK95" s="337"/>
      <c r="AL95" s="337"/>
      <c r="AM95" s="337"/>
      <c r="AN95" s="337"/>
      <c r="AO95" s="352"/>
      <c r="AP95" s="352"/>
      <c r="AQ95" s="363"/>
      <c r="AR95" s="363"/>
      <c r="AS95" s="363"/>
      <c r="AT95" s="363"/>
      <c r="AU95" s="363"/>
      <c r="AV95" s="363"/>
      <c r="AW95" s="363"/>
      <c r="AX95" s="363"/>
      <c r="AY95" s="363"/>
      <c r="AZ95" s="363"/>
      <c r="BA95" s="363"/>
      <c r="BB95" s="363"/>
      <c r="BC95" s="363"/>
      <c r="BD95" s="363"/>
      <c r="BE95" s="363"/>
      <c r="BF95" s="363"/>
      <c r="BG95" s="363"/>
      <c r="BH95" s="363"/>
      <c r="BI95" s="363"/>
      <c r="BJ95" s="363"/>
      <c r="BK95" s="363"/>
      <c r="BL95" s="363"/>
      <c r="BM95" s="363"/>
      <c r="BN95" s="363"/>
      <c r="BO95" s="363"/>
      <c r="BP95" s="363"/>
      <c r="BQ95" s="363"/>
      <c r="BR95" s="363"/>
      <c r="BS95" s="363"/>
      <c r="BT95" s="363"/>
      <c r="BU95" s="363"/>
      <c r="BV95" s="363"/>
      <c r="BW95" s="363"/>
      <c r="BX95" s="363"/>
      <c r="BY95" s="363"/>
      <c r="BZ95" s="363"/>
      <c r="CA95" s="363"/>
      <c r="CB95" s="363"/>
      <c r="CC95" s="363"/>
      <c r="CD95" s="363"/>
      <c r="CE95" s="363"/>
      <c r="CF95" s="363"/>
      <c r="CG95" s="363"/>
      <c r="CH95" s="363"/>
      <c r="CI95" s="363"/>
      <c r="CJ95" s="363"/>
      <c r="CK95" s="363"/>
      <c r="CL95" s="363"/>
      <c r="CM95" s="363"/>
      <c r="CN95" s="363"/>
      <c r="CO95" s="363"/>
      <c r="CP95" s="363"/>
      <c r="CQ95" s="363"/>
      <c r="CR95" s="363"/>
      <c r="CS95" s="363"/>
      <c r="CT95" s="363"/>
      <c r="CU95" s="363"/>
      <c r="CV95" s="363"/>
      <c r="CW95" s="363"/>
      <c r="CX95" s="363"/>
      <c r="CY95" s="363"/>
      <c r="CZ95" s="363"/>
      <c r="DA95" s="363"/>
      <c r="DB95" s="363"/>
      <c r="DC95" s="363"/>
      <c r="DD95" s="363"/>
      <c r="DE95" s="363"/>
      <c r="DF95" s="363"/>
      <c r="DG95" s="363"/>
      <c r="DH95" s="363"/>
      <c r="DI95" s="363"/>
      <c r="DJ95" s="363"/>
      <c r="DK95" s="363"/>
      <c r="DL95" s="363"/>
      <c r="DM95" s="363"/>
      <c r="DN95" s="363"/>
      <c r="DO95" s="363"/>
      <c r="DP95" s="363"/>
      <c r="DQ95" s="363"/>
      <c r="DR95" s="363"/>
      <c r="DS95" s="363"/>
      <c r="DT95" s="363"/>
      <c r="DU95" s="363"/>
      <c r="DV95" s="363"/>
      <c r="DW95" s="363"/>
      <c r="DX95" s="363"/>
      <c r="DY95" s="363"/>
      <c r="DZ95" s="363"/>
      <c r="EA95" s="363"/>
      <c r="EB95" s="363"/>
      <c r="EC95" s="363"/>
      <c r="ED95" s="363"/>
      <c r="EE95" s="363"/>
      <c r="EF95" s="363"/>
      <c r="EG95" s="363"/>
      <c r="EH95" s="363"/>
      <c r="EI95" s="363"/>
      <c r="EJ95" s="363"/>
      <c r="EK95" s="363"/>
      <c r="EL95" s="363"/>
      <c r="EM95" s="363"/>
      <c r="EN95" s="363"/>
      <c r="EO95" s="363"/>
      <c r="EP95" s="363"/>
      <c r="EQ95" s="363"/>
      <c r="ER95" s="363"/>
      <c r="ES95" s="363"/>
      <c r="ET95" s="363"/>
      <c r="EU95" s="363"/>
      <c r="EV95" s="363"/>
      <c r="EW95" s="363"/>
      <c r="EX95" s="363"/>
      <c r="EY95" s="363"/>
      <c r="EZ95" s="363"/>
      <c r="FA95" s="363"/>
      <c r="FB95" s="363"/>
      <c r="FC95" s="363"/>
      <c r="FD95" s="363"/>
      <c r="FE95" s="363"/>
      <c r="FF95" s="363"/>
      <c r="FG95" s="363"/>
      <c r="FH95" s="363"/>
      <c r="FI95" s="363"/>
      <c r="FJ95" s="363"/>
      <c r="FK95" s="363"/>
      <c r="FL95" s="363"/>
      <c r="FM95" s="363"/>
      <c r="FN95" s="363"/>
      <c r="FO95" s="363"/>
      <c r="FP95" s="363"/>
      <c r="FQ95" s="363"/>
      <c r="FR95" s="363"/>
      <c r="FS95" s="363"/>
      <c r="FT95" s="363"/>
      <c r="FU95" s="363"/>
      <c r="FV95" s="363"/>
      <c r="FW95" s="363"/>
      <c r="FX95" s="363"/>
      <c r="FY95" s="363"/>
      <c r="FZ95" s="363"/>
      <c r="GA95" s="363"/>
      <c r="GB95" s="363"/>
      <c r="GC95" s="363"/>
      <c r="GD95" s="363"/>
      <c r="GE95" s="363"/>
      <c r="GF95" s="363"/>
      <c r="GG95" s="363"/>
      <c r="GH95" s="363"/>
      <c r="GI95" s="363"/>
      <c r="GJ95" s="363"/>
      <c r="GK95" s="363"/>
      <c r="GL95" s="363"/>
      <c r="GM95" s="363"/>
      <c r="GN95" s="363"/>
      <c r="GO95" s="363"/>
      <c r="GP95" s="363"/>
      <c r="GQ95" s="363"/>
      <c r="GR95" s="363"/>
      <c r="GS95" s="363"/>
      <c r="GT95" s="363"/>
      <c r="GU95" s="363"/>
      <c r="GV95" s="363"/>
      <c r="GW95" s="363"/>
      <c r="GX95" s="363"/>
      <c r="GY95" s="363"/>
      <c r="GZ95" s="363"/>
      <c r="HA95" s="363"/>
      <c r="HB95" s="363"/>
      <c r="HC95" s="363"/>
      <c r="HD95" s="363"/>
      <c r="HE95" s="363"/>
      <c r="HF95" s="363"/>
      <c r="HG95" s="363"/>
    </row>
    <row r="96" spans="1:215" s="351" customFormat="1" ht="15.75" customHeight="1">
      <c r="A96" s="386">
        <v>45809</v>
      </c>
      <c r="B96" s="387" t="s">
        <v>159</v>
      </c>
      <c r="C96" s="388">
        <v>26099311.66</v>
      </c>
      <c r="D96" s="389">
        <f t="shared" ca="1" si="8"/>
        <v>1.7009998257159431E-2</v>
      </c>
      <c r="E96" s="389">
        <f t="shared" si="9"/>
        <v>1.6113174264513086E-2</v>
      </c>
      <c r="F96" s="389">
        <f t="shared" si="7"/>
        <v>1.5098885294132725E-2</v>
      </c>
      <c r="G96" s="389">
        <v>7.1535247559617599E-3</v>
      </c>
      <c r="H96" s="390">
        <v>8.7499999999999994E-2</v>
      </c>
      <c r="I96" s="390">
        <v>0.09</v>
      </c>
      <c r="J96" s="391">
        <v>20.482500000000002</v>
      </c>
      <c r="K96" s="392">
        <v>20.453749999999999</v>
      </c>
      <c r="L96" s="388">
        <v>139.79779651344958</v>
      </c>
      <c r="M96" s="389">
        <f t="shared" si="5"/>
        <v>9.9031644662916918E-4</v>
      </c>
      <c r="N96" s="393">
        <f t="shared" si="6"/>
        <v>3.8662915980278489E-2</v>
      </c>
      <c r="O96" s="337"/>
      <c r="P96" s="337"/>
      <c r="Q96" s="337"/>
      <c r="R96" s="337"/>
      <c r="S96" s="337"/>
      <c r="T96" s="337"/>
      <c r="U96" s="337"/>
      <c r="V96" s="337"/>
      <c r="W96" s="337"/>
      <c r="X96" s="337"/>
      <c r="Y96" s="337"/>
      <c r="Z96" s="337"/>
      <c r="AA96" s="337"/>
      <c r="AB96" s="337"/>
      <c r="AC96" s="337"/>
      <c r="AD96" s="337"/>
      <c r="AE96" s="337"/>
      <c r="AF96" s="337"/>
      <c r="AG96" s="337"/>
      <c r="AH96" s="337"/>
      <c r="AI96" s="337"/>
      <c r="AJ96" s="337"/>
      <c r="AK96" s="337"/>
      <c r="AL96" s="337"/>
      <c r="AM96" s="337"/>
      <c r="AN96" s="337"/>
      <c r="AO96" s="352"/>
      <c r="AP96" s="352"/>
      <c r="AQ96" s="363"/>
      <c r="AR96" s="363"/>
      <c r="AS96" s="363"/>
      <c r="AT96" s="363"/>
      <c r="AU96" s="363"/>
      <c r="AV96" s="363"/>
      <c r="AW96" s="363"/>
      <c r="AX96" s="363"/>
      <c r="AY96" s="363"/>
      <c r="AZ96" s="363"/>
      <c r="BA96" s="363"/>
      <c r="BB96" s="363"/>
      <c r="BC96" s="363"/>
      <c r="BD96" s="363"/>
      <c r="BE96" s="363"/>
      <c r="BF96" s="363"/>
      <c r="BG96" s="363"/>
      <c r="BH96" s="363"/>
      <c r="BI96" s="363"/>
      <c r="BJ96" s="363"/>
      <c r="BK96" s="363"/>
      <c r="BL96" s="363"/>
      <c r="BM96" s="363"/>
      <c r="BN96" s="363"/>
      <c r="BO96" s="363"/>
      <c r="BP96" s="363"/>
      <c r="BQ96" s="363"/>
      <c r="BR96" s="363"/>
      <c r="BS96" s="363"/>
      <c r="BT96" s="363"/>
      <c r="BU96" s="363"/>
      <c r="BV96" s="363"/>
      <c r="BW96" s="363"/>
      <c r="BX96" s="363"/>
      <c r="BY96" s="363"/>
      <c r="BZ96" s="363"/>
      <c r="CA96" s="363"/>
      <c r="CB96" s="363"/>
      <c r="CC96" s="363"/>
      <c r="CD96" s="363"/>
      <c r="CE96" s="363"/>
      <c r="CF96" s="363"/>
      <c r="CG96" s="363"/>
      <c r="CH96" s="363"/>
      <c r="CI96" s="363"/>
      <c r="CJ96" s="363"/>
      <c r="CK96" s="363"/>
      <c r="CL96" s="363"/>
      <c r="CM96" s="363"/>
      <c r="CN96" s="363"/>
      <c r="CO96" s="363"/>
      <c r="CP96" s="363"/>
      <c r="CQ96" s="363"/>
      <c r="CR96" s="363"/>
      <c r="CS96" s="363"/>
      <c r="CT96" s="363"/>
      <c r="CU96" s="363"/>
      <c r="CV96" s="363"/>
      <c r="CW96" s="363"/>
      <c r="CX96" s="363"/>
      <c r="CY96" s="363"/>
      <c r="CZ96" s="363"/>
      <c r="DA96" s="363"/>
      <c r="DB96" s="363"/>
      <c r="DC96" s="363"/>
      <c r="DD96" s="363"/>
      <c r="DE96" s="363"/>
      <c r="DF96" s="363"/>
      <c r="DG96" s="363"/>
      <c r="DH96" s="363"/>
      <c r="DI96" s="363"/>
      <c r="DJ96" s="363"/>
      <c r="DK96" s="363"/>
      <c r="DL96" s="363"/>
      <c r="DM96" s="363"/>
      <c r="DN96" s="363"/>
      <c r="DO96" s="363"/>
      <c r="DP96" s="363"/>
      <c r="DQ96" s="363"/>
      <c r="DR96" s="363"/>
      <c r="DS96" s="363"/>
      <c r="DT96" s="363"/>
      <c r="DU96" s="363"/>
      <c r="DV96" s="363"/>
      <c r="DW96" s="363"/>
      <c r="DX96" s="363"/>
      <c r="DY96" s="363"/>
      <c r="DZ96" s="363"/>
      <c r="EA96" s="363"/>
      <c r="EB96" s="363"/>
      <c r="EC96" s="363"/>
      <c r="ED96" s="363"/>
      <c r="EE96" s="363"/>
      <c r="EF96" s="363"/>
      <c r="EG96" s="363"/>
      <c r="EH96" s="363"/>
      <c r="EI96" s="363"/>
      <c r="EJ96" s="363"/>
      <c r="EK96" s="363"/>
      <c r="EL96" s="363"/>
      <c r="EM96" s="363"/>
      <c r="EN96" s="363"/>
      <c r="EO96" s="363"/>
      <c r="EP96" s="363"/>
      <c r="EQ96" s="363"/>
      <c r="ER96" s="363"/>
      <c r="ES96" s="363"/>
      <c r="ET96" s="363"/>
      <c r="EU96" s="363"/>
      <c r="EV96" s="363"/>
      <c r="EW96" s="363"/>
      <c r="EX96" s="363"/>
      <c r="EY96" s="363"/>
      <c r="EZ96" s="363"/>
      <c r="FA96" s="363"/>
      <c r="FB96" s="363"/>
      <c r="FC96" s="363"/>
      <c r="FD96" s="363"/>
      <c r="FE96" s="363"/>
      <c r="FF96" s="363"/>
      <c r="FG96" s="363"/>
      <c r="FH96" s="363"/>
      <c r="FI96" s="363"/>
      <c r="FJ96" s="363"/>
      <c r="FK96" s="363"/>
      <c r="FL96" s="363"/>
      <c r="FM96" s="363"/>
      <c r="FN96" s="363"/>
      <c r="FO96" s="363"/>
      <c r="FP96" s="363"/>
      <c r="FQ96" s="363"/>
      <c r="FR96" s="363"/>
      <c r="FS96" s="363"/>
      <c r="FT96" s="363"/>
      <c r="FU96" s="363"/>
      <c r="FV96" s="363"/>
      <c r="FW96" s="363"/>
      <c r="FX96" s="363"/>
      <c r="FY96" s="363"/>
      <c r="FZ96" s="363"/>
      <c r="GA96" s="363"/>
      <c r="GB96" s="363"/>
      <c r="GC96" s="363"/>
      <c r="GD96" s="363"/>
      <c r="GE96" s="363"/>
      <c r="GF96" s="363"/>
      <c r="GG96" s="363"/>
      <c r="GH96" s="363"/>
      <c r="GI96" s="363"/>
      <c r="GJ96" s="363"/>
      <c r="GK96" s="363"/>
      <c r="GL96" s="363"/>
      <c r="GM96" s="363"/>
      <c r="GN96" s="363"/>
      <c r="GO96" s="363"/>
      <c r="GP96" s="363"/>
      <c r="GQ96" s="363"/>
      <c r="GR96" s="363"/>
      <c r="GS96" s="363"/>
      <c r="GT96" s="363"/>
      <c r="GU96" s="363"/>
      <c r="GV96" s="363"/>
      <c r="GW96" s="363"/>
      <c r="GX96" s="363"/>
      <c r="GY96" s="363"/>
      <c r="GZ96" s="363"/>
      <c r="HA96" s="363"/>
      <c r="HB96" s="363"/>
      <c r="HC96" s="363"/>
      <c r="HD96" s="363"/>
      <c r="HE96" s="363"/>
      <c r="HF96" s="363"/>
      <c r="HG96" s="363"/>
    </row>
    <row r="97" spans="1:215" s="351" customFormat="1" ht="15.75" customHeight="1">
      <c r="A97" s="386">
        <v>45901</v>
      </c>
      <c r="B97" s="387" t="s">
        <v>160</v>
      </c>
      <c r="C97" s="388">
        <v>25870461.82</v>
      </c>
      <c r="D97" s="389">
        <f t="shared" ca="1" si="8"/>
        <v>1.5325812991284327E-2</v>
      </c>
      <c r="E97" s="389">
        <f t="shared" si="9"/>
        <v>1.4991064737441162E-2</v>
      </c>
      <c r="F97" s="389">
        <f t="shared" si="7"/>
        <v>1.2005153139957203E-2</v>
      </c>
      <c r="G97" s="389">
        <v>1.3460380854757314E-3</v>
      </c>
      <c r="H97" s="390">
        <v>8.5000000000000006E-2</v>
      </c>
      <c r="I97" s="390">
        <v>8.6249999999999993E-2</v>
      </c>
      <c r="J97" s="391">
        <v>20.597500000000004</v>
      </c>
      <c r="K97" s="392">
        <v>20.568750000000001</v>
      </c>
      <c r="L97" s="388">
        <v>141.17228630287366</v>
      </c>
      <c r="M97" s="389">
        <f t="shared" si="5"/>
        <v>9.8319846500001251E-3</v>
      </c>
      <c r="N97" s="393">
        <f t="shared" si="6"/>
        <v>3.7421269127525303E-2</v>
      </c>
      <c r="O97" s="337"/>
      <c r="P97" s="337"/>
      <c r="Q97" s="337"/>
      <c r="R97" s="337"/>
      <c r="S97" s="337"/>
      <c r="T97" s="337"/>
      <c r="U97" s="337"/>
      <c r="V97" s="337"/>
      <c r="W97" s="337"/>
      <c r="X97" s="337"/>
      <c r="Y97" s="337"/>
      <c r="Z97" s="337"/>
      <c r="AA97" s="337"/>
      <c r="AB97" s="337"/>
      <c r="AC97" s="337"/>
      <c r="AD97" s="337"/>
      <c r="AE97" s="337"/>
      <c r="AF97" s="337"/>
      <c r="AG97" s="337"/>
      <c r="AH97" s="337"/>
      <c r="AI97" s="337"/>
      <c r="AJ97" s="337"/>
      <c r="AK97" s="337"/>
      <c r="AL97" s="337"/>
      <c r="AM97" s="337"/>
      <c r="AN97" s="337"/>
      <c r="AO97" s="352"/>
      <c r="AP97" s="352"/>
      <c r="AQ97" s="363"/>
      <c r="AR97" s="363"/>
      <c r="AS97" s="363"/>
      <c r="AT97" s="363"/>
      <c r="AU97" s="363"/>
      <c r="AV97" s="363"/>
      <c r="AW97" s="363"/>
      <c r="AX97" s="363"/>
      <c r="AY97" s="363"/>
      <c r="AZ97" s="363"/>
      <c r="BA97" s="363"/>
      <c r="BB97" s="363"/>
      <c r="BC97" s="363"/>
      <c r="BD97" s="363"/>
      <c r="BE97" s="363"/>
      <c r="BF97" s="363"/>
      <c r="BG97" s="363"/>
      <c r="BH97" s="363"/>
      <c r="BI97" s="363"/>
      <c r="BJ97" s="363"/>
      <c r="BK97" s="363"/>
      <c r="BL97" s="363"/>
      <c r="BM97" s="363"/>
      <c r="BN97" s="363"/>
      <c r="BO97" s="363"/>
      <c r="BP97" s="363"/>
      <c r="BQ97" s="363"/>
      <c r="BR97" s="363"/>
      <c r="BS97" s="363"/>
      <c r="BT97" s="363"/>
      <c r="BU97" s="363"/>
      <c r="BV97" s="363"/>
      <c r="BW97" s="363"/>
      <c r="BX97" s="363"/>
      <c r="BY97" s="363"/>
      <c r="BZ97" s="363"/>
      <c r="CA97" s="363"/>
      <c r="CB97" s="363"/>
      <c r="CC97" s="363"/>
      <c r="CD97" s="363"/>
      <c r="CE97" s="363"/>
      <c r="CF97" s="363"/>
      <c r="CG97" s="363"/>
      <c r="CH97" s="363"/>
      <c r="CI97" s="363"/>
      <c r="CJ97" s="363"/>
      <c r="CK97" s="363"/>
      <c r="CL97" s="363"/>
      <c r="CM97" s="363"/>
      <c r="CN97" s="363"/>
      <c r="CO97" s="363"/>
      <c r="CP97" s="363"/>
      <c r="CQ97" s="363"/>
      <c r="CR97" s="363"/>
      <c r="CS97" s="363"/>
      <c r="CT97" s="363"/>
      <c r="CU97" s="363"/>
      <c r="CV97" s="363"/>
      <c r="CW97" s="363"/>
      <c r="CX97" s="363"/>
      <c r="CY97" s="363"/>
      <c r="CZ97" s="363"/>
      <c r="DA97" s="363"/>
      <c r="DB97" s="363"/>
      <c r="DC97" s="363"/>
      <c r="DD97" s="363"/>
      <c r="DE97" s="363"/>
      <c r="DF97" s="363"/>
      <c r="DG97" s="363"/>
      <c r="DH97" s="363"/>
      <c r="DI97" s="363"/>
      <c r="DJ97" s="363"/>
      <c r="DK97" s="363"/>
      <c r="DL97" s="363"/>
      <c r="DM97" s="363"/>
      <c r="DN97" s="363"/>
      <c r="DO97" s="363"/>
      <c r="DP97" s="363"/>
      <c r="DQ97" s="363"/>
      <c r="DR97" s="363"/>
      <c r="DS97" s="363"/>
      <c r="DT97" s="363"/>
      <c r="DU97" s="363"/>
      <c r="DV97" s="363"/>
      <c r="DW97" s="363"/>
      <c r="DX97" s="363"/>
      <c r="DY97" s="363"/>
      <c r="DZ97" s="363"/>
      <c r="EA97" s="363"/>
      <c r="EB97" s="363"/>
      <c r="EC97" s="363"/>
      <c r="ED97" s="363"/>
      <c r="EE97" s="363"/>
      <c r="EF97" s="363"/>
      <c r="EG97" s="363"/>
      <c r="EH97" s="363"/>
      <c r="EI97" s="363"/>
      <c r="EJ97" s="363"/>
      <c r="EK97" s="363"/>
      <c r="EL97" s="363"/>
      <c r="EM97" s="363"/>
      <c r="EN97" s="363"/>
      <c r="EO97" s="363"/>
      <c r="EP97" s="363"/>
      <c r="EQ97" s="363"/>
      <c r="ER97" s="363"/>
      <c r="ES97" s="363"/>
      <c r="ET97" s="363"/>
      <c r="EU97" s="363"/>
      <c r="EV97" s="363"/>
      <c r="EW97" s="363"/>
      <c r="EX97" s="363"/>
      <c r="EY97" s="363"/>
      <c r="EZ97" s="363"/>
      <c r="FA97" s="363"/>
      <c r="FB97" s="363"/>
      <c r="FC97" s="363"/>
      <c r="FD97" s="363"/>
      <c r="FE97" s="363"/>
      <c r="FF97" s="363"/>
      <c r="FG97" s="363"/>
      <c r="FH97" s="363"/>
      <c r="FI97" s="363"/>
      <c r="FJ97" s="363"/>
      <c r="FK97" s="363"/>
      <c r="FL97" s="363"/>
      <c r="FM97" s="363"/>
      <c r="FN97" s="363"/>
      <c r="FO97" s="363"/>
      <c r="FP97" s="363"/>
      <c r="FQ97" s="363"/>
      <c r="FR97" s="363"/>
      <c r="FS97" s="363"/>
      <c r="FT97" s="363"/>
      <c r="FU97" s="363"/>
      <c r="FV97" s="363"/>
      <c r="FW97" s="363"/>
      <c r="FX97" s="363"/>
      <c r="FY97" s="363"/>
      <c r="FZ97" s="363"/>
      <c r="GA97" s="363"/>
      <c r="GB97" s="363"/>
      <c r="GC97" s="363"/>
      <c r="GD97" s="363"/>
      <c r="GE97" s="363"/>
      <c r="GF97" s="363"/>
      <c r="GG97" s="363"/>
      <c r="GH97" s="363"/>
      <c r="GI97" s="363"/>
      <c r="GJ97" s="363"/>
      <c r="GK97" s="363"/>
      <c r="GL97" s="363"/>
      <c r="GM97" s="363"/>
      <c r="GN97" s="363"/>
      <c r="GO97" s="363"/>
      <c r="GP97" s="363"/>
      <c r="GQ97" s="363"/>
      <c r="GR97" s="363"/>
      <c r="GS97" s="363"/>
      <c r="GT97" s="363"/>
      <c r="GU97" s="363"/>
      <c r="GV97" s="363"/>
      <c r="GW97" s="363"/>
      <c r="GX97" s="363"/>
      <c r="GY97" s="363"/>
      <c r="GZ97" s="363"/>
      <c r="HA97" s="363"/>
      <c r="HB97" s="363"/>
      <c r="HC97" s="363"/>
      <c r="HD97" s="363"/>
      <c r="HE97" s="363"/>
      <c r="HF97" s="363"/>
      <c r="HG97" s="363"/>
    </row>
    <row r="98" spans="1:215" s="351" customFormat="1" ht="15.75" customHeight="1" thickBot="1">
      <c r="A98" s="382">
        <v>45992</v>
      </c>
      <c r="B98" s="383" t="s">
        <v>161</v>
      </c>
      <c r="C98" s="394">
        <v>26410346.879999999</v>
      </c>
      <c r="D98" s="395">
        <f t="shared" ca="1" si="8"/>
        <v>1.5261440170024176E-2</v>
      </c>
      <c r="E98" s="395">
        <f t="shared" si="9"/>
        <v>1.5261440170024176E-2</v>
      </c>
      <c r="F98" s="395">
        <f t="shared" si="7"/>
        <v>1.5073487647528694E-2</v>
      </c>
      <c r="G98" s="395">
        <v>4.6127764135124316E-3</v>
      </c>
      <c r="H98" s="396">
        <v>8.5000000000000006E-2</v>
      </c>
      <c r="I98" s="396">
        <v>8.5000000000000006E-2</v>
      </c>
      <c r="J98" s="397">
        <v>21</v>
      </c>
      <c r="K98" s="398">
        <v>20.798750000000002</v>
      </c>
      <c r="L98" s="394">
        <v>143.31127666570876</v>
      </c>
      <c r="M98" s="399">
        <f t="shared" si="5"/>
        <v>1.5151630811206518E-2</v>
      </c>
      <c r="N98" s="399">
        <f t="shared" si="6"/>
        <v>3.8894764087631817E-2</v>
      </c>
      <c r="O98" s="337"/>
      <c r="P98" s="337"/>
      <c r="Q98" s="337"/>
      <c r="R98" s="337"/>
      <c r="S98" s="337"/>
      <c r="T98" s="337"/>
      <c r="U98" s="337"/>
      <c r="V98" s="337"/>
      <c r="W98" s="337"/>
      <c r="X98" s="337"/>
      <c r="Y98" s="337"/>
      <c r="Z98" s="337"/>
      <c r="AA98" s="337"/>
      <c r="AB98" s="337"/>
      <c r="AC98" s="337"/>
      <c r="AD98" s="337"/>
      <c r="AE98" s="337"/>
      <c r="AF98" s="337"/>
      <c r="AG98" s="337"/>
      <c r="AH98" s="337"/>
      <c r="AI98" s="337"/>
      <c r="AJ98" s="337"/>
      <c r="AK98" s="337"/>
      <c r="AL98" s="337"/>
      <c r="AM98" s="337"/>
      <c r="AN98" s="337"/>
      <c r="AO98" s="352"/>
      <c r="AP98" s="352"/>
      <c r="AQ98" s="363"/>
      <c r="AR98" s="363"/>
      <c r="AS98" s="363"/>
      <c r="AT98" s="363"/>
      <c r="AU98" s="363"/>
      <c r="AV98" s="363"/>
      <c r="AW98" s="363"/>
      <c r="AX98" s="363"/>
      <c r="AY98" s="363"/>
      <c r="AZ98" s="363"/>
      <c r="BA98" s="363"/>
      <c r="BB98" s="363"/>
      <c r="BC98" s="363"/>
      <c r="BD98" s="363"/>
      <c r="BE98" s="363"/>
      <c r="BF98" s="363"/>
      <c r="BG98" s="363"/>
      <c r="BH98" s="363"/>
      <c r="BI98" s="363"/>
      <c r="BJ98" s="363"/>
      <c r="BK98" s="363"/>
      <c r="BL98" s="363"/>
      <c r="BM98" s="363"/>
      <c r="BN98" s="363"/>
      <c r="BO98" s="363"/>
      <c r="BP98" s="363"/>
      <c r="BQ98" s="363"/>
      <c r="BR98" s="363"/>
      <c r="BS98" s="363"/>
      <c r="BT98" s="363"/>
      <c r="BU98" s="363"/>
      <c r="BV98" s="363"/>
      <c r="BW98" s="363"/>
      <c r="BX98" s="363"/>
      <c r="BY98" s="363"/>
      <c r="BZ98" s="363"/>
      <c r="CA98" s="363"/>
      <c r="CB98" s="363"/>
      <c r="CC98" s="363"/>
      <c r="CD98" s="363"/>
      <c r="CE98" s="363"/>
      <c r="CF98" s="363"/>
      <c r="CG98" s="363"/>
      <c r="CH98" s="363"/>
      <c r="CI98" s="363"/>
      <c r="CJ98" s="363"/>
      <c r="CK98" s="363"/>
      <c r="CL98" s="363"/>
      <c r="CM98" s="363"/>
      <c r="CN98" s="363"/>
      <c r="CO98" s="363"/>
      <c r="CP98" s="363"/>
      <c r="CQ98" s="363"/>
      <c r="CR98" s="363"/>
      <c r="CS98" s="363"/>
      <c r="CT98" s="363"/>
      <c r="CU98" s="363"/>
      <c r="CV98" s="363"/>
      <c r="CW98" s="363"/>
      <c r="CX98" s="363"/>
      <c r="CY98" s="363"/>
      <c r="CZ98" s="363"/>
      <c r="DA98" s="363"/>
      <c r="DB98" s="363"/>
      <c r="DC98" s="363"/>
      <c r="DD98" s="363"/>
      <c r="DE98" s="363"/>
      <c r="DF98" s="363"/>
      <c r="DG98" s="363"/>
      <c r="DH98" s="363"/>
      <c r="DI98" s="363"/>
      <c r="DJ98" s="363"/>
      <c r="DK98" s="363"/>
      <c r="DL98" s="363"/>
      <c r="DM98" s="363"/>
      <c r="DN98" s="363"/>
      <c r="DO98" s="363"/>
      <c r="DP98" s="363"/>
      <c r="DQ98" s="363"/>
      <c r="DR98" s="363"/>
      <c r="DS98" s="363"/>
      <c r="DT98" s="363"/>
      <c r="DU98" s="363"/>
      <c r="DV98" s="363"/>
      <c r="DW98" s="363"/>
      <c r="DX98" s="363"/>
      <c r="DY98" s="363"/>
      <c r="DZ98" s="363"/>
      <c r="EA98" s="363"/>
      <c r="EB98" s="363"/>
      <c r="EC98" s="363"/>
      <c r="ED98" s="363"/>
      <c r="EE98" s="363"/>
      <c r="EF98" s="363"/>
      <c r="EG98" s="363"/>
      <c r="EH98" s="363"/>
      <c r="EI98" s="363"/>
      <c r="EJ98" s="363"/>
      <c r="EK98" s="363"/>
      <c r="EL98" s="363"/>
      <c r="EM98" s="363"/>
      <c r="EN98" s="363"/>
      <c r="EO98" s="363"/>
      <c r="EP98" s="363"/>
      <c r="EQ98" s="363"/>
      <c r="ER98" s="363"/>
      <c r="ES98" s="363"/>
      <c r="ET98" s="363"/>
      <c r="EU98" s="363"/>
      <c r="EV98" s="363"/>
      <c r="EW98" s="363"/>
      <c r="EX98" s="363"/>
      <c r="EY98" s="363"/>
      <c r="EZ98" s="363"/>
      <c r="FA98" s="363"/>
      <c r="FB98" s="363"/>
      <c r="FC98" s="363"/>
      <c r="FD98" s="363"/>
      <c r="FE98" s="363"/>
      <c r="FF98" s="363"/>
      <c r="FG98" s="363"/>
      <c r="FH98" s="363"/>
      <c r="FI98" s="363"/>
      <c r="FJ98" s="363"/>
      <c r="FK98" s="363"/>
      <c r="FL98" s="363"/>
      <c r="FM98" s="363"/>
      <c r="FN98" s="363"/>
      <c r="FO98" s="363"/>
      <c r="FP98" s="363"/>
      <c r="FQ98" s="363"/>
      <c r="FR98" s="363"/>
      <c r="FS98" s="363"/>
      <c r="FT98" s="363"/>
      <c r="FU98" s="363"/>
      <c r="FV98" s="363"/>
      <c r="FW98" s="363"/>
      <c r="FX98" s="363"/>
      <c r="FY98" s="363"/>
      <c r="FZ98" s="363"/>
      <c r="GA98" s="363"/>
      <c r="GB98" s="363"/>
      <c r="GC98" s="363"/>
      <c r="GD98" s="363"/>
      <c r="GE98" s="363"/>
      <c r="GF98" s="363"/>
      <c r="GG98" s="363"/>
      <c r="GH98" s="363"/>
      <c r="GI98" s="363"/>
      <c r="GJ98" s="363"/>
      <c r="GK98" s="363"/>
      <c r="GL98" s="363"/>
      <c r="GM98" s="363"/>
      <c r="GN98" s="363"/>
      <c r="GO98" s="363"/>
      <c r="GP98" s="363"/>
      <c r="GQ98" s="363"/>
      <c r="GR98" s="363"/>
      <c r="GS98" s="363"/>
      <c r="GT98" s="363"/>
      <c r="GU98" s="363"/>
      <c r="GV98" s="363"/>
      <c r="GW98" s="363"/>
      <c r="GX98" s="363"/>
      <c r="GY98" s="363"/>
      <c r="GZ98" s="363"/>
      <c r="HA98" s="363"/>
      <c r="HB98" s="363"/>
      <c r="HC98" s="363"/>
      <c r="HD98" s="363"/>
      <c r="HE98" s="363"/>
      <c r="HF98" s="363"/>
      <c r="HG98" s="363"/>
    </row>
    <row r="99" spans="1:215" s="351" customFormat="1" ht="15.75" customHeight="1" thickTop="1">
      <c r="A99" s="386">
        <v>46082</v>
      </c>
      <c r="B99" s="387" t="s">
        <v>162</v>
      </c>
      <c r="C99" s="388">
        <v>25679170.649999999</v>
      </c>
      <c r="D99" s="389">
        <f t="shared" ca="1" si="8"/>
        <v>2.0594364851357572E-2</v>
      </c>
      <c r="E99" s="389">
        <f t="shared" si="9"/>
        <v>1.567010951800607E-2</v>
      </c>
      <c r="F99" s="389">
        <f t="shared" si="7"/>
        <v>2.0594364851357572E-2</v>
      </c>
      <c r="G99" s="389">
        <v>7.3311637936792629E-3</v>
      </c>
      <c r="H99" s="390">
        <v>8.2500000000000004E-2</v>
      </c>
      <c r="I99" s="390">
        <v>8.3750000000000005E-2</v>
      </c>
      <c r="J99" s="391">
        <v>21.07713026444662</v>
      </c>
      <c r="K99" s="392">
        <v>21.051420176297746</v>
      </c>
      <c r="L99" s="388">
        <v>144.9876648739457</v>
      </c>
      <c r="M99" s="389">
        <f t="shared" si="5"/>
        <v>1.1697531745162859E-2</v>
      </c>
      <c r="N99" s="393">
        <f t="shared" si="6"/>
        <v>3.8151188091623656E-2</v>
      </c>
      <c r="O99" s="337"/>
      <c r="P99" s="337"/>
      <c r="Q99" s="337"/>
      <c r="R99" s="337"/>
      <c r="S99" s="337"/>
      <c r="T99" s="337"/>
      <c r="U99" s="337"/>
      <c r="V99" s="337"/>
      <c r="W99" s="337"/>
      <c r="X99" s="337"/>
      <c r="Y99" s="337"/>
      <c r="Z99" s="337"/>
      <c r="AA99" s="337"/>
      <c r="AB99" s="337"/>
      <c r="AC99" s="337"/>
      <c r="AD99" s="337"/>
      <c r="AE99" s="337"/>
      <c r="AF99" s="337"/>
      <c r="AG99" s="337"/>
      <c r="AH99" s="337"/>
      <c r="AI99" s="337"/>
      <c r="AJ99" s="337"/>
      <c r="AK99" s="337"/>
      <c r="AL99" s="337"/>
      <c r="AM99" s="337"/>
      <c r="AN99" s="337"/>
      <c r="AO99" s="352"/>
      <c r="AP99" s="352"/>
      <c r="AQ99" s="363"/>
      <c r="AR99" s="363"/>
      <c r="AS99" s="363"/>
      <c r="AT99" s="363"/>
      <c r="AU99" s="363"/>
      <c r="AV99" s="363"/>
      <c r="AW99" s="363"/>
      <c r="AX99" s="363"/>
      <c r="AY99" s="363"/>
      <c r="AZ99" s="363"/>
      <c r="BA99" s="363"/>
      <c r="BB99" s="363"/>
      <c r="BC99" s="363"/>
      <c r="BD99" s="363"/>
      <c r="BE99" s="363"/>
      <c r="BF99" s="363"/>
      <c r="BG99" s="363"/>
      <c r="BH99" s="363"/>
      <c r="BI99" s="363"/>
      <c r="BJ99" s="363"/>
      <c r="BK99" s="363"/>
      <c r="BL99" s="363"/>
      <c r="BM99" s="363"/>
      <c r="BN99" s="363"/>
      <c r="BO99" s="363"/>
      <c r="BP99" s="363"/>
      <c r="BQ99" s="363"/>
      <c r="BR99" s="363"/>
      <c r="BS99" s="363"/>
      <c r="BT99" s="363"/>
      <c r="BU99" s="363"/>
      <c r="BV99" s="363"/>
      <c r="BW99" s="363"/>
      <c r="BX99" s="363"/>
      <c r="BY99" s="363"/>
      <c r="BZ99" s="363"/>
      <c r="CA99" s="363"/>
      <c r="CB99" s="363"/>
      <c r="CC99" s="363"/>
      <c r="CD99" s="363"/>
      <c r="CE99" s="363"/>
      <c r="CF99" s="363"/>
      <c r="CG99" s="363"/>
      <c r="CH99" s="363"/>
      <c r="CI99" s="363"/>
      <c r="CJ99" s="363"/>
      <c r="CK99" s="363"/>
      <c r="CL99" s="363"/>
      <c r="CM99" s="363"/>
      <c r="CN99" s="363"/>
      <c r="CO99" s="363"/>
      <c r="CP99" s="363"/>
      <c r="CQ99" s="363"/>
      <c r="CR99" s="363"/>
      <c r="CS99" s="363"/>
      <c r="CT99" s="363"/>
      <c r="CU99" s="363"/>
      <c r="CV99" s="363"/>
      <c r="CW99" s="363"/>
      <c r="CX99" s="363"/>
      <c r="CY99" s="363"/>
      <c r="CZ99" s="363"/>
      <c r="DA99" s="363"/>
      <c r="DB99" s="363"/>
      <c r="DC99" s="363"/>
      <c r="DD99" s="363"/>
      <c r="DE99" s="363"/>
      <c r="DF99" s="363"/>
      <c r="DG99" s="363"/>
      <c r="DH99" s="363"/>
      <c r="DI99" s="363"/>
      <c r="DJ99" s="363"/>
      <c r="DK99" s="363"/>
      <c r="DL99" s="363"/>
      <c r="DM99" s="363"/>
      <c r="DN99" s="363"/>
      <c r="DO99" s="363"/>
      <c r="DP99" s="363"/>
      <c r="DQ99" s="363"/>
      <c r="DR99" s="363"/>
      <c r="DS99" s="363"/>
      <c r="DT99" s="363"/>
      <c r="DU99" s="363"/>
      <c r="DV99" s="363"/>
      <c r="DW99" s="363"/>
      <c r="DX99" s="363"/>
      <c r="DY99" s="363"/>
      <c r="DZ99" s="363"/>
      <c r="EA99" s="363"/>
      <c r="EB99" s="363"/>
      <c r="EC99" s="363"/>
      <c r="ED99" s="363"/>
      <c r="EE99" s="363"/>
      <c r="EF99" s="363"/>
      <c r="EG99" s="363"/>
      <c r="EH99" s="363"/>
      <c r="EI99" s="363"/>
      <c r="EJ99" s="363"/>
      <c r="EK99" s="363"/>
      <c r="EL99" s="363"/>
      <c r="EM99" s="363"/>
      <c r="EN99" s="363"/>
      <c r="EO99" s="363"/>
      <c r="EP99" s="363"/>
      <c r="EQ99" s="363"/>
      <c r="ER99" s="363"/>
      <c r="ES99" s="363"/>
      <c r="ET99" s="363"/>
      <c r="EU99" s="363"/>
      <c r="EV99" s="363"/>
      <c r="EW99" s="363"/>
      <c r="EX99" s="363"/>
      <c r="EY99" s="363"/>
      <c r="EZ99" s="363"/>
      <c r="FA99" s="363"/>
      <c r="FB99" s="363"/>
      <c r="FC99" s="363"/>
      <c r="FD99" s="363"/>
      <c r="FE99" s="363"/>
      <c r="FF99" s="363"/>
      <c r="FG99" s="363"/>
      <c r="FH99" s="363"/>
      <c r="FI99" s="363"/>
      <c r="FJ99" s="363"/>
      <c r="FK99" s="363"/>
      <c r="FL99" s="363"/>
      <c r="FM99" s="363"/>
      <c r="FN99" s="363"/>
      <c r="FO99" s="363"/>
      <c r="FP99" s="363"/>
      <c r="FQ99" s="363"/>
      <c r="FR99" s="363"/>
      <c r="FS99" s="363"/>
      <c r="FT99" s="363"/>
      <c r="FU99" s="363"/>
      <c r="FV99" s="363"/>
      <c r="FW99" s="363"/>
      <c r="FX99" s="363"/>
      <c r="FY99" s="363"/>
      <c r="FZ99" s="363"/>
      <c r="GA99" s="363"/>
      <c r="GB99" s="363"/>
      <c r="GC99" s="363"/>
      <c r="GD99" s="363"/>
      <c r="GE99" s="363"/>
      <c r="GF99" s="363"/>
      <c r="GG99" s="363"/>
      <c r="GH99" s="363"/>
      <c r="GI99" s="363"/>
      <c r="GJ99" s="363"/>
      <c r="GK99" s="363"/>
      <c r="GL99" s="363"/>
      <c r="GM99" s="363"/>
      <c r="GN99" s="363"/>
      <c r="GO99" s="363"/>
      <c r="GP99" s="363"/>
      <c r="GQ99" s="363"/>
      <c r="GR99" s="363"/>
      <c r="GS99" s="363"/>
      <c r="GT99" s="363"/>
      <c r="GU99" s="363"/>
      <c r="GV99" s="363"/>
      <c r="GW99" s="363"/>
      <c r="GX99" s="363"/>
      <c r="GY99" s="363"/>
      <c r="GZ99" s="363"/>
      <c r="HA99" s="363"/>
      <c r="HB99" s="363"/>
      <c r="HC99" s="363"/>
      <c r="HD99" s="363"/>
      <c r="HE99" s="363"/>
      <c r="HF99" s="363"/>
      <c r="HG99" s="363"/>
    </row>
    <row r="100" spans="1:215" s="351" customFormat="1" ht="15.75" customHeight="1">
      <c r="A100" s="386">
        <v>46174</v>
      </c>
      <c r="B100" s="387" t="s">
        <v>163</v>
      </c>
      <c r="C100" s="388">
        <v>26542999.960000001</v>
      </c>
      <c r="D100" s="389">
        <f t="shared" ca="1" si="8"/>
        <v>1.8764285183011431E-2</v>
      </c>
      <c r="E100" s="389">
        <f t="shared" si="9"/>
        <v>1.6150419262080495E-2</v>
      </c>
      <c r="F100" s="389">
        <f t="shared" si="7"/>
        <v>1.7000000068201127E-2</v>
      </c>
      <c r="G100" s="389">
        <v>2.7808713088408599E-3</v>
      </c>
      <c r="H100" s="390">
        <v>8.2500000000000004E-2</v>
      </c>
      <c r="I100" s="390">
        <v>8.2500000000000004E-2</v>
      </c>
      <c r="J100" s="391">
        <v>21.154260528893239</v>
      </c>
      <c r="K100" s="392">
        <v>21.128550440744366</v>
      </c>
      <c r="L100" s="388">
        <v>145.00108599604039</v>
      </c>
      <c r="M100" s="389">
        <f t="shared" si="5"/>
        <v>9.2567337410143224E-5</v>
      </c>
      <c r="N100" s="393">
        <f t="shared" si="6"/>
        <v>3.7220110848386723E-2</v>
      </c>
      <c r="O100" s="337"/>
      <c r="P100" s="337"/>
      <c r="Q100" s="337"/>
      <c r="R100" s="337"/>
      <c r="S100" s="337"/>
      <c r="T100" s="337"/>
      <c r="U100" s="337"/>
      <c r="V100" s="337"/>
      <c r="W100" s="337"/>
      <c r="X100" s="337"/>
      <c r="Y100" s="337"/>
      <c r="Z100" s="337"/>
      <c r="AA100" s="337"/>
      <c r="AB100" s="337"/>
      <c r="AC100" s="337"/>
      <c r="AD100" s="337"/>
      <c r="AE100" s="337"/>
      <c r="AF100" s="337"/>
      <c r="AG100" s="337"/>
      <c r="AH100" s="337"/>
      <c r="AI100" s="337"/>
      <c r="AJ100" s="337"/>
      <c r="AK100" s="337"/>
      <c r="AL100" s="337"/>
      <c r="AM100" s="337"/>
      <c r="AN100" s="337"/>
      <c r="AO100" s="352"/>
      <c r="AP100" s="352"/>
      <c r="AQ100" s="363"/>
      <c r="AR100" s="363"/>
      <c r="AS100" s="363"/>
      <c r="AT100" s="363"/>
      <c r="AU100" s="363"/>
      <c r="AV100" s="363"/>
      <c r="AW100" s="363"/>
      <c r="AX100" s="363"/>
      <c r="AY100" s="363"/>
      <c r="AZ100" s="363"/>
      <c r="BA100" s="363"/>
      <c r="BB100" s="363"/>
      <c r="BC100" s="363"/>
      <c r="BD100" s="363"/>
      <c r="BE100" s="363"/>
      <c r="BF100" s="363"/>
      <c r="BG100" s="363"/>
      <c r="BH100" s="363"/>
      <c r="BI100" s="363"/>
      <c r="BJ100" s="363"/>
      <c r="BK100" s="363"/>
      <c r="BL100" s="363"/>
      <c r="BM100" s="363"/>
      <c r="BN100" s="363"/>
      <c r="BO100" s="363"/>
      <c r="BP100" s="363"/>
      <c r="BQ100" s="363"/>
      <c r="BR100" s="363"/>
      <c r="BS100" s="363"/>
      <c r="BT100" s="363"/>
      <c r="BU100" s="363"/>
      <c r="BV100" s="363"/>
      <c r="BW100" s="363"/>
      <c r="BX100" s="363"/>
      <c r="BY100" s="363"/>
      <c r="BZ100" s="363"/>
      <c r="CA100" s="363"/>
      <c r="CB100" s="363"/>
      <c r="CC100" s="363"/>
      <c r="CD100" s="363"/>
      <c r="CE100" s="363"/>
      <c r="CF100" s="363"/>
      <c r="CG100" s="363"/>
      <c r="CH100" s="363"/>
      <c r="CI100" s="363"/>
      <c r="CJ100" s="363"/>
      <c r="CK100" s="363"/>
      <c r="CL100" s="363"/>
      <c r="CM100" s="363"/>
      <c r="CN100" s="363"/>
      <c r="CO100" s="363"/>
      <c r="CP100" s="363"/>
      <c r="CQ100" s="363"/>
      <c r="CR100" s="363"/>
      <c r="CS100" s="363"/>
      <c r="CT100" s="363"/>
      <c r="CU100" s="363"/>
      <c r="CV100" s="363"/>
      <c r="CW100" s="363"/>
      <c r="CX100" s="363"/>
      <c r="CY100" s="363"/>
      <c r="CZ100" s="363"/>
      <c r="DA100" s="363"/>
      <c r="DB100" s="363"/>
      <c r="DC100" s="363"/>
      <c r="DD100" s="363"/>
      <c r="DE100" s="363"/>
      <c r="DF100" s="363"/>
      <c r="DG100" s="363"/>
      <c r="DH100" s="363"/>
      <c r="DI100" s="363"/>
      <c r="DJ100" s="363"/>
      <c r="DK100" s="363"/>
      <c r="DL100" s="363"/>
      <c r="DM100" s="363"/>
      <c r="DN100" s="363"/>
      <c r="DO100" s="363"/>
      <c r="DP100" s="363"/>
      <c r="DQ100" s="363"/>
      <c r="DR100" s="363"/>
      <c r="DS100" s="363"/>
      <c r="DT100" s="363"/>
      <c r="DU100" s="363"/>
      <c r="DV100" s="363"/>
      <c r="DW100" s="363"/>
      <c r="DX100" s="363"/>
      <c r="DY100" s="363"/>
      <c r="DZ100" s="363"/>
      <c r="EA100" s="363"/>
      <c r="EB100" s="363"/>
      <c r="EC100" s="363"/>
      <c r="ED100" s="363"/>
      <c r="EE100" s="363"/>
      <c r="EF100" s="363"/>
      <c r="EG100" s="363"/>
      <c r="EH100" s="363"/>
      <c r="EI100" s="363"/>
      <c r="EJ100" s="363"/>
      <c r="EK100" s="363"/>
      <c r="EL100" s="363"/>
      <c r="EM100" s="363"/>
      <c r="EN100" s="363"/>
      <c r="EO100" s="363"/>
      <c r="EP100" s="363"/>
      <c r="EQ100" s="363"/>
      <c r="ER100" s="363"/>
      <c r="ES100" s="363"/>
      <c r="ET100" s="363"/>
      <c r="EU100" s="363"/>
      <c r="EV100" s="363"/>
      <c r="EW100" s="363"/>
      <c r="EX100" s="363"/>
      <c r="EY100" s="363"/>
      <c r="EZ100" s="363"/>
      <c r="FA100" s="363"/>
      <c r="FB100" s="363"/>
      <c r="FC100" s="363"/>
      <c r="FD100" s="363"/>
      <c r="FE100" s="363"/>
      <c r="FF100" s="363"/>
      <c r="FG100" s="363"/>
      <c r="FH100" s="363"/>
      <c r="FI100" s="363"/>
      <c r="FJ100" s="363"/>
      <c r="FK100" s="363"/>
      <c r="FL100" s="363"/>
      <c r="FM100" s="363"/>
      <c r="FN100" s="363"/>
      <c r="FO100" s="363"/>
      <c r="FP100" s="363"/>
      <c r="FQ100" s="363"/>
      <c r="FR100" s="363"/>
      <c r="FS100" s="363"/>
      <c r="FT100" s="363"/>
      <c r="FU100" s="363"/>
      <c r="FV100" s="363"/>
      <c r="FW100" s="363"/>
      <c r="FX100" s="363"/>
      <c r="FY100" s="363"/>
      <c r="FZ100" s="363"/>
      <c r="GA100" s="363"/>
      <c r="GB100" s="363"/>
      <c r="GC100" s="363"/>
      <c r="GD100" s="363"/>
      <c r="GE100" s="363"/>
      <c r="GF100" s="363"/>
      <c r="GG100" s="363"/>
      <c r="GH100" s="363"/>
      <c r="GI100" s="363"/>
      <c r="GJ100" s="363"/>
      <c r="GK100" s="363"/>
      <c r="GL100" s="363"/>
      <c r="GM100" s="363"/>
      <c r="GN100" s="363"/>
      <c r="GO100" s="363"/>
      <c r="GP100" s="363"/>
      <c r="GQ100" s="363"/>
      <c r="GR100" s="363"/>
      <c r="GS100" s="363"/>
      <c r="GT100" s="363"/>
      <c r="GU100" s="363"/>
      <c r="GV100" s="363"/>
      <c r="GW100" s="363"/>
      <c r="GX100" s="363"/>
      <c r="GY100" s="363"/>
      <c r="GZ100" s="363"/>
      <c r="HA100" s="363"/>
      <c r="HB100" s="363"/>
      <c r="HC100" s="363"/>
      <c r="HD100" s="363"/>
      <c r="HE100" s="363"/>
      <c r="HF100" s="363"/>
      <c r="HG100" s="363"/>
    </row>
    <row r="101" spans="1:215" s="351" customFormat="1" ht="15.75" customHeight="1">
      <c r="A101" s="386">
        <v>46266</v>
      </c>
      <c r="B101" s="387" t="s">
        <v>164</v>
      </c>
      <c r="C101" s="388">
        <v>26258518.75</v>
      </c>
      <c r="D101" s="389">
        <f t="shared" ca="1" si="8"/>
        <v>1.7501704838432275E-2</v>
      </c>
      <c r="E101" s="389">
        <f t="shared" si="9"/>
        <v>1.6889214256441853E-2</v>
      </c>
      <c r="F101" s="389">
        <f t="shared" si="7"/>
        <v>1.5000000104366196E-2</v>
      </c>
      <c r="G101" s="389">
        <v>3.7936566783347558E-4</v>
      </c>
      <c r="H101" s="390">
        <v>0.08</v>
      </c>
      <c r="I101" s="390">
        <v>8.1250000000000003E-2</v>
      </c>
      <c r="J101" s="391">
        <v>21.231390793339859</v>
      </c>
      <c r="K101" s="392">
        <v>21.205680705190986</v>
      </c>
      <c r="L101" s="388">
        <v>146.29541003010112</v>
      </c>
      <c r="M101" s="389">
        <f t="shared" si="5"/>
        <v>8.9263057939861223E-3</v>
      </c>
      <c r="N101" s="393">
        <f t="shared" si="6"/>
        <v>3.6289868651955048E-2</v>
      </c>
      <c r="O101" s="337"/>
      <c r="P101" s="337"/>
      <c r="Q101" s="337"/>
      <c r="R101" s="337"/>
      <c r="S101" s="337"/>
      <c r="T101" s="337"/>
      <c r="U101" s="337"/>
      <c r="V101" s="337"/>
      <c r="W101" s="337"/>
      <c r="X101" s="337"/>
      <c r="Y101" s="337"/>
      <c r="Z101" s="337"/>
      <c r="AA101" s="337"/>
      <c r="AB101" s="337"/>
      <c r="AC101" s="337"/>
      <c r="AD101" s="337"/>
      <c r="AE101" s="337"/>
      <c r="AF101" s="337"/>
      <c r="AG101" s="337"/>
      <c r="AH101" s="337"/>
      <c r="AI101" s="337"/>
      <c r="AJ101" s="337"/>
      <c r="AK101" s="337"/>
      <c r="AL101" s="337"/>
      <c r="AM101" s="337"/>
      <c r="AN101" s="337"/>
      <c r="AO101" s="352"/>
      <c r="AP101" s="352"/>
      <c r="AQ101" s="363"/>
      <c r="AR101" s="363"/>
      <c r="AS101" s="363"/>
      <c r="AT101" s="363"/>
      <c r="AU101" s="363"/>
      <c r="AV101" s="363"/>
      <c r="AW101" s="363"/>
      <c r="AX101" s="363"/>
      <c r="AY101" s="363"/>
      <c r="AZ101" s="363"/>
      <c r="BA101" s="363"/>
      <c r="BB101" s="363"/>
      <c r="BC101" s="363"/>
      <c r="BD101" s="363"/>
      <c r="BE101" s="363"/>
      <c r="BF101" s="363"/>
      <c r="BG101" s="363"/>
      <c r="BH101" s="363"/>
      <c r="BI101" s="363"/>
      <c r="BJ101" s="363"/>
      <c r="BK101" s="363"/>
      <c r="BL101" s="363"/>
      <c r="BM101" s="363"/>
      <c r="BN101" s="363"/>
      <c r="BO101" s="363"/>
      <c r="BP101" s="363"/>
      <c r="BQ101" s="363"/>
      <c r="BR101" s="363"/>
      <c r="BS101" s="363"/>
      <c r="BT101" s="363"/>
      <c r="BU101" s="363"/>
      <c r="BV101" s="363"/>
      <c r="BW101" s="363"/>
      <c r="BX101" s="363"/>
      <c r="BY101" s="363"/>
      <c r="BZ101" s="363"/>
      <c r="CA101" s="363"/>
      <c r="CB101" s="363"/>
      <c r="CC101" s="363"/>
      <c r="CD101" s="363"/>
      <c r="CE101" s="363"/>
      <c r="CF101" s="363"/>
      <c r="CG101" s="363"/>
      <c r="CH101" s="363"/>
      <c r="CI101" s="363"/>
      <c r="CJ101" s="363"/>
      <c r="CK101" s="363"/>
      <c r="CL101" s="363"/>
      <c r="CM101" s="363"/>
      <c r="CN101" s="363"/>
      <c r="CO101" s="363"/>
      <c r="CP101" s="363"/>
      <c r="CQ101" s="363"/>
      <c r="CR101" s="363"/>
      <c r="CS101" s="363"/>
      <c r="CT101" s="363"/>
      <c r="CU101" s="363"/>
      <c r="CV101" s="363"/>
      <c r="CW101" s="363"/>
      <c r="CX101" s="363"/>
      <c r="CY101" s="363"/>
      <c r="CZ101" s="363"/>
      <c r="DA101" s="363"/>
      <c r="DB101" s="363"/>
      <c r="DC101" s="363"/>
      <c r="DD101" s="363"/>
      <c r="DE101" s="363"/>
      <c r="DF101" s="363"/>
      <c r="DG101" s="363"/>
      <c r="DH101" s="363"/>
      <c r="DI101" s="363"/>
      <c r="DJ101" s="363"/>
      <c r="DK101" s="363"/>
      <c r="DL101" s="363"/>
      <c r="DM101" s="363"/>
      <c r="DN101" s="363"/>
      <c r="DO101" s="363"/>
      <c r="DP101" s="363"/>
      <c r="DQ101" s="363"/>
      <c r="DR101" s="363"/>
      <c r="DS101" s="363"/>
      <c r="DT101" s="363"/>
      <c r="DU101" s="363"/>
      <c r="DV101" s="363"/>
      <c r="DW101" s="363"/>
      <c r="DX101" s="363"/>
      <c r="DY101" s="363"/>
      <c r="DZ101" s="363"/>
      <c r="EA101" s="363"/>
      <c r="EB101" s="363"/>
      <c r="EC101" s="363"/>
      <c r="ED101" s="363"/>
      <c r="EE101" s="363"/>
      <c r="EF101" s="363"/>
      <c r="EG101" s="363"/>
      <c r="EH101" s="363"/>
      <c r="EI101" s="363"/>
      <c r="EJ101" s="363"/>
      <c r="EK101" s="363"/>
      <c r="EL101" s="363"/>
      <c r="EM101" s="363"/>
      <c r="EN101" s="363"/>
      <c r="EO101" s="363"/>
      <c r="EP101" s="363"/>
      <c r="EQ101" s="363"/>
      <c r="ER101" s="363"/>
      <c r="ES101" s="363"/>
      <c r="ET101" s="363"/>
      <c r="EU101" s="363"/>
      <c r="EV101" s="363"/>
      <c r="EW101" s="363"/>
      <c r="EX101" s="363"/>
      <c r="EY101" s="363"/>
      <c r="EZ101" s="363"/>
      <c r="FA101" s="363"/>
      <c r="FB101" s="363"/>
      <c r="FC101" s="363"/>
      <c r="FD101" s="363"/>
      <c r="FE101" s="363"/>
      <c r="FF101" s="363"/>
      <c r="FG101" s="363"/>
      <c r="FH101" s="363"/>
      <c r="FI101" s="363"/>
      <c r="FJ101" s="363"/>
      <c r="FK101" s="363"/>
      <c r="FL101" s="363"/>
      <c r="FM101" s="363"/>
      <c r="FN101" s="363"/>
      <c r="FO101" s="363"/>
      <c r="FP101" s="363"/>
      <c r="FQ101" s="363"/>
      <c r="FR101" s="363"/>
      <c r="FS101" s="363"/>
      <c r="FT101" s="363"/>
      <c r="FU101" s="363"/>
      <c r="FV101" s="363"/>
      <c r="FW101" s="363"/>
      <c r="FX101" s="363"/>
      <c r="FY101" s="363"/>
      <c r="FZ101" s="363"/>
      <c r="GA101" s="363"/>
      <c r="GB101" s="363"/>
      <c r="GC101" s="363"/>
      <c r="GD101" s="363"/>
      <c r="GE101" s="363"/>
      <c r="GF101" s="363"/>
      <c r="GG101" s="363"/>
      <c r="GH101" s="363"/>
      <c r="GI101" s="363"/>
      <c r="GJ101" s="363"/>
      <c r="GK101" s="363"/>
      <c r="GL101" s="363"/>
      <c r="GM101" s="363"/>
      <c r="GN101" s="363"/>
      <c r="GO101" s="363"/>
      <c r="GP101" s="363"/>
      <c r="GQ101" s="363"/>
      <c r="GR101" s="363"/>
      <c r="GS101" s="363"/>
      <c r="GT101" s="363"/>
      <c r="GU101" s="363"/>
      <c r="GV101" s="363"/>
      <c r="GW101" s="363"/>
      <c r="GX101" s="363"/>
      <c r="GY101" s="363"/>
      <c r="GZ101" s="363"/>
      <c r="HA101" s="363"/>
      <c r="HB101" s="363"/>
      <c r="HC101" s="363"/>
      <c r="HD101" s="363"/>
      <c r="HE101" s="363"/>
      <c r="HF101" s="363"/>
      <c r="HG101" s="363"/>
    </row>
    <row r="102" spans="1:215" s="351" customFormat="1" ht="15.75" customHeight="1" thickBot="1">
      <c r="A102" s="382">
        <v>46357</v>
      </c>
      <c r="B102" s="383" t="s">
        <v>165</v>
      </c>
      <c r="C102" s="394">
        <v>26780091.739999998</v>
      </c>
      <c r="D102" s="395">
        <f t="shared" ca="1" si="8"/>
        <v>1.6608521153563816E-2</v>
      </c>
      <c r="E102" s="395">
        <f t="shared" si="9"/>
        <v>1.6608521153563816E-2</v>
      </c>
      <c r="F102" s="395">
        <f t="shared" si="7"/>
        <v>1.4000000139339219E-2</v>
      </c>
      <c r="G102" s="395">
        <v>3.9701365821593892E-3</v>
      </c>
      <c r="H102" s="396">
        <v>0.08</v>
      </c>
      <c r="I102" s="396">
        <v>0.08</v>
      </c>
      <c r="J102" s="397">
        <v>21.308521057786486</v>
      </c>
      <c r="K102" s="398">
        <v>21.282810969637609</v>
      </c>
      <c r="L102" s="394">
        <v>148.42182282276701</v>
      </c>
      <c r="M102" s="399">
        <f t="shared" si="5"/>
        <v>1.4535061573212493E-2</v>
      </c>
      <c r="N102" s="399">
        <f t="shared" si="6"/>
        <v>3.5660460753407675E-2</v>
      </c>
      <c r="O102" s="337"/>
      <c r="P102" s="337"/>
      <c r="Q102" s="337"/>
      <c r="R102" s="337"/>
      <c r="S102" s="337"/>
      <c r="T102" s="337"/>
      <c r="U102" s="337"/>
      <c r="V102" s="337"/>
      <c r="W102" s="337"/>
      <c r="X102" s="337"/>
      <c r="Y102" s="337"/>
      <c r="Z102" s="337"/>
      <c r="AA102" s="337"/>
      <c r="AB102" s="337"/>
      <c r="AC102" s="337"/>
      <c r="AD102" s="337"/>
      <c r="AE102" s="337"/>
      <c r="AF102" s="337"/>
      <c r="AG102" s="337"/>
      <c r="AH102" s="337"/>
      <c r="AI102" s="337"/>
      <c r="AJ102" s="337"/>
      <c r="AK102" s="337"/>
      <c r="AL102" s="337"/>
      <c r="AM102" s="337"/>
      <c r="AN102" s="337"/>
      <c r="AO102" s="352"/>
      <c r="AP102" s="352"/>
      <c r="AQ102" s="363"/>
      <c r="AR102" s="363"/>
      <c r="AS102" s="363"/>
      <c r="AT102" s="363"/>
      <c r="AU102" s="363"/>
      <c r="AV102" s="363"/>
      <c r="AW102" s="363"/>
      <c r="AX102" s="363"/>
      <c r="AY102" s="363"/>
      <c r="AZ102" s="363"/>
      <c r="BA102" s="363"/>
      <c r="BB102" s="363"/>
      <c r="BC102" s="363"/>
      <c r="BD102" s="363"/>
      <c r="BE102" s="363"/>
      <c r="BF102" s="363"/>
      <c r="BG102" s="363"/>
      <c r="BH102" s="363"/>
      <c r="BI102" s="363"/>
      <c r="BJ102" s="363"/>
      <c r="BK102" s="363"/>
      <c r="BL102" s="363"/>
      <c r="BM102" s="363"/>
      <c r="BN102" s="363"/>
      <c r="BO102" s="363"/>
      <c r="BP102" s="363"/>
      <c r="BQ102" s="363"/>
      <c r="BR102" s="363"/>
      <c r="BS102" s="363"/>
      <c r="BT102" s="363"/>
      <c r="BU102" s="363"/>
      <c r="BV102" s="363"/>
      <c r="BW102" s="363"/>
      <c r="BX102" s="363"/>
      <c r="BY102" s="363"/>
      <c r="BZ102" s="363"/>
      <c r="CA102" s="363"/>
      <c r="CB102" s="363"/>
      <c r="CC102" s="363"/>
      <c r="CD102" s="363"/>
      <c r="CE102" s="363"/>
      <c r="CF102" s="363"/>
      <c r="CG102" s="363"/>
      <c r="CH102" s="363"/>
      <c r="CI102" s="363"/>
      <c r="CJ102" s="363"/>
      <c r="CK102" s="363"/>
      <c r="CL102" s="363"/>
      <c r="CM102" s="363"/>
      <c r="CN102" s="363"/>
      <c r="CO102" s="363"/>
      <c r="CP102" s="363"/>
      <c r="CQ102" s="363"/>
      <c r="CR102" s="363"/>
      <c r="CS102" s="363"/>
      <c r="CT102" s="363"/>
      <c r="CU102" s="363"/>
      <c r="CV102" s="363"/>
      <c r="CW102" s="363"/>
      <c r="CX102" s="363"/>
      <c r="CY102" s="363"/>
      <c r="CZ102" s="363"/>
      <c r="DA102" s="363"/>
      <c r="DB102" s="363"/>
      <c r="DC102" s="363"/>
      <c r="DD102" s="363"/>
      <c r="DE102" s="363"/>
      <c r="DF102" s="363"/>
      <c r="DG102" s="363"/>
      <c r="DH102" s="363"/>
      <c r="DI102" s="363"/>
      <c r="DJ102" s="363"/>
      <c r="DK102" s="363"/>
      <c r="DL102" s="363"/>
      <c r="DM102" s="363"/>
      <c r="DN102" s="363"/>
      <c r="DO102" s="363"/>
      <c r="DP102" s="363"/>
      <c r="DQ102" s="363"/>
      <c r="DR102" s="363"/>
      <c r="DS102" s="363"/>
      <c r="DT102" s="363"/>
      <c r="DU102" s="363"/>
      <c r="DV102" s="363"/>
      <c r="DW102" s="363"/>
      <c r="DX102" s="363"/>
      <c r="DY102" s="363"/>
      <c r="DZ102" s="363"/>
      <c r="EA102" s="363"/>
      <c r="EB102" s="363"/>
      <c r="EC102" s="363"/>
      <c r="ED102" s="363"/>
      <c r="EE102" s="363"/>
      <c r="EF102" s="363"/>
      <c r="EG102" s="363"/>
      <c r="EH102" s="363"/>
      <c r="EI102" s="363"/>
      <c r="EJ102" s="363"/>
      <c r="EK102" s="363"/>
      <c r="EL102" s="363"/>
      <c r="EM102" s="363"/>
      <c r="EN102" s="363"/>
      <c r="EO102" s="363"/>
      <c r="EP102" s="363"/>
      <c r="EQ102" s="363"/>
      <c r="ER102" s="363"/>
      <c r="ES102" s="363"/>
      <c r="ET102" s="363"/>
      <c r="EU102" s="363"/>
      <c r="EV102" s="363"/>
      <c r="EW102" s="363"/>
      <c r="EX102" s="363"/>
      <c r="EY102" s="363"/>
      <c r="EZ102" s="363"/>
      <c r="FA102" s="363"/>
      <c r="FB102" s="363"/>
      <c r="FC102" s="363"/>
      <c r="FD102" s="363"/>
      <c r="FE102" s="363"/>
      <c r="FF102" s="363"/>
      <c r="FG102" s="363"/>
      <c r="FH102" s="363"/>
      <c r="FI102" s="363"/>
      <c r="FJ102" s="363"/>
      <c r="FK102" s="363"/>
      <c r="FL102" s="363"/>
      <c r="FM102" s="363"/>
      <c r="FN102" s="363"/>
      <c r="FO102" s="363"/>
      <c r="FP102" s="363"/>
      <c r="FQ102" s="363"/>
      <c r="FR102" s="363"/>
      <c r="FS102" s="363"/>
      <c r="FT102" s="363"/>
      <c r="FU102" s="363"/>
      <c r="FV102" s="363"/>
      <c r="FW102" s="363"/>
      <c r="FX102" s="363"/>
      <c r="FY102" s="363"/>
      <c r="FZ102" s="363"/>
      <c r="GA102" s="363"/>
      <c r="GB102" s="363"/>
      <c r="GC102" s="363"/>
      <c r="GD102" s="363"/>
      <c r="GE102" s="363"/>
      <c r="GF102" s="363"/>
      <c r="GG102" s="363"/>
      <c r="GH102" s="363"/>
      <c r="GI102" s="363"/>
      <c r="GJ102" s="363"/>
      <c r="GK102" s="363"/>
      <c r="GL102" s="363"/>
      <c r="GM102" s="363"/>
      <c r="GN102" s="363"/>
      <c r="GO102" s="363"/>
      <c r="GP102" s="363"/>
      <c r="GQ102" s="363"/>
      <c r="GR102" s="363"/>
      <c r="GS102" s="363"/>
      <c r="GT102" s="363"/>
      <c r="GU102" s="363"/>
      <c r="GV102" s="363"/>
      <c r="GW102" s="363"/>
      <c r="GX102" s="363"/>
      <c r="GY102" s="363"/>
      <c r="GZ102" s="363"/>
      <c r="HA102" s="363"/>
      <c r="HB102" s="363"/>
      <c r="HC102" s="363"/>
      <c r="HD102" s="363"/>
      <c r="HE102" s="363"/>
      <c r="HF102" s="363"/>
      <c r="HG102" s="363"/>
    </row>
    <row r="103" spans="1:215" ht="16" thickTop="1">
      <c r="A103" s="386">
        <v>46447</v>
      </c>
      <c r="B103" s="387" t="s">
        <v>166</v>
      </c>
      <c r="C103" s="388">
        <v>26780091.739999998</v>
      </c>
      <c r="D103" s="389">
        <f t="shared" ca="1" si="8"/>
        <v>4.2872143536302199E-2</v>
      </c>
      <c r="E103" s="389">
        <f t="shared" si="9"/>
        <v>2.212595490179492E-2</v>
      </c>
      <c r="F103" s="389">
        <f t="shared" si="7"/>
        <v>4.2872143536302199E-2</v>
      </c>
      <c r="G103" s="389">
        <v>4.0000000000000036E-3</v>
      </c>
      <c r="H103" s="390">
        <v>0.08</v>
      </c>
      <c r="I103" s="390">
        <v>0.08</v>
      </c>
      <c r="J103" s="391">
        <v>21.35639079333987</v>
      </c>
      <c r="K103" s="392">
        <v>21.340434214822075</v>
      </c>
      <c r="L103" s="388">
        <v>150.11449550744908</v>
      </c>
      <c r="M103" s="389">
        <f t="shared" si="5"/>
        <v>1.1404473092230694E-2</v>
      </c>
      <c r="N103" s="393">
        <f t="shared" si="6"/>
        <v>3.5360460753407708E-2</v>
      </c>
    </row>
    <row r="104" spans="1:215">
      <c r="A104" s="386">
        <v>46539</v>
      </c>
      <c r="B104" s="387" t="s">
        <v>167</v>
      </c>
      <c r="C104" s="388">
        <v>26780091.739999998</v>
      </c>
      <c r="D104" s="389">
        <f t="shared" ca="1" si="8"/>
        <v>2.5621548364820113E-2</v>
      </c>
      <c r="E104" s="389">
        <f t="shared" si="9"/>
        <v>2.0055070906475292E-2</v>
      </c>
      <c r="F104" s="389">
        <f t="shared" si="7"/>
        <v>8.9323656089097536E-3</v>
      </c>
      <c r="G104" s="389">
        <v>4.0000000000000036E-3</v>
      </c>
      <c r="H104" s="390">
        <v>0.08</v>
      </c>
      <c r="I104" s="390">
        <v>0.08</v>
      </c>
      <c r="J104" s="391">
        <v>21.404260528893253</v>
      </c>
      <c r="K104" s="392">
        <v>21.388303950375459</v>
      </c>
      <c r="L104" s="388">
        <v>150.12839120660487</v>
      </c>
      <c r="M104" s="389">
        <f t="shared" si="5"/>
        <v>9.2567337410143224E-5</v>
      </c>
      <c r="N104" s="393">
        <f t="shared" si="6"/>
        <v>3.5360460753407708E-2</v>
      </c>
    </row>
    <row r="105" spans="1:215">
      <c r="A105" s="386">
        <v>46631</v>
      </c>
      <c r="B105" s="387" t="s">
        <v>168</v>
      </c>
      <c r="C105" s="388">
        <v>26780091.739999998</v>
      </c>
      <c r="D105" s="389">
        <f t="shared" ca="1" si="8"/>
        <v>2.3694820664353022E-2</v>
      </c>
      <c r="E105" s="389">
        <f t="shared" si="9"/>
        <v>2.1253777252224548E-2</v>
      </c>
      <c r="F105" s="389">
        <f t="shared" si="7"/>
        <v>1.9863001221270382E-2</v>
      </c>
      <c r="G105" s="389">
        <v>4.0000000000000036E-3</v>
      </c>
      <c r="H105" s="390">
        <v>0.08</v>
      </c>
      <c r="I105" s="390">
        <v>0.08</v>
      </c>
      <c r="J105" s="391">
        <v>21.452130264446637</v>
      </c>
      <c r="K105" s="392">
        <v>21.436173685928843</v>
      </c>
      <c r="L105" s="388">
        <v>151.46848313487419</v>
      </c>
      <c r="M105" s="389">
        <f t="shared" si="5"/>
        <v>8.9263057939861223E-3</v>
      </c>
      <c r="N105" s="393">
        <f t="shared" si="6"/>
        <v>3.5360460753407708E-2</v>
      </c>
    </row>
    <row r="106" spans="1:215" ht="16" thickBot="1">
      <c r="A106" s="382">
        <v>46722</v>
      </c>
      <c r="B106" s="383" t="s">
        <v>169</v>
      </c>
      <c r="C106" s="394">
        <v>26780091.739999998</v>
      </c>
      <c r="D106" s="395">
        <f t="shared" ca="1" si="8"/>
        <v>1.7666464570819995E-2</v>
      </c>
      <c r="E106" s="395">
        <f t="shared" si="9"/>
        <v>1.7666464570819995E-2</v>
      </c>
      <c r="F106" s="395">
        <f t="shared" si="7"/>
        <v>0</v>
      </c>
      <c r="G106" s="395">
        <v>4.0000000000000036E-3</v>
      </c>
      <c r="H106" s="396">
        <v>0.08</v>
      </c>
      <c r="I106" s="396">
        <v>0.08</v>
      </c>
      <c r="J106" s="397">
        <v>21.5</v>
      </c>
      <c r="K106" s="398">
        <v>21.484043421482216</v>
      </c>
      <c r="L106" s="394">
        <v>153.67008686364071</v>
      </c>
      <c r="M106" s="399">
        <f t="shared" si="5"/>
        <v>1.4535061573212715E-2</v>
      </c>
      <c r="N106" s="399">
        <f t="shared" si="6"/>
        <v>3.5360460753407708E-2</v>
      </c>
    </row>
    <row r="107" spans="1:215" ht="16" thickTop="1">
      <c r="A107" s="386">
        <v>46813</v>
      </c>
      <c r="B107" s="387" t="s">
        <v>170</v>
      </c>
      <c r="C107" s="388">
        <v>27262133.391319998</v>
      </c>
      <c r="D107" s="389">
        <f t="shared" ca="1" si="8"/>
        <v>1.8000000000000016E-2</v>
      </c>
      <c r="E107" s="389">
        <f t="shared" si="9"/>
        <v>1.1664973348241903E-2</v>
      </c>
      <c r="F107" s="389">
        <f t="shared" si="7"/>
        <v>1.8000000000000016E-2</v>
      </c>
      <c r="G107" s="389">
        <v>4.0000000000000036E-3</v>
      </c>
      <c r="H107" s="390">
        <v>0.08</v>
      </c>
      <c r="I107" s="390">
        <v>0.08</v>
      </c>
      <c r="J107" s="391">
        <v>21.625000000000004</v>
      </c>
      <c r="K107" s="392">
        <v>21.583333333333336</v>
      </c>
      <c r="L107" s="388">
        <v>155.42261323435784</v>
      </c>
      <c r="M107" s="389">
        <f t="shared" si="5"/>
        <v>1.1404473092230694E-2</v>
      </c>
      <c r="N107" s="393">
        <f t="shared" si="6"/>
        <v>3.5360460753407708E-2</v>
      </c>
    </row>
    <row r="108" spans="1:215">
      <c r="A108" s="386">
        <v>46905</v>
      </c>
      <c r="B108" s="387" t="s">
        <v>171</v>
      </c>
      <c r="C108" s="388">
        <v>27262133.391319998</v>
      </c>
      <c r="D108" s="389">
        <f t="shared" ca="1" si="8"/>
        <v>1.8000000000000016E-2</v>
      </c>
      <c r="E108" s="389">
        <f t="shared" si="9"/>
        <v>1.3936895881374811E-2</v>
      </c>
      <c r="F108" s="389">
        <f t="shared" si="7"/>
        <v>1.8000000000000016E-2</v>
      </c>
      <c r="G108" s="389">
        <v>4.0000000000000036E-3</v>
      </c>
      <c r="H108" s="390">
        <v>0.08</v>
      </c>
      <c r="I108" s="390">
        <v>0.08</v>
      </c>
      <c r="J108" s="391">
        <v>21.750000000000007</v>
      </c>
      <c r="K108" s="392">
        <v>21.708333333333339</v>
      </c>
      <c r="L108" s="388">
        <v>155.43700029183827</v>
      </c>
      <c r="M108" s="389">
        <f t="shared" si="5"/>
        <v>9.2567337410143224E-5</v>
      </c>
      <c r="N108" s="393">
        <f t="shared" si="6"/>
        <v>3.5360460753407708E-2</v>
      </c>
    </row>
    <row r="109" spans="1:215">
      <c r="A109" s="386">
        <v>46997</v>
      </c>
      <c r="B109" s="387" t="s">
        <v>172</v>
      </c>
      <c r="C109" s="388">
        <v>27262133.391319998</v>
      </c>
      <c r="D109" s="389">
        <f t="shared" ca="1" si="8"/>
        <v>1.8000000000000016E-2</v>
      </c>
      <c r="E109" s="389">
        <f t="shared" si="9"/>
        <v>1.3499999999999845E-2</v>
      </c>
      <c r="F109" s="389">
        <f t="shared" si="7"/>
        <v>1.8000000000000016E-2</v>
      </c>
      <c r="G109" s="389">
        <v>4.0000000000000036E-3</v>
      </c>
      <c r="H109" s="390">
        <v>0.08</v>
      </c>
      <c r="I109" s="390">
        <v>0.08</v>
      </c>
      <c r="J109" s="391">
        <v>21.875000000000011</v>
      </c>
      <c r="K109" s="392">
        <v>21.833333333333343</v>
      </c>
      <c r="L109" s="388">
        <v>156.82447848814311</v>
      </c>
      <c r="M109" s="389">
        <f t="shared" si="5"/>
        <v>8.9263057939859003E-3</v>
      </c>
      <c r="N109" s="393">
        <f t="shared" si="6"/>
        <v>3.5360460753407708E-2</v>
      </c>
    </row>
    <row r="110" spans="1:215" ht="16" thickBot="1">
      <c r="A110" s="382">
        <v>47088</v>
      </c>
      <c r="B110" s="383" t="s">
        <v>173</v>
      </c>
      <c r="C110" s="394">
        <v>27262133.391319998</v>
      </c>
      <c r="D110" s="395">
        <f t="shared" ca="1" si="8"/>
        <v>1.8000000000000016E-2</v>
      </c>
      <c r="E110" s="395">
        <f t="shared" si="9"/>
        <v>1.8000000000000016E-2</v>
      </c>
      <c r="F110" s="395">
        <f t="shared" si="7"/>
        <v>1.8000000000000016E-2</v>
      </c>
      <c r="G110" s="395">
        <v>4.0000000000000036E-3</v>
      </c>
      <c r="H110" s="396">
        <v>0.08</v>
      </c>
      <c r="I110" s="396">
        <v>0.08</v>
      </c>
      <c r="J110" s="397">
        <v>22</v>
      </c>
      <c r="K110" s="398">
        <v>21.958333333333339</v>
      </c>
      <c r="L110" s="394">
        <v>159.10393193915522</v>
      </c>
      <c r="M110" s="399">
        <f t="shared" si="5"/>
        <v>1.4535061573212493E-2</v>
      </c>
      <c r="N110" s="399">
        <f t="shared" si="6"/>
        <v>3.5360460753407708E-2</v>
      </c>
    </row>
    <row r="111" spans="1:215" ht="16" thickTop="1"/>
    <row r="112" spans="1:215">
      <c r="A112" s="400" t="s">
        <v>262</v>
      </c>
    </row>
    <row r="113" spans="7:7">
      <c r="G113" s="404"/>
    </row>
  </sheetData>
  <mergeCells count="4">
    <mergeCell ref="C1:G1"/>
    <mergeCell ref="H1:I1"/>
    <mergeCell ref="J1:K1"/>
    <mergeCell ref="L1:N1"/>
  </mergeCells>
  <conditionalFormatting sqref="O3:AP9 O68:AP68 O70:AP72 O74:AP74 O78:AP81 O89:AP89 O93:AP102 O11:AP66 O10:P10 T10:AP10">
    <cfRule type="colorScale" priority="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67:AP67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69:AP69"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73:AP73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75:AP75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76:AP76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77:AP77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82:AP82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83:AP83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84:AP84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85:AP85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86:AP86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87:AP87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88:AP88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90:AP90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91:AP91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92:AP92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rintOptions horizontalCentered="1" verticalCentered="1"/>
  <pageMargins left="0" right="0" top="0" bottom="0" header="0" footer="0"/>
  <pageSetup paperSize="9" scale="46" orientation="landscape" r:id="rId1"/>
  <headerFooter alignWithMargins="0">
    <oddFooter>&amp;L_x000D_&amp;1#&amp;"Calibri"&amp;9&amp;K000000 Corporativo | Interno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AA4EFF-288C-42D5-8A3A-596F993F433D}">
  <dimension ref="A1:II65453"/>
  <sheetViews>
    <sheetView showGridLines="0" zoomScaleNormal="100" workbookViewId="0">
      <pane xSplit="3" ySplit="3" topLeftCell="D4" activePane="bottomRight" state="frozen"/>
      <selection activeCell="AD4" sqref="AD4"/>
      <selection pane="topRight" activeCell="AD4" sqref="AD4"/>
      <selection pane="bottomLeft" activeCell="AD4" sqref="AD4"/>
      <selection pane="bottomRight" activeCell="AD4" sqref="AD4"/>
    </sheetView>
  </sheetViews>
  <sheetFormatPr defaultColWidth="9.1796875" defaultRowHeight="13" customHeight="1"/>
  <cols>
    <col min="1" max="1" width="9.1796875" style="158" hidden="1" customWidth="1"/>
    <col min="2" max="2" width="7.453125" style="158" bestFit="1" customWidth="1"/>
    <col min="3" max="3" width="40.1796875" style="156" customWidth="1"/>
    <col min="4" max="14" width="7.81640625" style="157" hidden="1" customWidth="1"/>
    <col min="15" max="15" width="8" style="156" hidden="1" customWidth="1"/>
    <col min="16" max="23" width="7.81640625" style="156" customWidth="1"/>
    <col min="24" max="28" width="9.1796875" style="158"/>
    <col min="29" max="29" width="0" style="158" hidden="1" customWidth="1"/>
    <col min="30" max="16384" width="9.1796875" style="158"/>
  </cols>
  <sheetData>
    <row r="1" spans="3:30" ht="66" customHeight="1"/>
    <row r="2" spans="3:30" ht="13" customHeight="1">
      <c r="C2" s="159"/>
      <c r="D2" s="160">
        <v>2003</v>
      </c>
      <c r="E2" s="160">
        <v>2004</v>
      </c>
      <c r="F2" s="160">
        <v>2005</v>
      </c>
      <c r="G2" s="160">
        <v>2006</v>
      </c>
      <c r="H2" s="160">
        <v>2007</v>
      </c>
      <c r="I2" s="160">
        <v>2008</v>
      </c>
      <c r="J2" s="160">
        <v>2009</v>
      </c>
      <c r="K2" s="160">
        <v>2010</v>
      </c>
      <c r="L2" s="160">
        <v>2011</v>
      </c>
      <c r="M2" s="160">
        <v>2012</v>
      </c>
      <c r="N2" s="160">
        <v>2013</v>
      </c>
      <c r="O2" s="160">
        <v>2014</v>
      </c>
      <c r="P2" s="160">
        <v>2015</v>
      </c>
      <c r="Q2" s="160">
        <v>2016</v>
      </c>
      <c r="R2" s="160">
        <v>2017</v>
      </c>
      <c r="S2" s="160">
        <v>2018</v>
      </c>
      <c r="T2" s="160">
        <v>2019</v>
      </c>
      <c r="U2" s="160">
        <v>2020</v>
      </c>
      <c r="V2" s="160">
        <v>2021</v>
      </c>
      <c r="W2" s="160">
        <v>2022</v>
      </c>
      <c r="X2" s="160">
        <v>2023</v>
      </c>
      <c r="Y2" s="160" t="s">
        <v>1</v>
      </c>
      <c r="Z2" s="160" t="s">
        <v>2</v>
      </c>
      <c r="AA2" s="160" t="s">
        <v>3</v>
      </c>
      <c r="AB2" s="160" t="s">
        <v>4</v>
      </c>
      <c r="AC2" s="160" t="s">
        <v>5</v>
      </c>
      <c r="AD2" s="160" t="s">
        <v>5</v>
      </c>
    </row>
    <row r="3" spans="3:30" ht="16" customHeight="1">
      <c r="C3" s="161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2"/>
      <c r="U3" s="163"/>
      <c r="V3" s="163"/>
      <c r="W3" s="163"/>
      <c r="X3" s="163"/>
      <c r="Y3" s="163"/>
      <c r="Z3" s="163"/>
      <c r="AA3" s="163"/>
      <c r="AB3" s="163"/>
      <c r="AC3" s="163"/>
      <c r="AD3" s="163"/>
    </row>
    <row r="4" spans="3:30" ht="14.15" customHeight="1">
      <c r="C4" s="164" t="s">
        <v>174</v>
      </c>
      <c r="D4" s="165">
        <v>4.1648505612160713E-2</v>
      </c>
      <c r="E4" s="165">
        <v>4.9582741373101591E-2</v>
      </c>
      <c r="F4" s="165">
        <v>6.2852081659675374E-2</v>
      </c>
      <c r="G4" s="165">
        <v>7.7405139935414313E-2</v>
      </c>
      <c r="H4" s="166">
        <v>8.9052767639427946E-2</v>
      </c>
      <c r="I4" s="166">
        <v>9.8037405630167176E-2</v>
      </c>
      <c r="J4" s="166">
        <v>1.0491935403627082E-2</v>
      </c>
      <c r="K4" s="166">
        <v>8.4507468752586412E-2</v>
      </c>
      <c r="L4" s="166">
        <v>6.4522160023375852E-2</v>
      </c>
      <c r="M4" s="166">
        <v>5.9503463404495083E-2</v>
      </c>
      <c r="N4" s="167">
        <v>5.8375397600705092E-2</v>
      </c>
      <c r="O4" s="167">
        <v>2.3940763627096295E-2</v>
      </c>
      <c r="P4" s="168">
        <v>3.2522447721845094E-2</v>
      </c>
      <c r="Q4" s="166">
        <v>3.9533187152076987E-2</v>
      </c>
      <c r="R4" s="166">
        <v>2.5188354423313575E-2</v>
      </c>
      <c r="S4" s="166">
        <v>3.9693513413649573E-2</v>
      </c>
      <c r="T4" s="166">
        <v>2.2406317687504895E-2</v>
      </c>
      <c r="U4" s="166">
        <v>-0.10869640782649259</v>
      </c>
      <c r="V4" s="166">
        <v>0.13361255655592963</v>
      </c>
      <c r="W4" s="166">
        <v>2.8088019736235648E-2</v>
      </c>
      <c r="X4" s="166">
        <v>-4.032533781847758E-3</v>
      </c>
      <c r="Y4" s="169">
        <v>2.9064988245787848E-2</v>
      </c>
      <c r="Z4" s="169">
        <v>2.8055364911937941E-2</v>
      </c>
      <c r="AA4" s="169">
        <v>2.9799092401457283E-2</v>
      </c>
      <c r="AB4" s="169">
        <v>2.9569162404988081E-2</v>
      </c>
      <c r="AC4" s="169">
        <v>3.0000000000000027E-2</v>
      </c>
      <c r="AD4" s="169">
        <v>3.0000000000000027E-2</v>
      </c>
    </row>
    <row r="5" spans="3:30" ht="14.15" customHeight="1">
      <c r="C5" s="164" t="s">
        <v>175</v>
      </c>
      <c r="D5" s="170">
        <v>2.483753672852429E-2</v>
      </c>
      <c r="E5" s="170">
        <v>3.4810806823859286E-2</v>
      </c>
      <c r="F5" s="170">
        <v>1.4942603251369757E-2</v>
      </c>
      <c r="G5" s="170">
        <v>1.1374846630250346E-2</v>
      </c>
      <c r="H5" s="170">
        <v>3.927649381871956E-2</v>
      </c>
      <c r="I5" s="170">
        <v>6.6502052690712299E-2</v>
      </c>
      <c r="J5" s="170">
        <v>2.4534348087321689E-3</v>
      </c>
      <c r="K5" s="170">
        <v>2.07641975925279E-2</v>
      </c>
      <c r="L5" s="166">
        <v>4.738431607420357E-2</v>
      </c>
      <c r="M5" s="166">
        <v>2.6493686084157586E-2</v>
      </c>
      <c r="N5" s="166">
        <v>2.8999999999999998E-2</v>
      </c>
      <c r="O5" s="166">
        <v>3.2240611887172976E-2</v>
      </c>
      <c r="P5" s="171">
        <v>4.3999999999999997E-2</v>
      </c>
      <c r="Q5" s="166">
        <v>3.2000000000000001E-2</v>
      </c>
      <c r="R5" s="166">
        <v>1.4E-2</v>
      </c>
      <c r="S5" s="166">
        <v>2.1999999999999999E-2</v>
      </c>
      <c r="T5" s="166">
        <v>1.9E-2</v>
      </c>
      <c r="U5" s="172">
        <v>0.02</v>
      </c>
      <c r="V5" s="172">
        <v>6.4000000000000001E-2</v>
      </c>
      <c r="W5" s="172">
        <v>8.5000000000000006E-2</v>
      </c>
      <c r="X5" s="172">
        <v>3.2000000000000001E-2</v>
      </c>
      <c r="Y5" s="405">
        <v>1.9699999999999999E-2</v>
      </c>
      <c r="Z5" s="173">
        <v>0.02</v>
      </c>
      <c r="AA5" s="173">
        <v>0.02</v>
      </c>
      <c r="AB5" s="173">
        <v>0.02</v>
      </c>
      <c r="AC5" s="173">
        <v>0.02</v>
      </c>
      <c r="AD5" s="173">
        <v>0.02</v>
      </c>
    </row>
    <row r="6" spans="3:30" ht="14.15" customHeight="1">
      <c r="C6" s="164" t="s">
        <v>176</v>
      </c>
      <c r="D6" s="174">
        <v>3.4630000000000001</v>
      </c>
      <c r="E6" s="174">
        <v>3.28</v>
      </c>
      <c r="F6" s="174">
        <v>3.4279999999999999</v>
      </c>
      <c r="G6" s="174">
        <v>3.1949999999999998</v>
      </c>
      <c r="H6" s="174">
        <v>2.98</v>
      </c>
      <c r="I6" s="174">
        <v>3.11</v>
      </c>
      <c r="J6" s="174">
        <v>2.88</v>
      </c>
      <c r="K6" s="175">
        <v>2.8149999999999999</v>
      </c>
      <c r="L6" s="176">
        <v>2.6960000000000002</v>
      </c>
      <c r="M6" s="176">
        <v>2.57</v>
      </c>
      <c r="N6" s="176">
        <v>2.786</v>
      </c>
      <c r="O6" s="176">
        <v>2.9889999999999999</v>
      </c>
      <c r="P6" s="177">
        <v>3.4140000000000001</v>
      </c>
      <c r="Q6" s="176">
        <v>3.3559999999999999</v>
      </c>
      <c r="R6" s="176">
        <v>3.2374000000000001</v>
      </c>
      <c r="S6" s="176">
        <v>3.3685</v>
      </c>
      <c r="T6" s="176">
        <v>3.3130000000000002</v>
      </c>
      <c r="U6" s="178">
        <v>3.6179999999999999</v>
      </c>
      <c r="V6" s="178">
        <v>4.0015000000000001</v>
      </c>
      <c r="W6" s="178">
        <v>3.8060999999999998</v>
      </c>
      <c r="X6" s="178">
        <v>3.7042000000000002</v>
      </c>
      <c r="Y6" s="406">
        <v>3.7570000000000001</v>
      </c>
      <c r="Z6" s="179">
        <v>3.8</v>
      </c>
      <c r="AA6" s="179">
        <v>3.8</v>
      </c>
      <c r="AB6" s="179">
        <v>3.8</v>
      </c>
      <c r="AC6" s="179">
        <v>3.8</v>
      </c>
      <c r="AD6" s="179">
        <v>3.8</v>
      </c>
    </row>
    <row r="7" spans="3:30" ht="14.15" customHeight="1">
      <c r="C7" s="180" t="s">
        <v>177</v>
      </c>
      <c r="D7" s="181">
        <v>2.5000000000000001E-2</v>
      </c>
      <c r="E7" s="181">
        <v>0.03</v>
      </c>
      <c r="F7" s="181">
        <v>3.2500000000000001E-2</v>
      </c>
      <c r="G7" s="181">
        <v>4.4999999999999998E-2</v>
      </c>
      <c r="H7" s="181">
        <v>0.05</v>
      </c>
      <c r="I7" s="182">
        <v>6.5000000000000002E-2</v>
      </c>
      <c r="J7" s="182">
        <v>1.2500000000000001E-2</v>
      </c>
      <c r="K7" s="183">
        <v>0.03</v>
      </c>
      <c r="L7" s="184">
        <v>4.2500000000000003E-2</v>
      </c>
      <c r="M7" s="184">
        <v>4.2500000000000003E-2</v>
      </c>
      <c r="N7" s="184">
        <v>0.04</v>
      </c>
      <c r="O7" s="184">
        <v>3.5000000000000003E-2</v>
      </c>
      <c r="P7" s="185">
        <v>3.7499999999999999E-2</v>
      </c>
      <c r="Q7" s="184">
        <v>4.2500000000000003E-2</v>
      </c>
      <c r="R7" s="184">
        <v>3.2500000000000001E-2</v>
      </c>
      <c r="S7" s="184">
        <v>2.75E-2</v>
      </c>
      <c r="T7" s="184">
        <v>2.2499999999999999E-2</v>
      </c>
      <c r="U7" s="186">
        <v>2.5000000000000001E-3</v>
      </c>
      <c r="V7" s="186">
        <v>2.5000000000000001E-2</v>
      </c>
      <c r="W7" s="186">
        <v>7.4999999999999997E-2</v>
      </c>
      <c r="X7" s="186">
        <v>6.7500000000000004E-2</v>
      </c>
      <c r="Y7" s="407">
        <v>0.05</v>
      </c>
      <c r="Z7" s="187">
        <v>4.4999999999999998E-2</v>
      </c>
      <c r="AA7" s="187">
        <v>4.4999999999999998E-2</v>
      </c>
      <c r="AB7" s="187">
        <v>4.4999999999999998E-2</v>
      </c>
      <c r="AC7" s="187">
        <v>0.04</v>
      </c>
      <c r="AD7" s="187">
        <v>0.04</v>
      </c>
    </row>
    <row r="9" spans="3:30" ht="13" customHeight="1">
      <c r="T9" s="188"/>
    </row>
    <row r="65390" spans="1:243" s="156" customFormat="1" ht="13" customHeight="1">
      <c r="A65390" s="158"/>
      <c r="B65390" s="158"/>
      <c r="D65390" s="157"/>
      <c r="E65390" s="157"/>
      <c r="F65390" s="157"/>
      <c r="G65390" s="157"/>
      <c r="H65390" s="157"/>
      <c r="I65390" s="157"/>
      <c r="J65390" s="157"/>
      <c r="K65390" s="157"/>
      <c r="L65390" s="157"/>
      <c r="M65390" s="157"/>
      <c r="N65390" s="157"/>
      <c r="X65390" s="158"/>
      <c r="Y65390" s="158"/>
      <c r="Z65390" s="158"/>
      <c r="AA65390" s="158"/>
      <c r="AB65390" s="158"/>
      <c r="AC65390" s="158"/>
      <c r="AD65390" s="158"/>
      <c r="AE65390" s="158"/>
      <c r="AF65390" s="158"/>
      <c r="AG65390" s="158"/>
      <c r="AH65390" s="158"/>
      <c r="AI65390" s="158"/>
      <c r="AJ65390" s="158"/>
      <c r="AK65390" s="158"/>
      <c r="AL65390" s="158"/>
      <c r="AM65390" s="158"/>
      <c r="AN65390" s="158"/>
      <c r="AO65390" s="158"/>
      <c r="AP65390" s="158"/>
      <c r="AQ65390" s="158"/>
      <c r="AR65390" s="158"/>
      <c r="AS65390" s="158"/>
      <c r="AT65390" s="158"/>
      <c r="AU65390" s="158"/>
      <c r="AV65390" s="158"/>
      <c r="AW65390" s="158"/>
      <c r="AX65390" s="158"/>
      <c r="AY65390" s="158"/>
      <c r="AZ65390" s="158"/>
      <c r="BA65390" s="158"/>
      <c r="BB65390" s="158"/>
      <c r="BC65390" s="158"/>
      <c r="BD65390" s="158"/>
      <c r="BE65390" s="158"/>
      <c r="BF65390" s="158"/>
      <c r="BG65390" s="158"/>
      <c r="BH65390" s="158"/>
      <c r="BI65390" s="158"/>
      <c r="BJ65390" s="158"/>
      <c r="BK65390" s="158"/>
      <c r="BL65390" s="158"/>
      <c r="BM65390" s="158"/>
      <c r="BN65390" s="158"/>
      <c r="BO65390" s="158"/>
      <c r="BP65390" s="158"/>
      <c r="BQ65390" s="158"/>
      <c r="BR65390" s="158"/>
      <c r="BS65390" s="158"/>
      <c r="BT65390" s="158"/>
      <c r="BU65390" s="158"/>
      <c r="BV65390" s="158"/>
      <c r="BW65390" s="158"/>
      <c r="BX65390" s="158"/>
      <c r="BY65390" s="158"/>
      <c r="BZ65390" s="158"/>
      <c r="CA65390" s="158"/>
      <c r="CB65390" s="158"/>
      <c r="CC65390" s="158"/>
      <c r="CD65390" s="158"/>
      <c r="CE65390" s="158"/>
      <c r="CF65390" s="158"/>
      <c r="CG65390" s="158"/>
      <c r="CH65390" s="158"/>
      <c r="CI65390" s="158"/>
      <c r="CJ65390" s="158"/>
      <c r="CK65390" s="158"/>
      <c r="CL65390" s="158"/>
      <c r="CM65390" s="158"/>
      <c r="CN65390" s="158"/>
      <c r="CO65390" s="158"/>
      <c r="CP65390" s="158"/>
      <c r="CQ65390" s="158"/>
      <c r="CR65390" s="158"/>
      <c r="CS65390" s="158"/>
      <c r="CT65390" s="158"/>
      <c r="CU65390" s="158"/>
      <c r="CV65390" s="158"/>
      <c r="CW65390" s="158"/>
      <c r="CX65390" s="158"/>
      <c r="CY65390" s="158"/>
      <c r="CZ65390" s="158"/>
      <c r="DA65390" s="158"/>
      <c r="DB65390" s="158"/>
      <c r="DC65390" s="158"/>
      <c r="DD65390" s="158"/>
      <c r="DE65390" s="158"/>
      <c r="DF65390" s="158"/>
      <c r="DG65390" s="158"/>
      <c r="DH65390" s="158"/>
      <c r="DI65390" s="158"/>
      <c r="DJ65390" s="158"/>
      <c r="DK65390" s="158"/>
      <c r="DL65390" s="158"/>
      <c r="DM65390" s="158"/>
      <c r="DN65390" s="158"/>
      <c r="DO65390" s="158"/>
      <c r="DP65390" s="158"/>
      <c r="DQ65390" s="158"/>
      <c r="DR65390" s="158"/>
      <c r="DS65390" s="158"/>
      <c r="DT65390" s="158"/>
      <c r="DU65390" s="158"/>
      <c r="DV65390" s="158"/>
      <c r="DW65390" s="158"/>
      <c r="DX65390" s="158"/>
      <c r="DY65390" s="158"/>
      <c r="DZ65390" s="158"/>
      <c r="EA65390" s="158"/>
      <c r="EB65390" s="158"/>
      <c r="EC65390" s="158"/>
      <c r="ED65390" s="158"/>
      <c r="EE65390" s="158"/>
      <c r="EF65390" s="158"/>
      <c r="EG65390" s="158"/>
      <c r="EH65390" s="158"/>
      <c r="EI65390" s="158"/>
      <c r="EJ65390" s="158"/>
      <c r="EK65390" s="158"/>
      <c r="EL65390" s="158"/>
      <c r="EM65390" s="158"/>
      <c r="EN65390" s="158"/>
      <c r="EO65390" s="158"/>
      <c r="EP65390" s="158"/>
      <c r="EQ65390" s="158"/>
      <c r="ER65390" s="158"/>
      <c r="ES65390" s="158"/>
      <c r="ET65390" s="158"/>
      <c r="EU65390" s="158"/>
      <c r="EV65390" s="158"/>
      <c r="EW65390" s="158"/>
      <c r="EX65390" s="158"/>
      <c r="EY65390" s="158"/>
      <c r="EZ65390" s="158"/>
      <c r="FA65390" s="158"/>
      <c r="FB65390" s="158"/>
      <c r="FC65390" s="158"/>
      <c r="FD65390" s="158"/>
      <c r="FE65390" s="158"/>
      <c r="FF65390" s="158"/>
      <c r="FG65390" s="158"/>
      <c r="FH65390" s="158"/>
      <c r="FI65390" s="158"/>
      <c r="FJ65390" s="158"/>
      <c r="FK65390" s="158"/>
      <c r="FL65390" s="158"/>
      <c r="FM65390" s="158"/>
      <c r="FN65390" s="158"/>
      <c r="FO65390" s="158"/>
      <c r="FP65390" s="158"/>
      <c r="FQ65390" s="158"/>
      <c r="FR65390" s="158"/>
      <c r="FS65390" s="158"/>
      <c r="FT65390" s="158"/>
      <c r="FU65390" s="158"/>
      <c r="FV65390" s="158"/>
      <c r="FW65390" s="158"/>
      <c r="FX65390" s="158"/>
      <c r="FY65390" s="158"/>
      <c r="FZ65390" s="158"/>
      <c r="GA65390" s="158"/>
      <c r="GB65390" s="158"/>
      <c r="GC65390" s="158"/>
      <c r="GD65390" s="158"/>
      <c r="GE65390" s="158"/>
      <c r="GF65390" s="158"/>
      <c r="GG65390" s="158"/>
      <c r="GH65390" s="158"/>
      <c r="GI65390" s="158"/>
      <c r="GJ65390" s="158"/>
      <c r="GK65390" s="158"/>
      <c r="GL65390" s="158"/>
      <c r="GM65390" s="158"/>
      <c r="GN65390" s="158"/>
      <c r="GO65390" s="158"/>
      <c r="GP65390" s="158"/>
      <c r="GQ65390" s="158"/>
      <c r="GR65390" s="158"/>
      <c r="GS65390" s="158"/>
      <c r="GT65390" s="158"/>
      <c r="GU65390" s="158"/>
      <c r="GV65390" s="158"/>
      <c r="GW65390" s="158"/>
      <c r="GX65390" s="158"/>
      <c r="GY65390" s="158"/>
      <c r="GZ65390" s="158"/>
      <c r="HA65390" s="158"/>
      <c r="HB65390" s="158"/>
      <c r="HC65390" s="158"/>
      <c r="HD65390" s="158"/>
      <c r="HE65390" s="158"/>
      <c r="HF65390" s="158"/>
      <c r="HG65390" s="158"/>
      <c r="HH65390" s="158"/>
      <c r="HI65390" s="158"/>
      <c r="HJ65390" s="158"/>
      <c r="HK65390" s="158"/>
      <c r="HL65390" s="158"/>
      <c r="HM65390" s="158"/>
      <c r="HN65390" s="158"/>
      <c r="HO65390" s="158"/>
      <c r="HP65390" s="158"/>
      <c r="HQ65390" s="158"/>
      <c r="HR65390" s="158"/>
      <c r="HS65390" s="158"/>
      <c r="HT65390" s="158"/>
      <c r="HU65390" s="158"/>
      <c r="HV65390" s="158"/>
      <c r="HW65390" s="158"/>
      <c r="HX65390" s="158"/>
      <c r="HY65390" s="158"/>
      <c r="HZ65390" s="158"/>
      <c r="IA65390" s="158"/>
      <c r="IB65390" s="158"/>
      <c r="IC65390" s="158"/>
      <c r="ID65390" s="158"/>
      <c r="IE65390" s="158"/>
      <c r="IF65390" s="158"/>
      <c r="IG65390" s="158"/>
      <c r="IH65390" s="158"/>
      <c r="II65390" s="158"/>
    </row>
    <row r="65399" spans="19:19" s="158" customFormat="1" ht="13" customHeight="1">
      <c r="S65399" s="189"/>
    </row>
    <row r="65415" spans="3:23" ht="13" customHeight="1">
      <c r="D65415" s="190"/>
      <c r="E65415" s="190"/>
      <c r="F65415" s="190"/>
      <c r="G65415" s="190"/>
      <c r="H65415" s="190"/>
      <c r="I65415" s="190"/>
      <c r="J65415" s="190"/>
      <c r="K65415" s="190"/>
      <c r="L65415" s="190"/>
      <c r="M65415" s="190"/>
      <c r="N65415" s="190"/>
    </row>
    <row r="65424" spans="3:23" s="192" customFormat="1" ht="13" customHeight="1">
      <c r="C65424" s="191"/>
      <c r="D65424" s="157"/>
      <c r="E65424" s="157"/>
      <c r="F65424" s="157"/>
      <c r="G65424" s="157"/>
      <c r="H65424" s="157"/>
      <c r="I65424" s="157"/>
      <c r="J65424" s="157"/>
      <c r="K65424" s="157"/>
      <c r="L65424" s="157"/>
      <c r="M65424" s="157"/>
      <c r="N65424" s="157"/>
      <c r="O65424" s="190"/>
      <c r="P65424" s="190"/>
      <c r="Q65424" s="190"/>
      <c r="R65424" s="190"/>
      <c r="S65424" s="191"/>
      <c r="T65424" s="191"/>
      <c r="U65424" s="191"/>
      <c r="V65424" s="191"/>
      <c r="W65424" s="191"/>
    </row>
    <row r="65427" spans="19:19" ht="13" customHeight="1">
      <c r="S65427" s="158"/>
    </row>
    <row r="65444" spans="11:14" s="158" customFormat="1" ht="13" customHeight="1">
      <c r="K65444" s="158">
        <v>40513</v>
      </c>
      <c r="L65444" s="158">
        <v>40513</v>
      </c>
      <c r="N65444" s="158">
        <v>40513</v>
      </c>
    </row>
    <row r="65452" spans="11:14" s="158" customFormat="1" ht="13" customHeight="1"/>
    <row r="65453" spans="11:14" s="158" customFormat="1" ht="13" customHeight="1"/>
  </sheetData>
  <printOptions horizontalCentered="1"/>
  <pageMargins left="0.35433070866141736" right="0.23622047244094491" top="0.78740157480314965" bottom="0.51181102362204722" header="0.51181102362204722" footer="0.51181102362204722"/>
  <pageSetup paperSize="9" scale="66" orientation="landscape" r:id="rId1"/>
  <headerFooter alignWithMargins="0">
    <oddFooter>&amp;L_x000D_&amp;1#&amp;"Calibri"&amp;9&amp;K000000 Corporativo | Interno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829DBB-0923-42F2-917F-2F7F67F14F22}">
  <dimension ref="A1:HW162"/>
  <sheetViews>
    <sheetView zoomScale="70" zoomScaleNormal="70" zoomScaleSheetLayoutView="55" workbookViewId="0">
      <pane xSplit="2" ySplit="2" topLeftCell="C121" activePane="bottomRight" state="frozen"/>
      <selection activeCell="AD4" sqref="AD4"/>
      <selection pane="topRight" activeCell="AD4" sqref="AD4"/>
      <selection pane="bottomLeft" activeCell="AD4" sqref="AD4"/>
      <selection pane="bottomRight" activeCell="AD4" sqref="AD4"/>
    </sheetView>
  </sheetViews>
  <sheetFormatPr defaultColWidth="9.1796875" defaultRowHeight="15.5"/>
  <cols>
    <col min="1" max="1" width="10.81640625" style="296" bestFit="1" customWidth="1"/>
    <col min="2" max="2" width="13" style="297" customWidth="1"/>
    <col min="3" max="3" width="16.453125" style="298" customWidth="1"/>
    <col min="4" max="7" width="16.453125" style="199" customWidth="1"/>
    <col min="8" max="8" width="16.453125" style="299" customWidth="1"/>
    <col min="9" max="9" width="16.453125" style="199" customWidth="1"/>
    <col min="10" max="10" width="16.453125" style="299" customWidth="1"/>
    <col min="11" max="11" width="16.453125" style="300" customWidth="1"/>
    <col min="12" max="12" width="16.453125" style="298" customWidth="1"/>
    <col min="13" max="14" width="16.453125" style="199" customWidth="1"/>
    <col min="15" max="16384" width="9.1796875" style="199"/>
  </cols>
  <sheetData>
    <row r="1" spans="1:14">
      <c r="A1" s="193"/>
      <c r="B1" s="193"/>
      <c r="C1" s="194" t="s">
        <v>178</v>
      </c>
      <c r="D1" s="195"/>
      <c r="E1" s="195"/>
      <c r="F1" s="195"/>
      <c r="G1" s="196"/>
      <c r="H1" s="197" t="s">
        <v>179</v>
      </c>
      <c r="I1" s="198"/>
      <c r="J1" s="194" t="s">
        <v>39</v>
      </c>
      <c r="K1" s="196"/>
      <c r="L1" s="194" t="s">
        <v>180</v>
      </c>
      <c r="M1" s="195"/>
      <c r="N1" s="195"/>
    </row>
    <row r="2" spans="1:14">
      <c r="A2" s="193"/>
      <c r="B2" s="193"/>
      <c r="C2" s="200" t="s">
        <v>60</v>
      </c>
      <c r="D2" s="201" t="s">
        <v>181</v>
      </c>
      <c r="E2" s="201" t="s">
        <v>62</v>
      </c>
      <c r="F2" s="201" t="s">
        <v>63</v>
      </c>
      <c r="G2" s="201" t="s">
        <v>182</v>
      </c>
      <c r="H2" s="200" t="s">
        <v>65</v>
      </c>
      <c r="I2" s="202" t="s">
        <v>66</v>
      </c>
      <c r="J2" s="200" t="s">
        <v>65</v>
      </c>
      <c r="K2" s="202" t="s">
        <v>66</v>
      </c>
      <c r="L2" s="200" t="s">
        <v>183</v>
      </c>
      <c r="M2" s="193" t="s">
        <v>64</v>
      </c>
      <c r="N2" s="202" t="s">
        <v>63</v>
      </c>
    </row>
    <row r="3" spans="1:14">
      <c r="A3" s="203">
        <v>33298</v>
      </c>
      <c r="B3" s="203" t="s">
        <v>184</v>
      </c>
      <c r="C3" s="204"/>
      <c r="D3" s="205"/>
      <c r="E3" s="205"/>
      <c r="F3" s="205"/>
      <c r="G3" s="205"/>
      <c r="H3" s="206"/>
      <c r="I3" s="207"/>
      <c r="J3" s="208"/>
      <c r="K3" s="209"/>
      <c r="L3" s="210">
        <v>12.55</v>
      </c>
      <c r="M3" s="211"/>
      <c r="N3" s="205"/>
    </row>
    <row r="4" spans="1:14">
      <c r="A4" s="203">
        <v>33390</v>
      </c>
      <c r="B4" s="203" t="s">
        <v>185</v>
      </c>
      <c r="C4" s="212"/>
      <c r="D4" s="213"/>
      <c r="E4" s="213"/>
      <c r="F4" s="213"/>
      <c r="G4" s="213"/>
      <c r="H4" s="214"/>
      <c r="I4" s="215"/>
      <c r="J4" s="216"/>
      <c r="K4" s="216"/>
      <c r="L4" s="217">
        <v>15.62</v>
      </c>
      <c r="M4" s="218">
        <f t="shared" ref="M4:M67" si="0">L4/L3-1</f>
        <v>0.24462151394422293</v>
      </c>
      <c r="N4" s="213"/>
    </row>
    <row r="5" spans="1:14">
      <c r="A5" s="203">
        <v>33482</v>
      </c>
      <c r="B5" s="203" t="s">
        <v>186</v>
      </c>
      <c r="C5" s="212"/>
      <c r="D5" s="213"/>
      <c r="E5" s="213"/>
      <c r="F5" s="213"/>
      <c r="G5" s="213"/>
      <c r="H5" s="214"/>
      <c r="I5" s="215"/>
      <c r="J5" s="216"/>
      <c r="K5" s="216"/>
      <c r="L5" s="217">
        <v>19.28</v>
      </c>
      <c r="M5" s="218">
        <f t="shared" si="0"/>
        <v>0.23431498079385427</v>
      </c>
      <c r="N5" s="219"/>
    </row>
    <row r="6" spans="1:14">
      <c r="A6" s="220">
        <v>33573</v>
      </c>
      <c r="B6" s="220" t="s">
        <v>187</v>
      </c>
      <c r="C6" s="221"/>
      <c r="D6" s="222"/>
      <c r="E6" s="222"/>
      <c r="F6" s="222"/>
      <c r="G6" s="222"/>
      <c r="H6" s="223"/>
      <c r="I6" s="224"/>
      <c r="J6" s="225"/>
      <c r="K6" s="225"/>
      <c r="L6" s="226">
        <v>21.62</v>
      </c>
      <c r="M6" s="227">
        <f t="shared" si="0"/>
        <v>0.12136929460580914</v>
      </c>
      <c r="N6" s="228"/>
    </row>
    <row r="7" spans="1:14">
      <c r="A7" s="203">
        <v>33664</v>
      </c>
      <c r="B7" s="203" t="s">
        <v>188</v>
      </c>
      <c r="C7" s="212"/>
      <c r="D7" s="213"/>
      <c r="E7" s="213"/>
      <c r="F7" s="213"/>
      <c r="G7" s="213"/>
      <c r="H7" s="214"/>
      <c r="I7" s="215"/>
      <c r="J7" s="216"/>
      <c r="K7" s="216"/>
      <c r="L7" s="217">
        <v>17.489999999999998</v>
      </c>
      <c r="M7" s="218">
        <f t="shared" si="0"/>
        <v>-0.191026827012026</v>
      </c>
      <c r="N7" s="213">
        <f t="shared" ref="N7:N70" si="1">L7/L3-1</f>
        <v>0.39362549800796787</v>
      </c>
    </row>
    <row r="8" spans="1:14">
      <c r="A8" s="203">
        <v>33756</v>
      </c>
      <c r="B8" s="203" t="s">
        <v>189</v>
      </c>
      <c r="C8" s="212"/>
      <c r="D8" s="213"/>
      <c r="E8" s="213"/>
      <c r="F8" s="213"/>
      <c r="G8" s="213"/>
      <c r="H8" s="214"/>
      <c r="I8" s="215"/>
      <c r="J8" s="216"/>
      <c r="K8" s="216"/>
      <c r="L8" s="217">
        <v>19.329999999999998</v>
      </c>
      <c r="M8" s="218">
        <f t="shared" si="0"/>
        <v>0.10520297312750149</v>
      </c>
      <c r="N8" s="213">
        <f t="shared" si="1"/>
        <v>0.23751600512163895</v>
      </c>
    </row>
    <row r="9" spans="1:14">
      <c r="A9" s="203">
        <v>33848</v>
      </c>
      <c r="B9" s="203" t="s">
        <v>190</v>
      </c>
      <c r="C9" s="212"/>
      <c r="D9" s="213"/>
      <c r="E9" s="213"/>
      <c r="F9" s="213"/>
      <c r="G9" s="213"/>
      <c r="H9" s="214"/>
      <c r="I9" s="215"/>
      <c r="J9" s="217"/>
      <c r="K9" s="217"/>
      <c r="L9" s="217">
        <v>21.11</v>
      </c>
      <c r="M9" s="218">
        <f t="shared" si="0"/>
        <v>9.20848422141749E-2</v>
      </c>
      <c r="N9" s="219">
        <f t="shared" si="1"/>
        <v>9.4917012448132665E-2</v>
      </c>
    </row>
    <row r="10" spans="1:14">
      <c r="A10" s="220">
        <v>33939</v>
      </c>
      <c r="B10" s="220" t="s">
        <v>191</v>
      </c>
      <c r="C10" s="221"/>
      <c r="D10" s="222"/>
      <c r="E10" s="222"/>
      <c r="F10" s="222"/>
      <c r="G10" s="222"/>
      <c r="H10" s="223"/>
      <c r="I10" s="224"/>
      <c r="J10" s="226"/>
      <c r="K10" s="226"/>
      <c r="L10" s="226">
        <v>23.53</v>
      </c>
      <c r="M10" s="227">
        <f t="shared" si="0"/>
        <v>0.11463761250592142</v>
      </c>
      <c r="N10" s="228">
        <f t="shared" si="1"/>
        <v>8.8344125809435736E-2</v>
      </c>
    </row>
    <row r="11" spans="1:14">
      <c r="A11" s="203">
        <v>34029</v>
      </c>
      <c r="B11" s="203" t="s">
        <v>192</v>
      </c>
      <c r="C11" s="212"/>
      <c r="D11" s="213"/>
      <c r="E11" s="213"/>
      <c r="F11" s="213"/>
      <c r="G11" s="213"/>
      <c r="H11" s="214"/>
      <c r="I11" s="215"/>
      <c r="J11" s="217"/>
      <c r="K11" s="217"/>
      <c r="L11" s="217">
        <v>26.46</v>
      </c>
      <c r="M11" s="218">
        <f t="shared" si="0"/>
        <v>0.12452188695282618</v>
      </c>
      <c r="N11" s="213">
        <f t="shared" si="1"/>
        <v>0.51286449399656964</v>
      </c>
    </row>
    <row r="12" spans="1:14">
      <c r="A12" s="203">
        <v>34121</v>
      </c>
      <c r="B12" s="203" t="s">
        <v>193</v>
      </c>
      <c r="C12" s="212"/>
      <c r="D12" s="213"/>
      <c r="E12" s="213"/>
      <c r="F12" s="213"/>
      <c r="G12" s="213"/>
      <c r="H12" s="214"/>
      <c r="I12" s="215"/>
      <c r="J12" s="217"/>
      <c r="K12" s="217"/>
      <c r="L12" s="217">
        <v>28.99</v>
      </c>
      <c r="M12" s="218">
        <f t="shared" si="0"/>
        <v>9.5616024187452631E-2</v>
      </c>
      <c r="N12" s="213">
        <f t="shared" si="1"/>
        <v>0.49974133471288162</v>
      </c>
    </row>
    <row r="13" spans="1:14">
      <c r="A13" s="203">
        <v>34213</v>
      </c>
      <c r="B13" s="203" t="s">
        <v>194</v>
      </c>
      <c r="C13" s="212"/>
      <c r="D13" s="213"/>
      <c r="E13" s="213"/>
      <c r="F13" s="213"/>
      <c r="G13" s="213"/>
      <c r="H13" s="214"/>
      <c r="I13" s="215"/>
      <c r="J13" s="217"/>
      <c r="K13" s="217"/>
      <c r="L13" s="217">
        <v>31.04</v>
      </c>
      <c r="M13" s="218">
        <f t="shared" si="0"/>
        <v>7.0714039323904743E-2</v>
      </c>
      <c r="N13" s="219">
        <f t="shared" si="1"/>
        <v>0.47039317858834684</v>
      </c>
    </row>
    <row r="14" spans="1:14">
      <c r="A14" s="220">
        <v>34304</v>
      </c>
      <c r="B14" s="220" t="s">
        <v>195</v>
      </c>
      <c r="C14" s="221"/>
      <c r="D14" s="222"/>
      <c r="E14" s="222"/>
      <c r="F14" s="222"/>
      <c r="G14" s="222"/>
      <c r="H14" s="223"/>
      <c r="I14" s="224"/>
      <c r="J14" s="226"/>
      <c r="K14" s="226"/>
      <c r="L14" s="226">
        <v>32.81</v>
      </c>
      <c r="M14" s="227">
        <f t="shared" si="0"/>
        <v>5.702319587628879E-2</v>
      </c>
      <c r="N14" s="228">
        <f t="shared" si="1"/>
        <v>0.39439014024649377</v>
      </c>
    </row>
    <row r="15" spans="1:14">
      <c r="A15" s="203">
        <v>34394</v>
      </c>
      <c r="B15" s="203" t="s">
        <v>196</v>
      </c>
      <c r="C15" s="212"/>
      <c r="D15" s="213"/>
      <c r="E15" s="213"/>
      <c r="F15" s="213"/>
      <c r="G15" s="213"/>
      <c r="H15" s="214"/>
      <c r="I15" s="215"/>
      <c r="J15" s="217"/>
      <c r="K15" s="217"/>
      <c r="L15" s="217">
        <v>34.82</v>
      </c>
      <c r="M15" s="218">
        <f t="shared" si="0"/>
        <v>6.1261810423651308E-2</v>
      </c>
      <c r="N15" s="213">
        <f t="shared" si="1"/>
        <v>0.31594860166288741</v>
      </c>
    </row>
    <row r="16" spans="1:14">
      <c r="A16" s="203">
        <v>34486</v>
      </c>
      <c r="B16" s="203" t="s">
        <v>197</v>
      </c>
      <c r="C16" s="212"/>
      <c r="D16" s="213"/>
      <c r="E16" s="213"/>
      <c r="F16" s="213"/>
      <c r="G16" s="213"/>
      <c r="H16" s="214"/>
      <c r="I16" s="215"/>
      <c r="J16" s="217"/>
      <c r="K16" s="217"/>
      <c r="L16" s="217">
        <v>36.01</v>
      </c>
      <c r="M16" s="218">
        <f t="shared" si="0"/>
        <v>3.4175761056863818E-2</v>
      </c>
      <c r="N16" s="213">
        <f t="shared" si="1"/>
        <v>0.24215246636771304</v>
      </c>
    </row>
    <row r="17" spans="1:14">
      <c r="A17" s="203">
        <v>34578</v>
      </c>
      <c r="B17" s="203" t="s">
        <v>198</v>
      </c>
      <c r="C17" s="212"/>
      <c r="D17" s="213"/>
      <c r="E17" s="213"/>
      <c r="F17" s="213"/>
      <c r="G17" s="213"/>
      <c r="H17" s="214"/>
      <c r="I17" s="215"/>
      <c r="J17" s="217"/>
      <c r="K17" s="217"/>
      <c r="L17" s="217">
        <v>37.08</v>
      </c>
      <c r="M17" s="218">
        <f t="shared" si="0"/>
        <v>2.971396834212725E-2</v>
      </c>
      <c r="N17" s="219">
        <f t="shared" si="1"/>
        <v>0.19458762886597936</v>
      </c>
    </row>
    <row r="18" spans="1:14">
      <c r="A18" s="220">
        <v>34669</v>
      </c>
      <c r="B18" s="220" t="s">
        <v>199</v>
      </c>
      <c r="C18" s="221"/>
      <c r="D18" s="222"/>
      <c r="E18" s="222"/>
      <c r="F18" s="222"/>
      <c r="G18" s="222"/>
      <c r="H18" s="223"/>
      <c r="I18" s="224"/>
      <c r="J18" s="226"/>
      <c r="K18" s="226"/>
      <c r="L18" s="226">
        <v>37.86</v>
      </c>
      <c r="M18" s="227">
        <f t="shared" si="0"/>
        <v>2.1035598705501757E-2</v>
      </c>
      <c r="N18" s="228">
        <f t="shared" si="1"/>
        <v>0.15391648887534282</v>
      </c>
    </row>
    <row r="19" spans="1:14">
      <c r="A19" s="203">
        <v>34759</v>
      </c>
      <c r="B19" s="203" t="s">
        <v>200</v>
      </c>
      <c r="C19" s="212"/>
      <c r="D19" s="213"/>
      <c r="E19" s="213"/>
      <c r="F19" s="213"/>
      <c r="G19" s="213"/>
      <c r="H19" s="214"/>
      <c r="I19" s="215"/>
      <c r="J19" s="217"/>
      <c r="K19" s="217"/>
      <c r="L19" s="217">
        <v>38.96</v>
      </c>
      <c r="M19" s="218">
        <f t="shared" si="0"/>
        <v>2.905441098785011E-2</v>
      </c>
      <c r="N19" s="213">
        <f t="shared" si="1"/>
        <v>0.11889718552556006</v>
      </c>
    </row>
    <row r="20" spans="1:14">
      <c r="A20" s="203">
        <v>34851</v>
      </c>
      <c r="B20" s="203" t="s">
        <v>201</v>
      </c>
      <c r="C20" s="212"/>
      <c r="D20" s="213"/>
      <c r="E20" s="213"/>
      <c r="F20" s="213"/>
      <c r="G20" s="213"/>
      <c r="H20" s="214"/>
      <c r="I20" s="215"/>
      <c r="J20" s="217"/>
      <c r="K20" s="217"/>
      <c r="L20" s="217">
        <v>39.99</v>
      </c>
      <c r="M20" s="218">
        <f t="shared" si="0"/>
        <v>2.6437371663244447E-2</v>
      </c>
      <c r="N20" s="213">
        <f t="shared" si="1"/>
        <v>0.11052485420716485</v>
      </c>
    </row>
    <row r="21" spans="1:14">
      <c r="A21" s="203">
        <v>34943</v>
      </c>
      <c r="B21" s="203" t="s">
        <v>202</v>
      </c>
      <c r="C21" s="212"/>
      <c r="D21" s="213"/>
      <c r="E21" s="213"/>
      <c r="F21" s="213"/>
      <c r="G21" s="213"/>
      <c r="H21" s="214"/>
      <c r="I21" s="215"/>
      <c r="J21" s="217"/>
      <c r="K21" s="217"/>
      <c r="L21" s="217">
        <v>40.799999999999997</v>
      </c>
      <c r="M21" s="218">
        <f t="shared" si="0"/>
        <v>2.0255063765941328E-2</v>
      </c>
      <c r="N21" s="219">
        <f t="shared" si="1"/>
        <v>0.10032362459546929</v>
      </c>
    </row>
    <row r="22" spans="1:14">
      <c r="A22" s="220">
        <v>35034</v>
      </c>
      <c r="B22" s="220" t="s">
        <v>203</v>
      </c>
      <c r="C22" s="221"/>
      <c r="D22" s="222"/>
      <c r="E22" s="222"/>
      <c r="F22" s="222"/>
      <c r="G22" s="222"/>
      <c r="H22" s="223"/>
      <c r="I22" s="224"/>
      <c r="J22" s="226"/>
      <c r="K22" s="226"/>
      <c r="L22" s="226">
        <v>41.73</v>
      </c>
      <c r="M22" s="227">
        <f t="shared" si="0"/>
        <v>2.2794117647058743E-2</v>
      </c>
      <c r="N22" s="228">
        <f t="shared" si="1"/>
        <v>0.1022187004754358</v>
      </c>
    </row>
    <row r="23" spans="1:14">
      <c r="A23" s="203">
        <v>35125</v>
      </c>
      <c r="B23" s="203" t="s">
        <v>204</v>
      </c>
      <c r="C23" s="212"/>
      <c r="D23" s="213"/>
      <c r="E23" s="213"/>
      <c r="F23" s="213"/>
      <c r="G23" s="213"/>
      <c r="H23" s="214"/>
      <c r="I23" s="215"/>
      <c r="J23" s="217"/>
      <c r="K23" s="217"/>
      <c r="L23" s="217">
        <v>43.49</v>
      </c>
      <c r="M23" s="218">
        <f t="shared" si="0"/>
        <v>4.2175892643182555E-2</v>
      </c>
      <c r="N23" s="213">
        <f t="shared" si="1"/>
        <v>0.11627310061601648</v>
      </c>
    </row>
    <row r="24" spans="1:14">
      <c r="A24" s="203">
        <v>35217</v>
      </c>
      <c r="B24" s="203" t="s">
        <v>205</v>
      </c>
      <c r="C24" s="212"/>
      <c r="D24" s="213"/>
      <c r="E24" s="213"/>
      <c r="F24" s="213"/>
      <c r="G24" s="213"/>
      <c r="H24" s="214"/>
      <c r="I24" s="215"/>
      <c r="J24" s="217"/>
      <c r="K24" s="217"/>
      <c r="L24" s="217">
        <v>44.4</v>
      </c>
      <c r="M24" s="218">
        <f t="shared" si="0"/>
        <v>2.0924350425385096E-2</v>
      </c>
      <c r="N24" s="213">
        <f t="shared" si="1"/>
        <v>0.1102775693923479</v>
      </c>
    </row>
    <row r="25" spans="1:14">
      <c r="A25" s="203">
        <v>35309</v>
      </c>
      <c r="B25" s="203" t="s">
        <v>206</v>
      </c>
      <c r="C25" s="212"/>
      <c r="D25" s="213"/>
      <c r="E25" s="213"/>
      <c r="F25" s="213"/>
      <c r="G25" s="213"/>
      <c r="H25" s="214"/>
      <c r="I25" s="215"/>
      <c r="J25" s="217"/>
      <c r="K25" s="217"/>
      <c r="L25" s="217">
        <v>45.57</v>
      </c>
      <c r="M25" s="218">
        <f t="shared" si="0"/>
        <v>2.635135135135136E-2</v>
      </c>
      <c r="N25" s="219">
        <f t="shared" si="1"/>
        <v>0.11691176470588238</v>
      </c>
    </row>
    <row r="26" spans="1:14">
      <c r="A26" s="220">
        <v>35400</v>
      </c>
      <c r="B26" s="220" t="s">
        <v>207</v>
      </c>
      <c r="C26" s="221"/>
      <c r="D26" s="222"/>
      <c r="E26" s="222"/>
      <c r="F26" s="222"/>
      <c r="G26" s="222"/>
      <c r="H26" s="223"/>
      <c r="I26" s="224"/>
      <c r="J26" s="226"/>
      <c r="K26" s="226"/>
      <c r="L26" s="226">
        <v>46.67</v>
      </c>
      <c r="M26" s="227">
        <f t="shared" si="0"/>
        <v>2.4138687733157749E-2</v>
      </c>
      <c r="N26" s="228">
        <f t="shared" si="1"/>
        <v>0.11838006230529619</v>
      </c>
    </row>
    <row r="27" spans="1:14">
      <c r="A27" s="203">
        <v>35490</v>
      </c>
      <c r="B27" s="203" t="s">
        <v>208</v>
      </c>
      <c r="C27" s="212"/>
      <c r="D27" s="213"/>
      <c r="E27" s="213"/>
      <c r="F27" s="213"/>
      <c r="G27" s="213"/>
      <c r="H27" s="214"/>
      <c r="I27" s="215"/>
      <c r="J27" s="217"/>
      <c r="K27" s="217"/>
      <c r="L27" s="217">
        <v>47.54</v>
      </c>
      <c r="M27" s="218">
        <f t="shared" si="0"/>
        <v>1.8641525605313847E-2</v>
      </c>
      <c r="N27" s="213">
        <f t="shared" si="1"/>
        <v>9.3124856288801849E-2</v>
      </c>
    </row>
    <row r="28" spans="1:14">
      <c r="A28" s="203">
        <v>35582</v>
      </c>
      <c r="B28" s="203" t="s">
        <v>209</v>
      </c>
      <c r="C28" s="212"/>
      <c r="D28" s="213"/>
      <c r="E28" s="213"/>
      <c r="F28" s="213"/>
      <c r="G28" s="213"/>
      <c r="H28" s="214"/>
      <c r="I28" s="215"/>
      <c r="J28" s="217"/>
      <c r="K28" s="217"/>
      <c r="L28" s="217">
        <v>48.61</v>
      </c>
      <c r="M28" s="218">
        <f t="shared" si="0"/>
        <v>2.2507362221287242E-2</v>
      </c>
      <c r="N28" s="213">
        <f t="shared" si="1"/>
        <v>9.4819819819819795E-2</v>
      </c>
    </row>
    <row r="29" spans="1:14">
      <c r="A29" s="203">
        <v>35674</v>
      </c>
      <c r="B29" s="203" t="s">
        <v>210</v>
      </c>
      <c r="C29" s="212"/>
      <c r="D29" s="213"/>
      <c r="E29" s="213"/>
      <c r="F29" s="213"/>
      <c r="G29" s="213"/>
      <c r="H29" s="214"/>
      <c r="I29" s="215"/>
      <c r="J29" s="217"/>
      <c r="K29" s="217"/>
      <c r="L29" s="217">
        <v>49.26</v>
      </c>
      <c r="M29" s="218">
        <f t="shared" si="0"/>
        <v>1.3371734211067743E-2</v>
      </c>
      <c r="N29" s="219">
        <f t="shared" si="1"/>
        <v>8.0974325213956533E-2</v>
      </c>
    </row>
    <row r="30" spans="1:14">
      <c r="A30" s="220">
        <v>35765</v>
      </c>
      <c r="B30" s="220" t="s">
        <v>211</v>
      </c>
      <c r="C30" s="221"/>
      <c r="D30" s="222"/>
      <c r="E30" s="222"/>
      <c r="F30" s="222"/>
      <c r="G30" s="222"/>
      <c r="H30" s="223"/>
      <c r="I30" s="224"/>
      <c r="J30" s="226"/>
      <c r="K30" s="226"/>
      <c r="L30" s="226">
        <v>49.69</v>
      </c>
      <c r="M30" s="227">
        <f t="shared" si="0"/>
        <v>8.729192042224998E-3</v>
      </c>
      <c r="N30" s="228">
        <f t="shared" si="1"/>
        <v>6.4709663595457378E-2</v>
      </c>
    </row>
    <row r="31" spans="1:14">
      <c r="A31" s="203">
        <v>35855</v>
      </c>
      <c r="B31" s="203" t="s">
        <v>212</v>
      </c>
      <c r="C31" s="212"/>
      <c r="D31" s="213"/>
      <c r="E31" s="213"/>
      <c r="F31" s="213"/>
      <c r="G31" s="213"/>
      <c r="H31" s="214"/>
      <c r="I31" s="215"/>
      <c r="J31" s="217"/>
      <c r="K31" s="217"/>
      <c r="L31" s="217">
        <v>51.43</v>
      </c>
      <c r="M31" s="218">
        <f t="shared" si="0"/>
        <v>3.5017106057556813E-2</v>
      </c>
      <c r="N31" s="213">
        <f t="shared" si="1"/>
        <v>8.1825830879259653E-2</v>
      </c>
    </row>
    <row r="32" spans="1:14">
      <c r="A32" s="203">
        <v>35947</v>
      </c>
      <c r="B32" s="203" t="s">
        <v>213</v>
      </c>
      <c r="C32" s="212"/>
      <c r="D32" s="213"/>
      <c r="E32" s="213"/>
      <c r="F32" s="213"/>
      <c r="G32" s="213"/>
      <c r="H32" s="214"/>
      <c r="I32" s="215"/>
      <c r="J32" s="217"/>
      <c r="K32" s="217"/>
      <c r="L32" s="217">
        <v>52.33</v>
      </c>
      <c r="M32" s="218">
        <f t="shared" si="0"/>
        <v>1.7499513902391683E-2</v>
      </c>
      <c r="N32" s="213">
        <f t="shared" si="1"/>
        <v>7.6527463484879599E-2</v>
      </c>
    </row>
    <row r="33" spans="1:14">
      <c r="A33" s="203">
        <v>36039</v>
      </c>
      <c r="B33" s="203" t="s">
        <v>214</v>
      </c>
      <c r="C33" s="212"/>
      <c r="D33" s="213"/>
      <c r="E33" s="213"/>
      <c r="F33" s="213"/>
      <c r="G33" s="213"/>
      <c r="H33" s="214"/>
      <c r="I33" s="215"/>
      <c r="J33" s="217"/>
      <c r="K33" s="217"/>
      <c r="L33" s="217">
        <v>52.51</v>
      </c>
      <c r="M33" s="218">
        <f t="shared" si="0"/>
        <v>3.4397095356391016E-3</v>
      </c>
      <c r="N33" s="219">
        <f t="shared" si="1"/>
        <v>6.5976451481932541E-2</v>
      </c>
    </row>
    <row r="34" spans="1:14">
      <c r="A34" s="220">
        <v>36130</v>
      </c>
      <c r="B34" s="220" t="s">
        <v>215</v>
      </c>
      <c r="C34" s="221"/>
      <c r="D34" s="222"/>
      <c r="E34" s="222"/>
      <c r="F34" s="222"/>
      <c r="G34" s="222"/>
      <c r="H34" s="223"/>
      <c r="I34" s="224"/>
      <c r="J34" s="226"/>
      <c r="K34" s="226"/>
      <c r="L34" s="226">
        <v>52.68</v>
      </c>
      <c r="M34" s="227">
        <f t="shared" si="0"/>
        <v>3.2374785755093782E-3</v>
      </c>
      <c r="N34" s="228">
        <f t="shared" si="1"/>
        <v>6.0173073052928183E-2</v>
      </c>
    </row>
    <row r="35" spans="1:14">
      <c r="A35" s="203">
        <v>36220</v>
      </c>
      <c r="B35" s="203" t="s">
        <v>216</v>
      </c>
      <c r="C35" s="212"/>
      <c r="D35" s="213"/>
      <c r="E35" s="213"/>
      <c r="F35" s="213"/>
      <c r="G35" s="213"/>
      <c r="H35" s="214"/>
      <c r="I35" s="215"/>
      <c r="J35" s="217"/>
      <c r="K35" s="217"/>
      <c r="L35" s="217">
        <v>53.17</v>
      </c>
      <c r="M35" s="218">
        <f t="shared" si="0"/>
        <v>9.3014426727411337E-3</v>
      </c>
      <c r="N35" s="213">
        <f t="shared" si="1"/>
        <v>3.3832393544623862E-2</v>
      </c>
    </row>
    <row r="36" spans="1:14">
      <c r="A36" s="203">
        <v>36312</v>
      </c>
      <c r="B36" s="203" t="s">
        <v>217</v>
      </c>
      <c r="C36" s="212"/>
      <c r="D36" s="213"/>
      <c r="E36" s="213"/>
      <c r="F36" s="213"/>
      <c r="G36" s="213"/>
      <c r="H36" s="214"/>
      <c r="I36" s="215"/>
      <c r="J36" s="217"/>
      <c r="K36" s="217"/>
      <c r="L36" s="217">
        <v>53.84</v>
      </c>
      <c r="M36" s="218">
        <f t="shared" si="0"/>
        <v>1.2601090840699714E-2</v>
      </c>
      <c r="N36" s="213">
        <f t="shared" si="1"/>
        <v>2.8855341104529142E-2</v>
      </c>
    </row>
    <row r="37" spans="1:14">
      <c r="A37" s="203">
        <v>36404</v>
      </c>
      <c r="B37" s="203" t="s">
        <v>218</v>
      </c>
      <c r="C37" s="212"/>
      <c r="D37" s="213"/>
      <c r="E37" s="213"/>
      <c r="F37" s="213"/>
      <c r="G37" s="213"/>
      <c r="H37" s="214"/>
      <c r="I37" s="215"/>
      <c r="J37" s="217"/>
      <c r="K37" s="217"/>
      <c r="L37" s="217">
        <v>54.32</v>
      </c>
      <c r="M37" s="218">
        <f t="shared" si="0"/>
        <v>8.9153046062406816E-3</v>
      </c>
      <c r="N37" s="219">
        <f t="shared" si="1"/>
        <v>3.4469624833365131E-2</v>
      </c>
    </row>
    <row r="38" spans="1:14">
      <c r="A38" s="220">
        <v>36495</v>
      </c>
      <c r="B38" s="220" t="s">
        <v>219</v>
      </c>
      <c r="C38" s="221"/>
      <c r="D38" s="222"/>
      <c r="E38" s="222"/>
      <c r="F38" s="222"/>
      <c r="G38" s="222"/>
      <c r="H38" s="223"/>
      <c r="I38" s="224"/>
      <c r="J38" s="226"/>
      <c r="K38" s="226"/>
      <c r="L38" s="226">
        <v>54.64</v>
      </c>
      <c r="M38" s="227">
        <f t="shared" si="0"/>
        <v>5.8910162002945299E-3</v>
      </c>
      <c r="N38" s="228">
        <f t="shared" si="1"/>
        <v>3.7205770690964313E-2</v>
      </c>
    </row>
    <row r="39" spans="1:14">
      <c r="A39" s="203">
        <v>36586</v>
      </c>
      <c r="B39" s="203" t="s">
        <v>220</v>
      </c>
      <c r="C39" s="212"/>
      <c r="D39" s="213"/>
      <c r="E39" s="213"/>
      <c r="F39" s="213"/>
      <c r="G39" s="213"/>
      <c r="H39" s="214"/>
      <c r="I39" s="215"/>
      <c r="J39" s="217"/>
      <c r="K39" s="217"/>
      <c r="L39" s="217">
        <v>55.24</v>
      </c>
      <c r="M39" s="218">
        <f t="shared" si="0"/>
        <v>1.0980966325036645E-2</v>
      </c>
      <c r="N39" s="213">
        <f t="shared" si="1"/>
        <v>3.8931728418281075E-2</v>
      </c>
    </row>
    <row r="40" spans="1:14">
      <c r="A40" s="203">
        <v>36678</v>
      </c>
      <c r="B40" s="203" t="s">
        <v>221</v>
      </c>
      <c r="C40" s="212"/>
      <c r="D40" s="213"/>
      <c r="E40" s="213"/>
      <c r="F40" s="213"/>
      <c r="G40" s="213"/>
      <c r="H40" s="214"/>
      <c r="I40" s="215"/>
      <c r="J40" s="217"/>
      <c r="K40" s="217"/>
      <c r="L40" s="217">
        <v>55.56</v>
      </c>
      <c r="M40" s="218">
        <f t="shared" si="0"/>
        <v>5.7929036929760258E-3</v>
      </c>
      <c r="N40" s="213">
        <f t="shared" si="1"/>
        <v>3.1946508172362442E-2</v>
      </c>
    </row>
    <row r="41" spans="1:14">
      <c r="A41" s="203">
        <v>36770</v>
      </c>
      <c r="B41" s="203" t="s">
        <v>222</v>
      </c>
      <c r="C41" s="212"/>
      <c r="D41" s="213"/>
      <c r="E41" s="213"/>
      <c r="F41" s="213"/>
      <c r="G41" s="213"/>
      <c r="H41" s="214"/>
      <c r="I41" s="215"/>
      <c r="J41" s="217"/>
      <c r="K41" s="217"/>
      <c r="L41" s="217">
        <v>56.43</v>
      </c>
      <c r="M41" s="218">
        <f t="shared" si="0"/>
        <v>1.5658747300215881E-2</v>
      </c>
      <c r="N41" s="219">
        <f t="shared" si="1"/>
        <v>3.8843888070692278E-2</v>
      </c>
    </row>
    <row r="42" spans="1:14">
      <c r="A42" s="220">
        <v>36861</v>
      </c>
      <c r="B42" s="220" t="s">
        <v>223</v>
      </c>
      <c r="C42" s="221"/>
      <c r="D42" s="222"/>
      <c r="E42" s="222"/>
      <c r="F42" s="222"/>
      <c r="G42" s="222"/>
      <c r="H42" s="223"/>
      <c r="I42" s="224"/>
      <c r="J42" s="226"/>
      <c r="K42" s="226"/>
      <c r="L42" s="226">
        <v>56.68</v>
      </c>
      <c r="M42" s="227">
        <f t="shared" si="0"/>
        <v>4.4302675881622289E-3</v>
      </c>
      <c r="N42" s="228">
        <f t="shared" si="1"/>
        <v>3.7335285505124327E-2</v>
      </c>
    </row>
    <row r="43" spans="1:14">
      <c r="A43" s="203">
        <v>36951</v>
      </c>
      <c r="B43" s="203" t="s">
        <v>224</v>
      </c>
      <c r="C43" s="212"/>
      <c r="D43" s="213"/>
      <c r="E43" s="213"/>
      <c r="F43" s="213"/>
      <c r="G43" s="213"/>
      <c r="H43" s="214"/>
      <c r="I43" s="215"/>
      <c r="J43" s="217">
        <v>3.5230000000000001</v>
      </c>
      <c r="K43" s="217"/>
      <c r="L43" s="217">
        <v>57.21</v>
      </c>
      <c r="M43" s="218">
        <f t="shared" si="0"/>
        <v>9.3507410021171911E-3</v>
      </c>
      <c r="N43" s="213">
        <f t="shared" si="1"/>
        <v>3.5662563359884158E-2</v>
      </c>
    </row>
    <row r="44" spans="1:14">
      <c r="A44" s="203">
        <v>37043</v>
      </c>
      <c r="B44" s="203" t="s">
        <v>225</v>
      </c>
      <c r="C44" s="212"/>
      <c r="D44" s="213"/>
      <c r="E44" s="213"/>
      <c r="F44" s="213"/>
      <c r="G44" s="213"/>
      <c r="H44" s="214"/>
      <c r="I44" s="215"/>
      <c r="J44" s="217">
        <v>3.5074999999999998</v>
      </c>
      <c r="K44" s="217">
        <v>3.54575</v>
      </c>
      <c r="L44" s="217">
        <v>56.96</v>
      </c>
      <c r="M44" s="218">
        <f t="shared" si="0"/>
        <v>-4.3698654081454347E-3</v>
      </c>
      <c r="N44" s="213">
        <f t="shared" si="1"/>
        <v>2.5197984161267062E-2</v>
      </c>
    </row>
    <row r="45" spans="1:14">
      <c r="A45" s="203">
        <v>37135</v>
      </c>
      <c r="B45" s="203" t="s">
        <v>226</v>
      </c>
      <c r="C45" s="212"/>
      <c r="D45" s="213"/>
      <c r="E45" s="213"/>
      <c r="F45" s="213"/>
      <c r="G45" s="213"/>
      <c r="H45" s="214"/>
      <c r="I45" s="215"/>
      <c r="J45" s="217">
        <v>3.4805000000000001</v>
      </c>
      <c r="K45" s="217">
        <v>3.4852500000000002</v>
      </c>
      <c r="L45" s="217">
        <v>56.92</v>
      </c>
      <c r="M45" s="218">
        <f t="shared" si="0"/>
        <v>-7.0224719101119604E-4</v>
      </c>
      <c r="N45" s="219">
        <f t="shared" si="1"/>
        <v>8.6833244727981818E-3</v>
      </c>
    </row>
    <row r="46" spans="1:14">
      <c r="A46" s="220">
        <v>37226</v>
      </c>
      <c r="B46" s="220" t="s">
        <v>227</v>
      </c>
      <c r="C46" s="221"/>
      <c r="D46" s="222"/>
      <c r="E46" s="222"/>
      <c r="F46" s="222"/>
      <c r="G46" s="222"/>
      <c r="H46" s="223"/>
      <c r="I46" s="224"/>
      <c r="J46" s="226">
        <v>3.4434999999999998</v>
      </c>
      <c r="K46" s="226">
        <v>3.4414999999999996</v>
      </c>
      <c r="L46" s="226">
        <v>56.61</v>
      </c>
      <c r="M46" s="227">
        <f t="shared" si="0"/>
        <v>-5.4462403373155555E-3</v>
      </c>
      <c r="N46" s="228">
        <f t="shared" si="1"/>
        <v>-1.2350035285815242E-3</v>
      </c>
    </row>
    <row r="47" spans="1:14">
      <c r="A47" s="203">
        <v>37316</v>
      </c>
      <c r="B47" s="203" t="s">
        <v>228</v>
      </c>
      <c r="C47" s="212"/>
      <c r="D47" s="213"/>
      <c r="E47" s="213"/>
      <c r="F47" s="213"/>
      <c r="G47" s="213"/>
      <c r="H47" s="214"/>
      <c r="I47" s="215"/>
      <c r="J47" s="217">
        <v>3.4434999999999998</v>
      </c>
      <c r="K47" s="217">
        <v>3.4566499999999998</v>
      </c>
      <c r="L47" s="217">
        <v>56.59</v>
      </c>
      <c r="M47" s="218">
        <f t="shared" si="0"/>
        <v>-3.532944709414565E-4</v>
      </c>
      <c r="N47" s="213">
        <f t="shared" si="1"/>
        <v>-1.0837266212200602E-2</v>
      </c>
    </row>
    <row r="48" spans="1:14">
      <c r="A48" s="203">
        <v>37408</v>
      </c>
      <c r="B48" s="203" t="s">
        <v>229</v>
      </c>
      <c r="C48" s="212"/>
      <c r="D48" s="213"/>
      <c r="E48" s="213"/>
      <c r="F48" s="213"/>
      <c r="G48" s="213"/>
      <c r="H48" s="214"/>
      <c r="I48" s="215"/>
      <c r="J48" s="217">
        <v>3.5085000000000002</v>
      </c>
      <c r="K48" s="217">
        <v>3.4702500000000001</v>
      </c>
      <c r="L48" s="217">
        <v>56.96</v>
      </c>
      <c r="M48" s="218">
        <f t="shared" si="0"/>
        <v>6.5382576426931127E-3</v>
      </c>
      <c r="N48" s="213">
        <f t="shared" si="1"/>
        <v>0</v>
      </c>
    </row>
    <row r="49" spans="1:231">
      <c r="A49" s="203">
        <v>37500</v>
      </c>
      <c r="B49" s="203" t="s">
        <v>230</v>
      </c>
      <c r="C49" s="212"/>
      <c r="D49" s="213"/>
      <c r="E49" s="213"/>
      <c r="F49" s="213"/>
      <c r="G49" s="213"/>
      <c r="H49" s="214"/>
      <c r="I49" s="215"/>
      <c r="J49" s="217">
        <v>3.6313</v>
      </c>
      <c r="K49" s="217">
        <v>3.6029</v>
      </c>
      <c r="L49" s="217">
        <v>57.3</v>
      </c>
      <c r="M49" s="218">
        <f t="shared" si="0"/>
        <v>5.9691011235953884E-3</v>
      </c>
      <c r="N49" s="219">
        <f t="shared" si="1"/>
        <v>6.6760365425158064E-3</v>
      </c>
    </row>
    <row r="50" spans="1:231">
      <c r="A50" s="220">
        <v>37591</v>
      </c>
      <c r="B50" s="220" t="s">
        <v>231</v>
      </c>
      <c r="C50" s="221"/>
      <c r="D50" s="222"/>
      <c r="E50" s="222"/>
      <c r="F50" s="222"/>
      <c r="G50" s="222"/>
      <c r="H50" s="223"/>
      <c r="I50" s="224"/>
      <c r="J50" s="226">
        <v>3.5145</v>
      </c>
      <c r="K50" s="226">
        <v>3.5590000000000002</v>
      </c>
      <c r="L50" s="226">
        <v>57.47</v>
      </c>
      <c r="M50" s="227">
        <f t="shared" si="0"/>
        <v>2.966841186736513E-3</v>
      </c>
      <c r="N50" s="228">
        <f t="shared" si="1"/>
        <v>1.5191662250485738E-2</v>
      </c>
    </row>
    <row r="51" spans="1:231" ht="15.75" customHeight="1">
      <c r="A51" s="203">
        <v>37681</v>
      </c>
      <c r="B51" s="203" t="s">
        <v>70</v>
      </c>
      <c r="C51" s="212">
        <v>72.881508373300633</v>
      </c>
      <c r="D51" s="213"/>
      <c r="E51" s="213"/>
      <c r="F51" s="213">
        <v>5.64319261970474E-2</v>
      </c>
      <c r="G51" s="213"/>
      <c r="H51" s="214"/>
      <c r="I51" s="215"/>
      <c r="J51" s="217">
        <v>3.4742000000000002</v>
      </c>
      <c r="K51" s="217">
        <v>3.4797500000000001</v>
      </c>
      <c r="L51" s="217">
        <v>58.52</v>
      </c>
      <c r="M51" s="218">
        <f t="shared" si="0"/>
        <v>1.8270401948842885E-2</v>
      </c>
      <c r="N51" s="213">
        <f t="shared" si="1"/>
        <v>3.4104965541615018E-2</v>
      </c>
      <c r="HK51" s="199" t="s">
        <v>232</v>
      </c>
    </row>
    <row r="52" spans="1:231" ht="15.75" customHeight="1">
      <c r="A52" s="203">
        <v>37773</v>
      </c>
      <c r="B52" s="203" t="s">
        <v>71</v>
      </c>
      <c r="C52" s="212">
        <v>81.581377272813597</v>
      </c>
      <c r="D52" s="213"/>
      <c r="E52" s="213"/>
      <c r="F52" s="213">
        <v>4.6467504288933315E-2</v>
      </c>
      <c r="G52" s="213" t="e">
        <v>#DIV/0!</v>
      </c>
      <c r="H52" s="214"/>
      <c r="I52" s="215"/>
      <c r="J52" s="217">
        <v>3.4674999999999998</v>
      </c>
      <c r="K52" s="217">
        <v>3.46455</v>
      </c>
      <c r="L52" s="217">
        <v>58.19</v>
      </c>
      <c r="M52" s="218">
        <f t="shared" si="0"/>
        <v>-5.6390977443609991E-3</v>
      </c>
      <c r="N52" s="213">
        <f t="shared" si="1"/>
        <v>2.1594101123595388E-2</v>
      </c>
      <c r="HK52" s="199" t="s">
        <v>233</v>
      </c>
    </row>
    <row r="53" spans="1:231" ht="15.75" customHeight="1">
      <c r="A53" s="203">
        <v>37865</v>
      </c>
      <c r="B53" s="203" t="s">
        <v>72</v>
      </c>
      <c r="C53" s="212">
        <v>75.762288787155057</v>
      </c>
      <c r="D53" s="213"/>
      <c r="E53" s="213"/>
      <c r="F53" s="213">
        <v>3.6766590906651464E-2</v>
      </c>
      <c r="G53" s="213" t="e">
        <v>#DIV/0!</v>
      </c>
      <c r="H53" s="214"/>
      <c r="I53" s="215"/>
      <c r="J53" s="217">
        <v>3.4828999999999999</v>
      </c>
      <c r="K53" s="217">
        <v>3.4778500000000001</v>
      </c>
      <c r="L53" s="217">
        <v>58.44</v>
      </c>
      <c r="M53" s="218">
        <f t="shared" si="0"/>
        <v>4.2962708369136404E-3</v>
      </c>
      <c r="N53" s="219">
        <f t="shared" si="1"/>
        <v>1.9895287958115127E-2</v>
      </c>
      <c r="HK53" s="199" t="s">
        <v>234</v>
      </c>
    </row>
    <row r="54" spans="1:231" s="229" customFormat="1" ht="15.75" customHeight="1">
      <c r="A54" s="220">
        <v>37956</v>
      </c>
      <c r="B54" s="220" t="s">
        <v>73</v>
      </c>
      <c r="C54" s="221">
        <v>77.060394851000041</v>
      </c>
      <c r="D54" s="222"/>
      <c r="E54" s="222"/>
      <c r="F54" s="222">
        <v>2.779450267361594E-2</v>
      </c>
      <c r="G54" s="222" t="e">
        <v>#DIV/0!</v>
      </c>
      <c r="H54" s="223">
        <v>2.5000000000000001E-2</v>
      </c>
      <c r="I54" s="224">
        <v>2.6249999999999999E-2</v>
      </c>
      <c r="J54" s="226">
        <v>3.4618000000000002</v>
      </c>
      <c r="K54" s="226">
        <v>3.4667000000000003</v>
      </c>
      <c r="L54" s="226">
        <v>58.89</v>
      </c>
      <c r="M54" s="227">
        <f t="shared" si="0"/>
        <v>7.7002053388091074E-3</v>
      </c>
      <c r="N54" s="228">
        <f t="shared" si="1"/>
        <v>2.4708543587959042E-2</v>
      </c>
      <c r="HK54" s="229" t="s">
        <v>235</v>
      </c>
    </row>
    <row r="55" spans="1:231" ht="15.75" customHeight="1">
      <c r="A55" s="203">
        <v>38047</v>
      </c>
      <c r="B55" s="203" t="s">
        <v>74</v>
      </c>
      <c r="C55" s="212">
        <v>76.215388606588192</v>
      </c>
      <c r="D55" s="230">
        <f t="shared" ref="D55:D118" ca="1" si="2">AVERAGE(OFFSET($C$1,MATCH(EDATE(A55,0),$A$1:$A$304,0)-1,,IF(MONTH($A55)=3,-1,IF(MONTH($A55)=6,-2,IF(MONTH($A55)=9,-3,-4)))))/AVERAGE(OFFSET($C$1,MATCH(EDATE(A55,-12),$A$1:$A$304,0)-1,,IF(MONTH($A55)=3,-1,IF(MONTH($A55)=6,-2,IF(MONTH($A55)=9,-3,-4)))))-1</f>
        <v>4.5743842405282731E-2</v>
      </c>
      <c r="E55" s="213"/>
      <c r="F55" s="213">
        <f t="shared" ref="F55:F118" si="3">C55/C51-1</f>
        <v>4.5743842405282731E-2</v>
      </c>
      <c r="G55" s="213" t="e">
        <v>#DIV/0!</v>
      </c>
      <c r="H55" s="214">
        <v>2.5000000000000001E-2</v>
      </c>
      <c r="I55" s="215">
        <v>2.5000000000000001E-2</v>
      </c>
      <c r="J55" s="217">
        <v>3.4594999999999998</v>
      </c>
      <c r="K55" s="217">
        <v>3.4794999999999998</v>
      </c>
      <c r="L55" s="217">
        <v>60.13</v>
      </c>
      <c r="M55" s="218">
        <f t="shared" si="0"/>
        <v>2.105620648667017E-2</v>
      </c>
      <c r="N55" s="213">
        <f t="shared" si="1"/>
        <v>2.7511961722487932E-2</v>
      </c>
      <c r="HK55" s="199" t="s">
        <v>236</v>
      </c>
    </row>
    <row r="56" spans="1:231" ht="15.75" customHeight="1">
      <c r="A56" s="203">
        <v>38139</v>
      </c>
      <c r="B56" s="203" t="s">
        <v>75</v>
      </c>
      <c r="C56" s="212">
        <v>84.630833790281173</v>
      </c>
      <c r="D56" s="213">
        <f t="shared" ca="1" si="2"/>
        <v>4.1326022908699578E-2</v>
      </c>
      <c r="E56" s="213"/>
      <c r="F56" s="213">
        <f t="shared" si="3"/>
        <v>3.7379321352592365E-2</v>
      </c>
      <c r="G56" s="213" t="e">
        <v>#DIV/0!</v>
      </c>
      <c r="H56" s="214">
        <v>2.5000000000000001E-2</v>
      </c>
      <c r="I56" s="215">
        <v>2.5000000000000001E-2</v>
      </c>
      <c r="J56" s="217">
        <v>3.4685000000000001</v>
      </c>
      <c r="K56" s="217">
        <v>3.47525</v>
      </c>
      <c r="L56" s="217">
        <v>60.67</v>
      </c>
      <c r="M56" s="218">
        <f t="shared" si="0"/>
        <v>8.9805421586561796E-3</v>
      </c>
      <c r="N56" s="213">
        <f t="shared" si="1"/>
        <v>4.2619006702182549E-2</v>
      </c>
      <c r="HK56" s="199" t="s">
        <v>237</v>
      </c>
    </row>
    <row r="57" spans="1:231" ht="15.75" customHeight="1">
      <c r="A57" s="203">
        <v>38231</v>
      </c>
      <c r="B57" s="203" t="s">
        <v>76</v>
      </c>
      <c r="C57" s="212">
        <v>79.007989353123278</v>
      </c>
      <c r="D57" s="213">
        <f t="shared" ca="1" si="2"/>
        <v>4.1824432712133097E-2</v>
      </c>
      <c r="E57" s="213"/>
      <c r="F57" s="213">
        <f t="shared" si="3"/>
        <v>4.2840582272885452E-2</v>
      </c>
      <c r="G57" s="213" t="e">
        <v>#DIV/0!</v>
      </c>
      <c r="H57" s="214">
        <v>2.75E-2</v>
      </c>
      <c r="I57" s="215">
        <v>2.6249999999999999E-2</v>
      </c>
      <c r="J57" s="217">
        <v>3.3393000000000002</v>
      </c>
      <c r="K57" s="217">
        <v>3.3784000000000001</v>
      </c>
      <c r="L57" s="217">
        <v>60.79</v>
      </c>
      <c r="M57" s="218">
        <f t="shared" si="0"/>
        <v>1.9779133014670158E-3</v>
      </c>
      <c r="N57" s="231">
        <f t="shared" si="1"/>
        <v>4.0212183436002746E-2</v>
      </c>
      <c r="HK57" s="199" t="s">
        <v>238</v>
      </c>
    </row>
    <row r="58" spans="1:231" s="229" customFormat="1" ht="15.75" customHeight="1">
      <c r="A58" s="220">
        <v>38322</v>
      </c>
      <c r="B58" s="220" t="s">
        <v>77</v>
      </c>
      <c r="C58" s="221">
        <v>82.667440251237039</v>
      </c>
      <c r="D58" s="222">
        <f t="shared" ca="1" si="2"/>
        <v>4.9582812341133931E-2</v>
      </c>
      <c r="E58" s="222">
        <f t="shared" ref="E58:E121" si="4">AVERAGE(C55:C58)/AVERAGE(C51:C54)-1</f>
        <v>4.9582812341133931E-2</v>
      </c>
      <c r="F58" s="222">
        <f t="shared" si="3"/>
        <v>7.2761700885110914E-2</v>
      </c>
      <c r="G58" s="222" t="e">
        <v>#DIV/0!</v>
      </c>
      <c r="H58" s="223">
        <v>0.03</v>
      </c>
      <c r="I58" s="224">
        <v>0.03</v>
      </c>
      <c r="J58" s="226">
        <v>3.2789999999999999</v>
      </c>
      <c r="K58" s="226">
        <v>3.3017500000000002</v>
      </c>
      <c r="L58" s="226">
        <v>60.94</v>
      </c>
      <c r="M58" s="227">
        <f t="shared" si="0"/>
        <v>2.4675111037999464E-3</v>
      </c>
      <c r="N58" s="232">
        <f t="shared" si="1"/>
        <v>3.4810663949736753E-2</v>
      </c>
      <c r="O58" s="233"/>
      <c r="P58" s="234"/>
      <c r="R58" s="235"/>
      <c r="S58" s="236"/>
      <c r="T58" s="236"/>
      <c r="U58" s="236"/>
      <c r="V58" s="237"/>
      <c r="W58" s="238"/>
      <c r="X58" s="239"/>
      <c r="Y58" s="240"/>
      <c r="Z58" s="240"/>
      <c r="AA58" s="241"/>
      <c r="AB58" s="242"/>
      <c r="AC58" s="243"/>
      <c r="AD58" s="241"/>
      <c r="AE58" s="242"/>
      <c r="AF58" s="243"/>
      <c r="AG58" s="241"/>
      <c r="AH58" s="242"/>
      <c r="AI58" s="242"/>
      <c r="AJ58" s="241"/>
      <c r="AK58" s="244"/>
      <c r="AL58" s="241"/>
      <c r="AM58" s="242"/>
      <c r="AN58" s="242"/>
      <c r="AO58" s="245"/>
      <c r="AP58" s="245"/>
      <c r="AQ58" s="246"/>
      <c r="AR58" s="247"/>
      <c r="AS58" s="244"/>
      <c r="AT58" s="248"/>
      <c r="AU58" s="248"/>
      <c r="AV58" s="249"/>
      <c r="AW58" s="250"/>
      <c r="AX58" s="251"/>
      <c r="AY58" s="252"/>
      <c r="AZ58" s="253"/>
      <c r="BA58" s="253"/>
      <c r="BB58" s="253"/>
      <c r="BC58" s="250"/>
      <c r="BD58" s="254"/>
      <c r="BE58" s="253"/>
      <c r="BF58" s="250"/>
      <c r="BG58" s="254"/>
      <c r="BH58" s="253"/>
      <c r="BI58" s="250"/>
      <c r="BJ58" s="250"/>
      <c r="BK58" s="253"/>
      <c r="BL58" s="255"/>
      <c r="BM58" s="253"/>
      <c r="BN58" s="250"/>
      <c r="BO58" s="250"/>
      <c r="BP58" s="256"/>
      <c r="BQ58" s="256"/>
      <c r="BR58" s="257"/>
      <c r="BS58" s="258"/>
      <c r="BT58" s="255"/>
      <c r="BU58" s="249"/>
      <c r="BV58" s="249"/>
      <c r="BW58" s="249"/>
      <c r="BX58" s="250"/>
      <c r="BY58" s="251"/>
      <c r="BZ58" s="252"/>
      <c r="CA58" s="253"/>
      <c r="CB58" s="253"/>
      <c r="CC58" s="253"/>
      <c r="CD58" s="250"/>
      <c r="CE58" s="254"/>
      <c r="CF58" s="253"/>
      <c r="CG58" s="250"/>
      <c r="CH58" s="254"/>
      <c r="CI58" s="253"/>
      <c r="CJ58" s="250"/>
      <c r="CK58" s="250"/>
      <c r="CL58" s="253"/>
      <c r="CM58" s="255"/>
      <c r="CN58" s="253"/>
      <c r="CO58" s="250"/>
      <c r="CP58" s="250"/>
      <c r="CQ58" s="256"/>
      <c r="CR58" s="256"/>
      <c r="CS58" s="257"/>
      <c r="CT58" s="258"/>
      <c r="CU58" s="255"/>
      <c r="CV58" s="249"/>
      <c r="CW58" s="249"/>
      <c r="CX58" s="249"/>
      <c r="CY58" s="250"/>
      <c r="CZ58" s="251"/>
      <c r="DA58" s="252"/>
      <c r="DB58" s="253"/>
      <c r="DC58" s="253"/>
      <c r="DD58" s="253"/>
      <c r="DE58" s="250"/>
      <c r="DF58" s="254"/>
      <c r="DG58" s="253"/>
      <c r="DH58" s="250"/>
      <c r="DI58" s="254"/>
      <c r="DJ58" s="253"/>
      <c r="DK58" s="250"/>
      <c r="DL58" s="250"/>
      <c r="DM58" s="253"/>
      <c r="DN58" s="255"/>
      <c r="DO58" s="253"/>
      <c r="DP58" s="250"/>
      <c r="DQ58" s="250"/>
      <c r="DR58" s="256"/>
      <c r="DS58" s="256"/>
      <c r="DT58" s="257"/>
      <c r="DU58" s="258"/>
      <c r="DV58" s="255"/>
      <c r="DW58" s="249"/>
      <c r="DX58" s="249"/>
      <c r="DY58" s="249"/>
      <c r="DZ58" s="250"/>
      <c r="EA58" s="251"/>
      <c r="EB58" s="252"/>
      <c r="EC58" s="253"/>
      <c r="ED58" s="253"/>
      <c r="EE58" s="253"/>
      <c r="EF58" s="250"/>
      <c r="EG58" s="254"/>
      <c r="EH58" s="253"/>
      <c r="EI58" s="250"/>
      <c r="EJ58" s="254"/>
      <c r="EK58" s="253"/>
      <c r="EL58" s="250"/>
      <c r="EM58" s="250"/>
      <c r="EN58" s="253"/>
      <c r="EO58" s="255"/>
      <c r="EP58" s="253"/>
      <c r="EQ58" s="250"/>
      <c r="ER58" s="250"/>
      <c r="ES58" s="256"/>
      <c r="ET58" s="256"/>
      <c r="EU58" s="257"/>
      <c r="EV58" s="258"/>
      <c r="EW58" s="255"/>
      <c r="EX58" s="249"/>
      <c r="EY58" s="249"/>
      <c r="EZ58" s="249"/>
      <c r="FA58" s="250"/>
      <c r="FB58" s="251"/>
      <c r="FC58" s="252"/>
      <c r="FD58" s="253"/>
      <c r="FE58" s="253"/>
      <c r="FF58" s="253"/>
      <c r="FG58" s="250"/>
      <c r="FH58" s="254"/>
      <c r="FI58" s="253"/>
      <c r="FJ58" s="250"/>
      <c r="FK58" s="254"/>
      <c r="FL58" s="253"/>
      <c r="FM58" s="250"/>
      <c r="FN58" s="250"/>
      <c r="FO58" s="253"/>
      <c r="FP58" s="255"/>
      <c r="FQ58" s="253"/>
      <c r="FR58" s="250"/>
      <c r="FS58" s="250"/>
      <c r="FT58" s="256"/>
      <c r="FU58" s="256"/>
      <c r="FV58" s="257"/>
      <c r="FW58" s="258"/>
      <c r="FX58" s="255"/>
      <c r="FY58" s="249"/>
      <c r="FZ58" s="249"/>
      <c r="GA58" s="249"/>
      <c r="GB58" s="250"/>
      <c r="GC58" s="251"/>
      <c r="GD58" s="252"/>
      <c r="GE58" s="253"/>
      <c r="GF58" s="253"/>
      <c r="GG58" s="253"/>
      <c r="GH58" s="250"/>
      <c r="GI58" s="254"/>
      <c r="GJ58" s="253"/>
      <c r="GK58" s="250"/>
      <c r="GL58" s="254"/>
      <c r="GM58" s="253"/>
      <c r="GN58" s="250"/>
      <c r="GO58" s="250"/>
      <c r="GP58" s="253"/>
      <c r="GQ58" s="255"/>
      <c r="GR58" s="253"/>
      <c r="GS58" s="250"/>
      <c r="GT58" s="250"/>
      <c r="GU58" s="256"/>
      <c r="GV58" s="256"/>
      <c r="GW58" s="257"/>
      <c r="GX58" s="258"/>
      <c r="GY58" s="255"/>
      <c r="GZ58" s="249"/>
      <c r="HA58" s="249"/>
      <c r="HB58" s="249"/>
      <c r="HC58" s="250"/>
      <c r="HD58" s="251"/>
      <c r="HE58" s="252"/>
      <c r="HF58" s="253"/>
      <c r="HG58" s="253"/>
      <c r="HH58" s="253"/>
      <c r="HI58" s="250"/>
      <c r="HJ58" s="254"/>
      <c r="HK58" s="253" t="s">
        <v>239</v>
      </c>
      <c r="HL58" s="250"/>
      <c r="HM58" s="254"/>
      <c r="HN58" s="253"/>
      <c r="HO58" s="250"/>
      <c r="HP58" s="250"/>
      <c r="HQ58" s="253"/>
      <c r="HR58" s="255"/>
      <c r="HS58" s="253"/>
      <c r="HT58" s="250"/>
      <c r="HU58" s="250"/>
      <c r="HV58" s="256"/>
      <c r="HW58" s="256"/>
    </row>
    <row r="59" spans="1:231" ht="15.75" customHeight="1">
      <c r="A59" s="203">
        <v>38412</v>
      </c>
      <c r="B59" s="203" t="s">
        <v>78</v>
      </c>
      <c r="C59" s="212">
        <v>80.503344662242583</v>
      </c>
      <c r="D59" s="213">
        <f t="shared" ca="1" si="2"/>
        <v>5.6261027255114282E-2</v>
      </c>
      <c r="E59" s="213">
        <f t="shared" si="4"/>
        <v>5.2122166092539279E-2</v>
      </c>
      <c r="F59" s="213">
        <f t="shared" si="3"/>
        <v>5.6261027255114282E-2</v>
      </c>
      <c r="G59" s="213" t="e">
        <v>#DIV/0!</v>
      </c>
      <c r="H59" s="214">
        <v>0.03</v>
      </c>
      <c r="I59" s="215">
        <v>0.03</v>
      </c>
      <c r="J59" s="217">
        <v>3.2605</v>
      </c>
      <c r="K59" s="217">
        <v>3.2611999999999997</v>
      </c>
      <c r="L59" s="217">
        <v>61.26</v>
      </c>
      <c r="M59" s="218">
        <f t="shared" si="0"/>
        <v>5.2510666229077518E-3</v>
      </c>
      <c r="N59" s="213">
        <f t="shared" si="1"/>
        <v>1.8792615998669548E-2</v>
      </c>
      <c r="HK59" s="199" t="s">
        <v>240</v>
      </c>
    </row>
    <row r="60" spans="1:231" ht="15.75" customHeight="1">
      <c r="A60" s="203">
        <v>38504</v>
      </c>
      <c r="B60" s="203" t="s">
        <v>79</v>
      </c>
      <c r="C60" s="212">
        <v>89.223558376175532</v>
      </c>
      <c r="D60" s="213">
        <f t="shared" ca="1" si="2"/>
        <v>5.5212242533347888E-2</v>
      </c>
      <c r="E60" s="213">
        <f t="shared" si="4"/>
        <v>5.6535494167770262E-2</v>
      </c>
      <c r="F60" s="213">
        <f t="shared" si="3"/>
        <v>5.4267745929046596E-2</v>
      </c>
      <c r="G60" s="213" t="e">
        <v>#DIV/0!</v>
      </c>
      <c r="H60" s="214">
        <v>0.03</v>
      </c>
      <c r="I60" s="215">
        <v>0.03</v>
      </c>
      <c r="J60" s="217">
        <v>3.2534999999999998</v>
      </c>
      <c r="K60" s="217">
        <v>3.2545000000000002</v>
      </c>
      <c r="L60" s="217">
        <v>61.57</v>
      </c>
      <c r="M60" s="218">
        <f t="shared" si="0"/>
        <v>5.060398302318081E-3</v>
      </c>
      <c r="N60" s="213">
        <f t="shared" si="1"/>
        <v>1.4834349761002175E-2</v>
      </c>
      <c r="HK60" s="199" t="s">
        <v>241</v>
      </c>
    </row>
    <row r="61" spans="1:231" ht="15.75" customHeight="1">
      <c r="A61" s="203">
        <v>38596</v>
      </c>
      <c r="B61" s="203" t="s">
        <v>80</v>
      </c>
      <c r="C61" s="212">
        <v>84.117983423912435</v>
      </c>
      <c r="D61" s="213">
        <f t="shared" ca="1" si="2"/>
        <v>5.832991053298997E-2</v>
      </c>
      <c r="E61" s="213">
        <f t="shared" si="4"/>
        <v>6.1839119132963027E-2</v>
      </c>
      <c r="F61" s="213">
        <f t="shared" si="3"/>
        <v>6.4676928404673539E-2</v>
      </c>
      <c r="G61" s="213" t="e">
        <v>#DIV/0!</v>
      </c>
      <c r="H61" s="214">
        <v>0.03</v>
      </c>
      <c r="I61" s="215">
        <v>0.03</v>
      </c>
      <c r="J61" s="217">
        <v>3.34</v>
      </c>
      <c r="K61" s="217">
        <v>3.2954999999999997</v>
      </c>
      <c r="L61" s="217">
        <v>61.46</v>
      </c>
      <c r="M61" s="218">
        <f t="shared" si="0"/>
        <v>-1.7865843755074939E-3</v>
      </c>
      <c r="N61" s="219">
        <f t="shared" si="1"/>
        <v>1.1021549596973212E-2</v>
      </c>
      <c r="HK61" s="199" t="s">
        <v>242</v>
      </c>
    </row>
    <row r="62" spans="1:231" s="229" customFormat="1" ht="15.75" customHeight="1">
      <c r="A62" s="220">
        <v>38687</v>
      </c>
      <c r="B62" s="220" t="s">
        <v>81</v>
      </c>
      <c r="C62" s="221">
        <v>88.947922747493877</v>
      </c>
      <c r="D62" s="222">
        <f t="shared" ca="1" si="2"/>
        <v>6.2852081659675596E-2</v>
      </c>
      <c r="E62" s="222">
        <f t="shared" si="4"/>
        <v>6.2852081659675596E-2</v>
      </c>
      <c r="F62" s="222">
        <f t="shared" si="3"/>
        <v>7.5972867638935515E-2</v>
      </c>
      <c r="G62" s="222" t="e">
        <v>#DIV/0!</v>
      </c>
      <c r="H62" s="223">
        <v>3.2500000000000001E-2</v>
      </c>
      <c r="I62" s="224">
        <v>3.125E-2</v>
      </c>
      <c r="J62" s="226">
        <v>3.4205000000000001</v>
      </c>
      <c r="K62" s="226">
        <v>3.3977500000000003</v>
      </c>
      <c r="L62" s="226">
        <v>61.85</v>
      </c>
      <c r="M62" s="227">
        <f t="shared" si="0"/>
        <v>6.3455906280507346E-3</v>
      </c>
      <c r="N62" s="228">
        <f t="shared" si="1"/>
        <v>1.4932720708894065E-2</v>
      </c>
      <c r="HK62" s="229" t="s">
        <v>243</v>
      </c>
    </row>
    <row r="63" spans="1:231" ht="15.75" customHeight="1">
      <c r="A63" s="203">
        <v>38777</v>
      </c>
      <c r="B63" s="203" t="s">
        <v>82</v>
      </c>
      <c r="C63" s="212">
        <v>87.17208580584024</v>
      </c>
      <c r="D63" s="213">
        <f t="shared" ca="1" si="2"/>
        <v>8.2838063083923164E-2</v>
      </c>
      <c r="E63" s="213">
        <f t="shared" si="4"/>
        <v>6.9312351100140335E-2</v>
      </c>
      <c r="F63" s="213">
        <f t="shared" si="3"/>
        <v>8.2838063083923164E-2</v>
      </c>
      <c r="G63" s="213" t="e">
        <v>#DIV/0!</v>
      </c>
      <c r="H63" s="214">
        <v>0.04</v>
      </c>
      <c r="I63" s="215">
        <v>3.7499999999999999E-2</v>
      </c>
      <c r="J63" s="217">
        <v>3.3687999999999998</v>
      </c>
      <c r="K63" s="217">
        <v>3.3393999999999999</v>
      </c>
      <c r="L63" s="217">
        <v>62.79</v>
      </c>
      <c r="M63" s="218">
        <f t="shared" si="0"/>
        <v>1.5198059822150389E-2</v>
      </c>
      <c r="N63" s="213">
        <f t="shared" si="1"/>
        <v>2.4975514201762916E-2</v>
      </c>
      <c r="HK63" s="199" t="s">
        <v>244</v>
      </c>
    </row>
    <row r="64" spans="1:231" ht="15.75" customHeight="1">
      <c r="A64" s="203">
        <v>38869</v>
      </c>
      <c r="B64" s="203" t="s">
        <v>83</v>
      </c>
      <c r="C64" s="212">
        <v>94.870936171637922</v>
      </c>
      <c r="D64" s="213">
        <f t="shared" ca="1" si="2"/>
        <v>7.2564329629418056E-2</v>
      </c>
      <c r="E64" s="213">
        <f t="shared" si="4"/>
        <v>7.1534184195557904E-2</v>
      </c>
      <c r="F64" s="213">
        <f t="shared" si="3"/>
        <v>6.3294693668823232E-2</v>
      </c>
      <c r="G64" s="213" t="e">
        <v>#DIV/0!</v>
      </c>
      <c r="H64" s="214">
        <v>4.4999999999999998E-2</v>
      </c>
      <c r="I64" s="215">
        <v>4.3749999999999997E-2</v>
      </c>
      <c r="J64" s="217">
        <v>3.2625000000000002</v>
      </c>
      <c r="K64" s="217">
        <v>3.2837500000000004</v>
      </c>
      <c r="L64" s="217">
        <v>62.69</v>
      </c>
      <c r="M64" s="218">
        <f t="shared" si="0"/>
        <v>-1.5926102882625193E-3</v>
      </c>
      <c r="N64" s="213">
        <f t="shared" si="1"/>
        <v>1.8190677277895029E-2</v>
      </c>
      <c r="HK64" s="199" t="s">
        <v>245</v>
      </c>
    </row>
    <row r="65" spans="1:219" ht="15.75" customHeight="1">
      <c r="A65" s="203">
        <v>38961</v>
      </c>
      <c r="B65" s="203" t="s">
        <v>84</v>
      </c>
      <c r="C65" s="212">
        <v>91.095230817589751</v>
      </c>
      <c r="D65" s="213">
        <f t="shared" ca="1" si="2"/>
        <v>7.6004549871444338E-2</v>
      </c>
      <c r="E65" s="213">
        <f t="shared" si="4"/>
        <v>7.599676683095824E-2</v>
      </c>
      <c r="F65" s="213">
        <f t="shared" si="3"/>
        <v>8.2945966007238692E-2</v>
      </c>
      <c r="G65" s="213" t="e">
        <v>#DIV/0!</v>
      </c>
      <c r="H65" s="214">
        <v>4.4999999999999998E-2</v>
      </c>
      <c r="I65" s="215">
        <v>4.4999999999999998E-2</v>
      </c>
      <c r="J65" s="217">
        <v>3.2505000000000002</v>
      </c>
      <c r="K65" s="217">
        <v>3.2454999999999998</v>
      </c>
      <c r="L65" s="217">
        <v>62.69</v>
      </c>
      <c r="M65" s="218">
        <f t="shared" si="0"/>
        <v>0</v>
      </c>
      <c r="N65" s="219">
        <f t="shared" si="1"/>
        <v>2.001301659616006E-2</v>
      </c>
      <c r="HK65" s="199" t="s">
        <v>246</v>
      </c>
    </row>
    <row r="66" spans="1:219" s="229" customFormat="1" ht="15.75" customHeight="1">
      <c r="A66" s="220">
        <v>39052</v>
      </c>
      <c r="B66" s="220" t="s">
        <v>85</v>
      </c>
      <c r="C66" s="221">
        <v>95.462662220811225</v>
      </c>
      <c r="D66" s="222">
        <f t="shared" ca="1" si="2"/>
        <v>7.5287768916580511E-2</v>
      </c>
      <c r="E66" s="222">
        <f t="shared" si="4"/>
        <v>7.5287768916580511E-2</v>
      </c>
      <c r="F66" s="222">
        <f t="shared" si="3"/>
        <v>7.3242176681421078E-2</v>
      </c>
      <c r="G66" s="222" t="e">
        <v>#DIV/0!</v>
      </c>
      <c r="H66" s="223">
        <v>4.4999999999999998E-2</v>
      </c>
      <c r="I66" s="224">
        <v>4.4999999999999998E-2</v>
      </c>
      <c r="J66" s="226">
        <v>3.1956000000000002</v>
      </c>
      <c r="K66" s="226">
        <v>3.2063000000000001</v>
      </c>
      <c r="L66" s="226">
        <v>62.56</v>
      </c>
      <c r="M66" s="227">
        <f t="shared" si="0"/>
        <v>-2.0736959642685404E-3</v>
      </c>
      <c r="N66" s="228">
        <f t="shared" si="1"/>
        <v>1.147938561034767E-2</v>
      </c>
      <c r="HK66" s="229" t="s">
        <v>247</v>
      </c>
    </row>
    <row r="67" spans="1:219" ht="15.75" customHeight="1">
      <c r="A67" s="203">
        <v>39142</v>
      </c>
      <c r="B67" s="203" t="s">
        <v>86</v>
      </c>
      <c r="C67" s="212">
        <v>91.780699608687087</v>
      </c>
      <c r="D67" s="213">
        <f t="shared" ca="1" si="2"/>
        <v>5.2867999661172282E-2</v>
      </c>
      <c r="E67" s="213">
        <f t="shared" si="4"/>
        <v>6.7955912292172904E-2</v>
      </c>
      <c r="F67" s="213">
        <f t="shared" si="3"/>
        <v>5.2867999661172282E-2</v>
      </c>
      <c r="G67" s="213" t="e">
        <v>#DIV/0!</v>
      </c>
      <c r="H67" s="214">
        <v>4.4999999999999998E-2</v>
      </c>
      <c r="I67" s="215">
        <v>4.4999999999999998E-2</v>
      </c>
      <c r="J67" s="217">
        <v>3.1825000000000001</v>
      </c>
      <c r="K67" s="217">
        <v>3.19</v>
      </c>
      <c r="L67" s="217">
        <v>62.94</v>
      </c>
      <c r="M67" s="218">
        <f t="shared" si="0"/>
        <v>6.0741687979539716E-3</v>
      </c>
      <c r="N67" s="213">
        <f t="shared" si="1"/>
        <v>2.3889154323937234E-3</v>
      </c>
      <c r="HK67" s="199" t="s">
        <v>248</v>
      </c>
    </row>
    <row r="68" spans="1:219" ht="15.75" customHeight="1">
      <c r="A68" s="203">
        <v>39234</v>
      </c>
      <c r="B68" s="203" t="s">
        <v>87</v>
      </c>
      <c r="C68" s="212">
        <v>100.87922225384978</v>
      </c>
      <c r="D68" s="213">
        <f t="shared" ca="1" si="2"/>
        <v>5.832082861364607E-2</v>
      </c>
      <c r="E68" s="213">
        <f t="shared" si="4"/>
        <v>6.7891525222213867E-2</v>
      </c>
      <c r="F68" s="213">
        <f t="shared" si="3"/>
        <v>6.3331156249389453E-2</v>
      </c>
      <c r="G68" s="213">
        <v>2.3935293966274918E-2</v>
      </c>
      <c r="H68" s="214">
        <v>4.4999999999999998E-2</v>
      </c>
      <c r="I68" s="215">
        <v>4.4999999999999998E-2</v>
      </c>
      <c r="J68" s="217">
        <v>3.1659999999999999</v>
      </c>
      <c r="K68" s="217">
        <v>3.1695000000000002</v>
      </c>
      <c r="L68" s="217">
        <v>63.66</v>
      </c>
      <c r="M68" s="218">
        <f t="shared" ref="M68:M131" si="5">L68/L67-1</f>
        <v>1.1439466158245981E-2</v>
      </c>
      <c r="N68" s="213">
        <f t="shared" si="1"/>
        <v>1.5472962194927442E-2</v>
      </c>
      <c r="HK68" s="199" t="s">
        <v>249</v>
      </c>
    </row>
    <row r="69" spans="1:219" ht="15.75" customHeight="1">
      <c r="A69" s="203">
        <v>39326</v>
      </c>
      <c r="B69" s="203" t="s">
        <v>88</v>
      </c>
      <c r="C69" s="212">
        <v>100.97140944593718</v>
      </c>
      <c r="D69" s="213">
        <f t="shared" ca="1" si="2"/>
        <v>7.502822582958335E-2</v>
      </c>
      <c r="E69" s="213">
        <f t="shared" si="4"/>
        <v>7.4589475685599149E-2</v>
      </c>
      <c r="F69" s="213">
        <f t="shared" si="3"/>
        <v>0.10841597896736888</v>
      </c>
      <c r="G69" s="213">
        <v>1.4600179019061521E-2</v>
      </c>
      <c r="H69" s="214">
        <v>0.05</v>
      </c>
      <c r="I69" s="215">
        <v>4.8750000000000002E-2</v>
      </c>
      <c r="J69" s="217">
        <v>3.0844999999999998</v>
      </c>
      <c r="K69" s="217">
        <v>3.1223999999999998</v>
      </c>
      <c r="L69" s="217">
        <v>64.45</v>
      </c>
      <c r="M69" s="218">
        <f t="shared" si="5"/>
        <v>1.2409676405906511E-2</v>
      </c>
      <c r="N69" s="219">
        <f t="shared" si="1"/>
        <v>2.8074653054713794E-2</v>
      </c>
      <c r="HK69" s="199" t="s">
        <v>250</v>
      </c>
    </row>
    <row r="70" spans="1:219" s="229" customFormat="1" ht="15.75" customHeight="1">
      <c r="A70" s="220">
        <v>39417</v>
      </c>
      <c r="B70" s="220" t="s">
        <v>89</v>
      </c>
      <c r="C70" s="221">
        <v>106.36866869152595</v>
      </c>
      <c r="D70" s="222">
        <f t="shared" ca="1" si="2"/>
        <v>8.5184500919560202E-2</v>
      </c>
      <c r="E70" s="222">
        <f t="shared" si="4"/>
        <v>8.5184500919560202E-2</v>
      </c>
      <c r="F70" s="222">
        <f t="shared" si="3"/>
        <v>0.11424368666241924</v>
      </c>
      <c r="G70" s="222">
        <v>2.7887994003119587E-2</v>
      </c>
      <c r="H70" s="223">
        <v>0.05</v>
      </c>
      <c r="I70" s="224">
        <v>0.05</v>
      </c>
      <c r="J70" s="226">
        <v>2.9980000000000002</v>
      </c>
      <c r="K70" s="226">
        <v>2.9992999999999999</v>
      </c>
      <c r="L70" s="226">
        <v>65.010000000000005</v>
      </c>
      <c r="M70" s="227">
        <f t="shared" si="5"/>
        <v>8.6889061287820368E-3</v>
      </c>
      <c r="N70" s="228">
        <f t="shared" si="1"/>
        <v>3.9162404092071723E-2</v>
      </c>
      <c r="HK70" s="229" t="s">
        <v>251</v>
      </c>
    </row>
    <row r="71" spans="1:219" ht="15.75" customHeight="1">
      <c r="A71" s="203">
        <v>39508</v>
      </c>
      <c r="B71" s="203" t="s">
        <v>90</v>
      </c>
      <c r="C71" s="212">
        <v>101.092381753745</v>
      </c>
      <c r="D71" s="213">
        <f t="shared" ca="1" si="2"/>
        <v>0.10145577648415038</v>
      </c>
      <c r="E71" s="213">
        <f t="shared" si="4"/>
        <v>9.6734275356263444E-2</v>
      </c>
      <c r="F71" s="213">
        <f t="shared" si="3"/>
        <v>0.10145577648415038</v>
      </c>
      <c r="G71" s="213">
        <v>3.1527160706786628E-2</v>
      </c>
      <c r="H71" s="214">
        <v>5.2499999999999998E-2</v>
      </c>
      <c r="I71" s="215">
        <v>5.2499999999999998E-2</v>
      </c>
      <c r="J71" s="217">
        <v>2.7505000000000002</v>
      </c>
      <c r="K71" s="217">
        <v>2.8427500000000001</v>
      </c>
      <c r="L71" s="217">
        <v>66.430000000000007</v>
      </c>
      <c r="M71" s="218">
        <f t="shared" si="5"/>
        <v>2.184279341639761E-2</v>
      </c>
      <c r="N71" s="213">
        <f t="shared" ref="N71:N134" si="6">L71/L67-1</f>
        <v>5.5449634572608986E-2</v>
      </c>
      <c r="HK71" s="199" t="s">
        <v>252</v>
      </c>
    </row>
    <row r="72" spans="1:219" ht="15.75" customHeight="1">
      <c r="A72" s="203">
        <v>39600</v>
      </c>
      <c r="B72" s="203" t="s">
        <v>91</v>
      </c>
      <c r="C72" s="212">
        <v>111.50411676201857</v>
      </c>
      <c r="D72" s="213">
        <f t="shared" ca="1" si="2"/>
        <v>0.10348066406593626</v>
      </c>
      <c r="E72" s="213">
        <f t="shared" si="4"/>
        <v>0.10737565629116275</v>
      </c>
      <c r="F72" s="213">
        <f t="shared" si="3"/>
        <v>0.10532292250858744</v>
      </c>
      <c r="G72" s="213">
        <v>2.2429184631162835E-2</v>
      </c>
      <c r="H72" s="214">
        <v>5.7500000000000002E-2</v>
      </c>
      <c r="I72" s="215">
        <v>5.6250000000000001E-2</v>
      </c>
      <c r="J72" s="217">
        <v>2.9609999999999999</v>
      </c>
      <c r="K72" s="217">
        <v>2.8887499999999999</v>
      </c>
      <c r="L72" s="217">
        <v>67.3</v>
      </c>
      <c r="M72" s="218">
        <f t="shared" si="5"/>
        <v>1.3096492548547278E-2</v>
      </c>
      <c r="N72" s="213">
        <f t="shared" si="6"/>
        <v>5.7178762174049602E-2</v>
      </c>
      <c r="HK72" s="199" t="s">
        <v>253</v>
      </c>
    </row>
    <row r="73" spans="1:219" ht="15.75" customHeight="1">
      <c r="A73" s="203">
        <v>39692</v>
      </c>
      <c r="B73" s="203" t="s">
        <v>92</v>
      </c>
      <c r="C73" s="212">
        <v>110.64395028980928</v>
      </c>
      <c r="D73" s="213">
        <f t="shared" ca="1" si="2"/>
        <v>0.10083773201298141</v>
      </c>
      <c r="E73" s="213">
        <f t="shared" si="4"/>
        <v>0.10412682961338016</v>
      </c>
      <c r="F73" s="213">
        <f t="shared" si="3"/>
        <v>9.5794848234252328E-2</v>
      </c>
      <c r="G73" s="213">
        <v>9.8564270760523875E-3</v>
      </c>
      <c r="H73" s="214">
        <v>6.5000000000000002E-2</v>
      </c>
      <c r="I73" s="215">
        <v>6.25E-2</v>
      </c>
      <c r="J73" s="217">
        <v>2.9824999999999999</v>
      </c>
      <c r="K73" s="217">
        <v>2.8967499999999999</v>
      </c>
      <c r="L73" s="217">
        <v>68.459999999999994</v>
      </c>
      <c r="M73" s="218">
        <f t="shared" si="5"/>
        <v>1.7236255572065318E-2</v>
      </c>
      <c r="N73" s="219">
        <f t="shared" si="6"/>
        <v>6.2218774243599562E-2</v>
      </c>
      <c r="HK73" s="199" t="s">
        <v>254</v>
      </c>
    </row>
    <row r="74" spans="1:219" s="229" customFormat="1" ht="15.75" customHeight="1">
      <c r="A74" s="220">
        <v>39783</v>
      </c>
      <c r="B74" s="220" t="s">
        <v>93</v>
      </c>
      <c r="C74" s="221">
        <v>113.26582440028403</v>
      </c>
      <c r="D74" s="222">
        <f t="shared" ca="1" si="2"/>
        <v>9.1265683014642329E-2</v>
      </c>
      <c r="E74" s="222">
        <f t="shared" si="4"/>
        <v>9.1265683014642329E-2</v>
      </c>
      <c r="F74" s="222">
        <f t="shared" si="3"/>
        <v>6.4841985836639138E-2</v>
      </c>
      <c r="G74" s="222">
        <v>-6.2611889188513015E-4</v>
      </c>
      <c r="H74" s="223">
        <v>6.5000000000000002E-2</v>
      </c>
      <c r="I74" s="224">
        <v>6.5000000000000002E-2</v>
      </c>
      <c r="J74" s="226">
        <v>3.1345000000000001</v>
      </c>
      <c r="K74" s="226">
        <v>3.1047500000000001</v>
      </c>
      <c r="L74" s="226">
        <v>69.34</v>
      </c>
      <c r="M74" s="227">
        <f t="shared" si="5"/>
        <v>1.2854221443178604E-2</v>
      </c>
      <c r="N74" s="228">
        <f t="shared" si="6"/>
        <v>6.6605137671127412E-2</v>
      </c>
      <c r="HK74" s="229" t="s">
        <v>255</v>
      </c>
    </row>
    <row r="75" spans="1:219" ht="15.75" customHeight="1">
      <c r="A75" s="203">
        <v>39873</v>
      </c>
      <c r="B75" s="203" t="s">
        <v>94</v>
      </c>
      <c r="C75" s="212">
        <v>103.7147638515701</v>
      </c>
      <c r="D75" s="213">
        <f t="shared" ca="1" si="2"/>
        <v>2.5940452211454135E-2</v>
      </c>
      <c r="E75" s="213">
        <f t="shared" si="4"/>
        <v>7.2846621436172487E-2</v>
      </c>
      <c r="F75" s="213">
        <f t="shared" si="3"/>
        <v>2.5940452211454135E-2</v>
      </c>
      <c r="G75" s="213">
        <v>-3.9837516974177145E-3</v>
      </c>
      <c r="H75" s="214">
        <v>0.06</v>
      </c>
      <c r="I75" s="215">
        <v>6.25E-2</v>
      </c>
      <c r="J75" s="217">
        <v>3.1526999999999998</v>
      </c>
      <c r="K75" s="217">
        <v>3.1696</v>
      </c>
      <c r="L75" s="217">
        <v>69.61</v>
      </c>
      <c r="M75" s="218">
        <f t="shared" si="5"/>
        <v>3.8938563599653087E-3</v>
      </c>
      <c r="N75" s="213">
        <f t="shared" si="6"/>
        <v>4.786993828089714E-2</v>
      </c>
    </row>
    <row r="76" spans="1:219" ht="15.75" customHeight="1">
      <c r="A76" s="203">
        <v>39965</v>
      </c>
      <c r="B76" s="203" t="s">
        <v>95</v>
      </c>
      <c r="C76" s="212">
        <v>110.68614201749804</v>
      </c>
      <c r="D76" s="213">
        <f t="shared" ca="1" si="2"/>
        <v>8.4874744687799542E-3</v>
      </c>
      <c r="E76" s="213">
        <f t="shared" si="4"/>
        <v>4.3754473716890896E-2</v>
      </c>
      <c r="F76" s="213">
        <f t="shared" si="3"/>
        <v>-7.335825512759464E-3</v>
      </c>
      <c r="G76" s="213">
        <v>-5.2464001848214759E-3</v>
      </c>
      <c r="H76" s="214">
        <v>0.03</v>
      </c>
      <c r="I76" s="215">
        <v>0.04</v>
      </c>
      <c r="J76" s="217">
        <v>3.0065</v>
      </c>
      <c r="K76" s="217">
        <v>2.9935</v>
      </c>
      <c r="L76" s="217">
        <v>69.36</v>
      </c>
      <c r="M76" s="218">
        <f t="shared" si="5"/>
        <v>-3.5914380117799682E-3</v>
      </c>
      <c r="N76" s="213">
        <f t="shared" si="6"/>
        <v>3.0609212481426562E-2</v>
      </c>
    </row>
    <row r="77" spans="1:219" ht="15.75" customHeight="1">
      <c r="A77" s="203">
        <v>40057</v>
      </c>
      <c r="B77" s="203" t="s">
        <v>96</v>
      </c>
      <c r="C77" s="212">
        <v>110.53270356248026</v>
      </c>
      <c r="D77" s="213">
        <f t="shared" ca="1" si="2"/>
        <v>5.2380840090775482E-3</v>
      </c>
      <c r="E77" s="213">
        <f t="shared" si="4"/>
        <v>1.9995656481363255E-2</v>
      </c>
      <c r="F77" s="213">
        <f t="shared" si="3"/>
        <v>-1.0054478987565618E-3</v>
      </c>
      <c r="G77" s="213">
        <v>8.7736002818337155E-3</v>
      </c>
      <c r="H77" s="214">
        <v>1.2500000000000001E-2</v>
      </c>
      <c r="I77" s="215">
        <v>1.6250000000000001E-2</v>
      </c>
      <c r="J77" s="217">
        <v>2.8820000000000001</v>
      </c>
      <c r="K77" s="217">
        <v>2.9340000000000002</v>
      </c>
      <c r="L77" s="217">
        <v>69.28</v>
      </c>
      <c r="M77" s="218">
        <f t="shared" si="5"/>
        <v>-1.1534025374855261E-3</v>
      </c>
      <c r="N77" s="219">
        <f t="shared" si="6"/>
        <v>1.1977797253871048E-2</v>
      </c>
      <c r="HK77" s="199">
        <v>1</v>
      </c>
    </row>
    <row r="78" spans="1:219" s="229" customFormat="1" ht="15.75" customHeight="1">
      <c r="A78" s="220">
        <v>40148</v>
      </c>
      <c r="B78" s="220" t="s">
        <v>97</v>
      </c>
      <c r="C78" s="221">
        <v>116.35600279017682</v>
      </c>
      <c r="D78" s="222">
        <f t="shared" ca="1" si="2"/>
        <v>1.0958236592426784E-2</v>
      </c>
      <c r="E78" s="222">
        <f t="shared" si="4"/>
        <v>1.0958236592426784E-2</v>
      </c>
      <c r="F78" s="222">
        <f t="shared" si="3"/>
        <v>2.7282531215876871E-2</v>
      </c>
      <c r="G78" s="222">
        <v>2.6707119118261513E-2</v>
      </c>
      <c r="H78" s="223">
        <v>1.2500000000000001E-2</v>
      </c>
      <c r="I78" s="224">
        <v>1.2500000000000001E-2</v>
      </c>
      <c r="J78" s="226">
        <v>2.8879999999999999</v>
      </c>
      <c r="K78" s="226">
        <v>2.8984999999999999</v>
      </c>
      <c r="L78" s="226">
        <v>69.510000000000005</v>
      </c>
      <c r="M78" s="227">
        <f t="shared" si="5"/>
        <v>3.3198614318707964E-3</v>
      </c>
      <c r="N78" s="228">
        <f t="shared" si="6"/>
        <v>2.4516873377560255E-3</v>
      </c>
      <c r="HK78" s="229">
        <v>2</v>
      </c>
    </row>
    <row r="79" spans="1:219" ht="15.75" customHeight="1">
      <c r="A79" s="203">
        <v>40238</v>
      </c>
      <c r="B79" s="203" t="s">
        <v>98</v>
      </c>
      <c r="C79" s="212">
        <v>109.40084893945129</v>
      </c>
      <c r="D79" s="213">
        <f t="shared" ca="1" si="2"/>
        <v>5.4824259119162111E-2</v>
      </c>
      <c r="E79" s="213">
        <f t="shared" si="4"/>
        <v>1.7869574010144662E-2</v>
      </c>
      <c r="F79" s="213">
        <f t="shared" si="3"/>
        <v>5.4824259119162111E-2</v>
      </c>
      <c r="G79" s="213">
        <v>2.2656484788914799E-2</v>
      </c>
      <c r="H79" s="214">
        <v>1.2500000000000001E-2</v>
      </c>
      <c r="I79" s="408">
        <v>1.2500000000000001E-2</v>
      </c>
      <c r="J79" s="217">
        <v>2.8420000000000001</v>
      </c>
      <c r="K79" s="217">
        <v>2.8494999999999999</v>
      </c>
      <c r="L79" s="217">
        <v>70.13</v>
      </c>
      <c r="M79" s="218">
        <f t="shared" si="5"/>
        <v>8.9195799165586731E-3</v>
      </c>
      <c r="N79" s="213">
        <f t="shared" si="6"/>
        <v>7.4701910645020853E-3</v>
      </c>
      <c r="HK79" s="199">
        <v>3</v>
      </c>
    </row>
    <row r="80" spans="1:219" ht="15.75" customHeight="1">
      <c r="A80" s="203">
        <v>40330</v>
      </c>
      <c r="B80" s="203" t="s">
        <v>99</v>
      </c>
      <c r="C80" s="212">
        <v>121.10758508944519</v>
      </c>
      <c r="D80" s="213">
        <f t="shared" ca="1" si="2"/>
        <v>7.512807884153716E-2</v>
      </c>
      <c r="E80" s="213">
        <f t="shared" si="4"/>
        <v>4.354550475029062E-2</v>
      </c>
      <c r="F80" s="213">
        <f t="shared" si="3"/>
        <v>9.4153097054368917E-2</v>
      </c>
      <c r="G80" s="213">
        <v>3.3423197129964555E-2</v>
      </c>
      <c r="H80" s="214">
        <v>1.7500000000000002E-2</v>
      </c>
      <c r="I80" s="408">
        <v>1.4999999999999999E-2</v>
      </c>
      <c r="J80" s="217">
        <v>2.8254999999999999</v>
      </c>
      <c r="K80" s="217">
        <v>2.8359999999999999</v>
      </c>
      <c r="L80" s="217">
        <v>70.5</v>
      </c>
      <c r="M80" s="218">
        <f t="shared" si="5"/>
        <v>5.2759161557109913E-3</v>
      </c>
      <c r="N80" s="213">
        <f t="shared" si="6"/>
        <v>1.6435986159169635E-2</v>
      </c>
      <c r="HK80" s="199">
        <v>4</v>
      </c>
    </row>
    <row r="81" spans="1:219" ht="15.75" customHeight="1">
      <c r="A81" s="203">
        <v>40422</v>
      </c>
      <c r="B81" s="203" t="s">
        <v>100</v>
      </c>
      <c r="C81" s="212">
        <v>121.10993109013961</v>
      </c>
      <c r="D81" s="213">
        <f t="shared" ca="1" si="2"/>
        <v>8.2123716700685412E-2</v>
      </c>
      <c r="E81" s="213">
        <f t="shared" si="4"/>
        <v>6.7948362728389888E-2</v>
      </c>
      <c r="F81" s="213">
        <f t="shared" si="3"/>
        <v>9.5693194744670418E-2</v>
      </c>
      <c r="G81" s="213">
        <v>1.06891963157838E-2</v>
      </c>
      <c r="H81" s="214">
        <v>0.03</v>
      </c>
      <c r="I81" s="215">
        <v>2.5000000000000001E-2</v>
      </c>
      <c r="J81" s="217">
        <v>2.7860999999999998</v>
      </c>
      <c r="K81" s="217">
        <v>2.8030499999999998</v>
      </c>
      <c r="L81" s="217">
        <v>70.92</v>
      </c>
      <c r="M81" s="218">
        <f t="shared" si="5"/>
        <v>5.9574468085106247E-3</v>
      </c>
      <c r="N81" s="219">
        <f t="shared" si="6"/>
        <v>2.3672055427251815E-2</v>
      </c>
      <c r="HK81" s="199">
        <v>5</v>
      </c>
    </row>
    <row r="82" spans="1:219" s="229" customFormat="1" ht="15.75" customHeight="1">
      <c r="A82" s="220">
        <v>40513</v>
      </c>
      <c r="B82" s="220" t="s">
        <v>101</v>
      </c>
      <c r="C82" s="221">
        <v>126.44152358669099</v>
      </c>
      <c r="D82" s="222">
        <f t="shared" ca="1" si="2"/>
        <v>8.3324591074957599E-2</v>
      </c>
      <c r="E82" s="222">
        <f t="shared" si="4"/>
        <v>8.3324591074957599E-2</v>
      </c>
      <c r="F82" s="222">
        <f t="shared" si="3"/>
        <v>8.6678130518983654E-2</v>
      </c>
      <c r="G82" s="222">
        <v>1.6507887538001587E-2</v>
      </c>
      <c r="H82" s="223">
        <v>0.03</v>
      </c>
      <c r="I82" s="224">
        <v>0.03</v>
      </c>
      <c r="J82" s="226">
        <v>2.8062999999999998</v>
      </c>
      <c r="K82" s="226">
        <v>2.8024</v>
      </c>
      <c r="L82" s="226">
        <v>70.95</v>
      </c>
      <c r="M82" s="227">
        <f t="shared" si="5"/>
        <v>4.2301184433157779E-4</v>
      </c>
      <c r="N82" s="228">
        <f t="shared" si="6"/>
        <v>2.0716443677168739E-2</v>
      </c>
      <c r="HK82" s="229">
        <v>6</v>
      </c>
    </row>
    <row r="83" spans="1:219" ht="15.75" customHeight="1">
      <c r="A83" s="203">
        <v>40603</v>
      </c>
      <c r="B83" s="203" t="s">
        <v>102</v>
      </c>
      <c r="C83" s="212">
        <v>118.60568107528159</v>
      </c>
      <c r="D83" s="213">
        <f t="shared" ca="1" si="2"/>
        <v>8.4138580505209726E-2</v>
      </c>
      <c r="E83" s="213">
        <f t="shared" si="4"/>
        <v>9.0136944300226673E-2</v>
      </c>
      <c r="F83" s="213">
        <f t="shared" si="3"/>
        <v>8.4138580505209726E-2</v>
      </c>
      <c r="G83" s="213">
        <v>1.9298453204120714E-2</v>
      </c>
      <c r="H83" s="214">
        <v>3.7499999999999999E-2</v>
      </c>
      <c r="I83" s="408">
        <v>3.5000000000000003E-2</v>
      </c>
      <c r="J83" s="263">
        <v>2.8025000000000002</v>
      </c>
      <c r="K83" s="263">
        <v>2.7862499999999999</v>
      </c>
      <c r="L83" s="217">
        <v>72</v>
      </c>
      <c r="M83" s="218">
        <f t="shared" si="5"/>
        <v>1.4799154334038001E-2</v>
      </c>
      <c r="N83" s="213">
        <f t="shared" si="6"/>
        <v>2.6664765435619575E-2</v>
      </c>
      <c r="HK83" s="199">
        <v>7</v>
      </c>
    </row>
    <row r="84" spans="1:219" ht="15.75" customHeight="1">
      <c r="A84" s="203">
        <v>40695</v>
      </c>
      <c r="B84" s="203" t="s">
        <v>103</v>
      </c>
      <c r="C84" s="212">
        <v>127.50768393427445</v>
      </c>
      <c r="D84" s="213">
        <f t="shared" ca="1" si="2"/>
        <v>6.7697874250897572E-2</v>
      </c>
      <c r="E84" s="213">
        <f t="shared" si="4"/>
        <v>7.9291443043520315E-2</v>
      </c>
      <c r="F84" s="213">
        <f t="shared" si="3"/>
        <v>5.2846391413901905E-2</v>
      </c>
      <c r="G84" s="213">
        <v>7.6655460184851254E-3</v>
      </c>
      <c r="H84" s="214">
        <v>4.2500000000000003E-2</v>
      </c>
      <c r="I84" s="408">
        <v>4.1250000000000002E-2</v>
      </c>
      <c r="J84" s="263">
        <v>2.7494999999999998</v>
      </c>
      <c r="K84" s="263">
        <v>2.7887499999999998</v>
      </c>
      <c r="L84" s="217">
        <v>72.55</v>
      </c>
      <c r="M84" s="218">
        <f t="shared" si="5"/>
        <v>7.6388888888887507E-3</v>
      </c>
      <c r="N84" s="213">
        <f t="shared" si="6"/>
        <v>2.907801418439715E-2</v>
      </c>
      <c r="HK84" s="199">
        <v>8</v>
      </c>
    </row>
    <row r="85" spans="1:219" ht="15.75" customHeight="1">
      <c r="A85" s="203">
        <v>40787</v>
      </c>
      <c r="B85" s="203" t="s">
        <v>104</v>
      </c>
      <c r="C85" s="212">
        <v>128.14829477029525</v>
      </c>
      <c r="D85" s="213">
        <f t="shared" ca="1" si="2"/>
        <v>6.4397360624635303E-2</v>
      </c>
      <c r="E85" s="213">
        <f t="shared" si="4"/>
        <v>6.993719678185184E-2</v>
      </c>
      <c r="F85" s="213">
        <f t="shared" si="3"/>
        <v>5.8115495705444165E-2</v>
      </c>
      <c r="G85" s="213">
        <v>1.3426429135653395E-2</v>
      </c>
      <c r="H85" s="214">
        <v>4.2500000000000003E-2</v>
      </c>
      <c r="I85" s="408">
        <v>4.2500000000000003E-2</v>
      </c>
      <c r="J85" s="263">
        <v>2.774</v>
      </c>
      <c r="K85" s="263">
        <v>2.7561</v>
      </c>
      <c r="L85" s="217">
        <v>73.56</v>
      </c>
      <c r="M85" s="218">
        <f t="shared" si="5"/>
        <v>1.3921433494141988E-2</v>
      </c>
      <c r="N85" s="219">
        <f t="shared" si="6"/>
        <v>3.7225042301184397E-2</v>
      </c>
      <c r="HK85" s="199">
        <v>9</v>
      </c>
    </row>
    <row r="86" spans="1:219" s="229" customFormat="1" ht="15.75" customHeight="1">
      <c r="A86" s="220">
        <v>40878</v>
      </c>
      <c r="B86" s="220" t="s">
        <v>105</v>
      </c>
      <c r="C86" s="221">
        <v>134.04599787921538</v>
      </c>
      <c r="D86" s="222">
        <f t="shared" ca="1" si="2"/>
        <v>6.3271924016111702E-2</v>
      </c>
      <c r="E86" s="222">
        <f t="shared" si="4"/>
        <v>6.3271924016111702E-2</v>
      </c>
      <c r="F86" s="222">
        <f t="shared" si="3"/>
        <v>6.0142222877523244E-2</v>
      </c>
      <c r="G86" s="222">
        <v>1.6668162951900989E-2</v>
      </c>
      <c r="H86" s="223">
        <v>4.2500000000000003E-2</v>
      </c>
      <c r="I86" s="224">
        <v>4.2500000000000003E-2</v>
      </c>
      <c r="J86" s="226">
        <v>2.6964999999999999</v>
      </c>
      <c r="K86" s="226">
        <v>2.7017499999999997</v>
      </c>
      <c r="L86" s="226">
        <v>74.31</v>
      </c>
      <c r="M86" s="227">
        <f t="shared" si="5"/>
        <v>1.0195758564437218E-2</v>
      </c>
      <c r="N86" s="228">
        <f t="shared" si="6"/>
        <v>4.7357293868921735E-2</v>
      </c>
      <c r="HK86" s="229">
        <v>10</v>
      </c>
    </row>
    <row r="87" spans="1:219" ht="15.75" customHeight="1">
      <c r="A87" s="203">
        <v>40969</v>
      </c>
      <c r="B87" s="203" t="s">
        <v>106</v>
      </c>
      <c r="C87" s="212">
        <v>125.85321793095252</v>
      </c>
      <c r="D87" s="213">
        <f t="shared" ca="1" si="2"/>
        <v>6.1106152672996794E-2</v>
      </c>
      <c r="E87" s="213">
        <f t="shared" si="4"/>
        <v>5.8059761897638618E-2</v>
      </c>
      <c r="F87" s="213">
        <f t="shared" si="3"/>
        <v>6.1106152672996794E-2</v>
      </c>
      <c r="G87" s="213">
        <v>1.4889751842568133E-2</v>
      </c>
      <c r="H87" s="214">
        <v>4.2500000000000003E-2</v>
      </c>
      <c r="I87" s="408">
        <v>4.2500000000000003E-2</v>
      </c>
      <c r="J87" s="263">
        <v>2.6684999999999999</v>
      </c>
      <c r="K87" s="263">
        <v>2.67875</v>
      </c>
      <c r="L87" s="217">
        <v>75.05</v>
      </c>
      <c r="M87" s="218">
        <f t="shared" si="5"/>
        <v>9.958282869061863E-3</v>
      </c>
      <c r="N87" s="213">
        <f t="shared" si="6"/>
        <v>4.2361111111111072E-2</v>
      </c>
      <c r="HK87" s="199">
        <v>11</v>
      </c>
    </row>
    <row r="88" spans="1:219" ht="15.75" customHeight="1">
      <c r="A88" s="203">
        <v>41061</v>
      </c>
      <c r="B88" s="203" t="s">
        <v>107</v>
      </c>
      <c r="C88" s="212">
        <v>135.02328796689324</v>
      </c>
      <c r="D88" s="213">
        <f t="shared" ca="1" si="2"/>
        <v>5.998512469128392E-2</v>
      </c>
      <c r="E88" s="213">
        <f t="shared" si="4"/>
        <v>5.9566689154902042E-2</v>
      </c>
      <c r="F88" s="213">
        <f t="shared" si="3"/>
        <v>5.8942361752039929E-2</v>
      </c>
      <c r="G88" s="213">
        <v>1.5628691674845818E-2</v>
      </c>
      <c r="H88" s="214">
        <v>4.2500000000000003E-2</v>
      </c>
      <c r="I88" s="408">
        <v>4.2500000000000003E-2</v>
      </c>
      <c r="J88" s="263">
        <v>2.6640000000000001</v>
      </c>
      <c r="K88" s="263">
        <v>2.6492500000000003</v>
      </c>
      <c r="L88" s="217">
        <v>75.45</v>
      </c>
      <c r="M88" s="218">
        <f t="shared" si="5"/>
        <v>5.3297801465690409E-3</v>
      </c>
      <c r="N88" s="213">
        <f t="shared" si="6"/>
        <v>3.997243280496221E-2</v>
      </c>
      <c r="HK88" s="199">
        <v>12</v>
      </c>
    </row>
    <row r="89" spans="1:219" ht="15.75" customHeight="1">
      <c r="A89" s="203">
        <v>41153</v>
      </c>
      <c r="B89" s="203" t="s">
        <v>108</v>
      </c>
      <c r="C89" s="212">
        <v>137.14493342050028</v>
      </c>
      <c r="D89" s="213">
        <f t="shared" ca="1" si="2"/>
        <v>6.3484407012117217E-2</v>
      </c>
      <c r="E89" s="213">
        <f t="shared" si="4"/>
        <v>6.2640412270074775E-2</v>
      </c>
      <c r="F89" s="213">
        <f t="shared" si="3"/>
        <v>7.0204903360840065E-2</v>
      </c>
      <c r="G89" s="213">
        <v>1.9994939672446144E-2</v>
      </c>
      <c r="H89" s="214">
        <v>4.2500000000000003E-2</v>
      </c>
      <c r="I89" s="408">
        <v>4.2500000000000003E-2</v>
      </c>
      <c r="J89" s="263">
        <v>2.5975000000000001</v>
      </c>
      <c r="K89" s="263">
        <v>2.6120000000000001</v>
      </c>
      <c r="L89" s="217">
        <v>76.31</v>
      </c>
      <c r="M89" s="218">
        <f t="shared" si="5"/>
        <v>1.1398277004638802E-2</v>
      </c>
      <c r="N89" s="219">
        <f t="shared" si="6"/>
        <v>3.738444806960306E-2</v>
      </c>
      <c r="HK89" s="199">
        <v>13</v>
      </c>
    </row>
    <row r="90" spans="1:219" s="229" customFormat="1" ht="15.75" customHeight="1">
      <c r="A90" s="220">
        <v>41244</v>
      </c>
      <c r="B90" s="220" t="s">
        <v>109</v>
      </c>
      <c r="C90" s="221">
        <v>141.49490917849312</v>
      </c>
      <c r="D90" s="222">
        <f t="shared" ca="1" si="2"/>
        <v>6.1397247056043325E-2</v>
      </c>
      <c r="E90" s="222">
        <f t="shared" si="4"/>
        <v>6.1397247056043325E-2</v>
      </c>
      <c r="F90" s="222">
        <f t="shared" si="3"/>
        <v>5.5569814967469044E-2</v>
      </c>
      <c r="G90" s="222">
        <v>3.0268759759026764E-3</v>
      </c>
      <c r="H90" s="223">
        <v>4.2500000000000003E-2</v>
      </c>
      <c r="I90" s="224">
        <v>4.2500000000000003E-2</v>
      </c>
      <c r="J90" s="226">
        <v>2.5514999999999999</v>
      </c>
      <c r="K90" s="226">
        <v>2.57375</v>
      </c>
      <c r="L90" s="226">
        <v>76.28</v>
      </c>
      <c r="M90" s="227">
        <f t="shared" si="5"/>
        <v>-3.9313327217926908E-4</v>
      </c>
      <c r="N90" s="228">
        <f t="shared" si="6"/>
        <v>2.6510563854124536E-2</v>
      </c>
      <c r="HK90" s="229">
        <v>14</v>
      </c>
    </row>
    <row r="91" spans="1:219" ht="15.75" customHeight="1">
      <c r="A91" s="203">
        <v>41334</v>
      </c>
      <c r="B91" s="203" t="s">
        <v>110</v>
      </c>
      <c r="C91" s="212">
        <v>132.11847866546969</v>
      </c>
      <c r="D91" s="213">
        <f t="shared" ca="1" si="2"/>
        <v>4.9782284772047047E-2</v>
      </c>
      <c r="E91" s="213">
        <f t="shared" si="4"/>
        <v>5.8628862706095131E-2</v>
      </c>
      <c r="F91" s="213">
        <f t="shared" si="3"/>
        <v>4.9782284772047047E-2</v>
      </c>
      <c r="G91" s="213">
        <v>2.272342523911286E-2</v>
      </c>
      <c r="H91" s="214">
        <v>4.2500000000000003E-2</v>
      </c>
      <c r="I91" s="408">
        <v>4.2500000000000003E-2</v>
      </c>
      <c r="J91" s="263">
        <v>2.5895000000000001</v>
      </c>
      <c r="K91" s="263">
        <v>2.5825</v>
      </c>
      <c r="L91" s="217">
        <v>76.989999999999995</v>
      </c>
      <c r="M91" s="218">
        <f t="shared" si="5"/>
        <v>9.3078133193496004E-3</v>
      </c>
      <c r="N91" s="213">
        <f t="shared" si="6"/>
        <v>2.584943371085946E-2</v>
      </c>
      <c r="HK91" s="199">
        <v>15</v>
      </c>
    </row>
    <row r="92" spans="1:219" ht="15.75" customHeight="1">
      <c r="A92" s="203">
        <v>41426</v>
      </c>
      <c r="B92" s="203" t="s">
        <v>111</v>
      </c>
      <c r="C92" s="212">
        <v>143.48118100802958</v>
      </c>
      <c r="D92" s="213">
        <f t="shared" ca="1" si="2"/>
        <v>5.643725457369797E-2</v>
      </c>
      <c r="E92" s="213">
        <f t="shared" si="4"/>
        <v>5.958792540454616E-2</v>
      </c>
      <c r="F92" s="213">
        <f t="shared" si="3"/>
        <v>6.2640253903535115E-2</v>
      </c>
      <c r="G92" s="213">
        <v>1.203168766291407E-2</v>
      </c>
      <c r="H92" s="214">
        <v>4.2500000000000003E-2</v>
      </c>
      <c r="I92" s="408">
        <v>4.2500000000000003E-2</v>
      </c>
      <c r="J92" s="263">
        <v>2.7805</v>
      </c>
      <c r="K92" s="263">
        <v>2.7117499999999999</v>
      </c>
      <c r="L92" s="217">
        <v>77.540000000000006</v>
      </c>
      <c r="M92" s="218">
        <f t="shared" si="5"/>
        <v>7.1437849071309678E-3</v>
      </c>
      <c r="N92" s="219">
        <f t="shared" si="6"/>
        <v>2.7700463883366444E-2</v>
      </c>
      <c r="HK92" s="199">
        <v>16</v>
      </c>
    </row>
    <row r="93" spans="1:219" ht="15.75" customHeight="1">
      <c r="A93" s="203">
        <v>41518</v>
      </c>
      <c r="B93" s="203" t="s">
        <v>112</v>
      </c>
      <c r="C93" s="212">
        <v>144.31301529905255</v>
      </c>
      <c r="D93" s="213">
        <f t="shared" ca="1" si="2"/>
        <v>5.5000141931291324E-2</v>
      </c>
      <c r="E93" s="213">
        <f t="shared" si="4"/>
        <v>5.5143662066636345E-2</v>
      </c>
      <c r="F93" s="213">
        <f t="shared" si="3"/>
        <v>5.2266472408238451E-2</v>
      </c>
      <c r="G93" s="213">
        <v>1.3883233555049612E-2</v>
      </c>
      <c r="H93" s="214">
        <v>4.2500000000000003E-2</v>
      </c>
      <c r="I93" s="408">
        <v>4.2500000000000003E-2</v>
      </c>
      <c r="J93" s="263">
        <v>2.7814999999999999</v>
      </c>
      <c r="K93" s="263">
        <v>2.7880000000000003</v>
      </c>
      <c r="L93" s="217">
        <v>78.47</v>
      </c>
      <c r="M93" s="218">
        <f t="shared" si="5"/>
        <v>1.1993809646633879E-2</v>
      </c>
      <c r="N93" s="219">
        <f t="shared" si="6"/>
        <v>2.8305595596907374E-2</v>
      </c>
      <c r="HK93" s="199">
        <v>17</v>
      </c>
    </row>
    <row r="94" spans="1:219" s="229" customFormat="1" ht="15.75" customHeight="1">
      <c r="A94" s="220">
        <v>41609</v>
      </c>
      <c r="B94" s="220" t="s">
        <v>113</v>
      </c>
      <c r="C94" s="221">
        <v>151.17896607057395</v>
      </c>
      <c r="D94" s="222">
        <f t="shared" ca="1" si="2"/>
        <v>5.852518210849289E-2</v>
      </c>
      <c r="E94" s="222">
        <f t="shared" si="4"/>
        <v>5.852518210849289E-2</v>
      </c>
      <c r="F94" s="222">
        <f t="shared" si="3"/>
        <v>6.8441026947934747E-2</v>
      </c>
      <c r="G94" s="222">
        <v>1.6024653012804979E-2</v>
      </c>
      <c r="H94" s="223">
        <v>0.04</v>
      </c>
      <c r="I94" s="224">
        <v>4.1250000000000002E-2</v>
      </c>
      <c r="J94" s="226">
        <v>2.7989999999999999</v>
      </c>
      <c r="K94" s="226">
        <v>2.7865000000000002</v>
      </c>
      <c r="L94" s="226">
        <v>78.459999999999994</v>
      </c>
      <c r="M94" s="227">
        <f t="shared" si="5"/>
        <v>-1.2743723716079902E-4</v>
      </c>
      <c r="N94" s="228">
        <f t="shared" si="6"/>
        <v>2.8578919769270961E-2</v>
      </c>
      <c r="HK94" s="229">
        <v>18</v>
      </c>
    </row>
    <row r="95" spans="1:219" ht="15.75" customHeight="1">
      <c r="A95" s="203">
        <v>41699</v>
      </c>
      <c r="B95" s="203" t="s">
        <v>114</v>
      </c>
      <c r="C95" s="212">
        <v>138.665402120159</v>
      </c>
      <c r="D95" s="213">
        <f t="shared" ca="1" si="2"/>
        <v>4.9553427505522718E-2</v>
      </c>
      <c r="E95" s="213">
        <f t="shared" si="4"/>
        <v>5.8369418697204134E-2</v>
      </c>
      <c r="F95" s="213">
        <f t="shared" si="3"/>
        <v>4.9553427505522718E-2</v>
      </c>
      <c r="G95" s="213">
        <v>1.2300089560093319E-3</v>
      </c>
      <c r="H95" s="214">
        <v>0.04</v>
      </c>
      <c r="I95" s="370">
        <v>0.04</v>
      </c>
      <c r="J95" s="263">
        <v>2.8085</v>
      </c>
      <c r="K95" s="263">
        <v>2.8155000000000001</v>
      </c>
      <c r="L95" s="217">
        <v>79.599999999999994</v>
      </c>
      <c r="M95" s="218">
        <f t="shared" si="5"/>
        <v>1.4529696660718905E-2</v>
      </c>
      <c r="N95" s="213">
        <f t="shared" si="6"/>
        <v>3.3900506559293442E-2</v>
      </c>
      <c r="HK95" s="199">
        <v>19</v>
      </c>
    </row>
    <row r="96" spans="1:219" ht="15.75" customHeight="1">
      <c r="A96" s="203">
        <v>41791</v>
      </c>
      <c r="B96" s="203" t="s">
        <v>115</v>
      </c>
      <c r="C96" s="212">
        <v>146.29186500799204</v>
      </c>
      <c r="D96" s="213">
        <f t="shared" ca="1" si="2"/>
        <v>3.3953624854753617E-2</v>
      </c>
      <c r="E96" s="213">
        <f t="shared" si="4"/>
        <v>4.7289567267976285E-2</v>
      </c>
      <c r="F96" s="213">
        <f t="shared" si="3"/>
        <v>1.9589217068161524E-2</v>
      </c>
      <c r="G96" s="213">
        <v>-4.8689607611485108E-3</v>
      </c>
      <c r="H96" s="214">
        <v>0.04</v>
      </c>
      <c r="I96" s="370">
        <v>0.04</v>
      </c>
      <c r="J96" s="263">
        <v>2.7985000000000002</v>
      </c>
      <c r="K96" s="263">
        <v>2.8029999999999999</v>
      </c>
      <c r="L96" s="217">
        <v>80.22</v>
      </c>
      <c r="M96" s="218">
        <f t="shared" si="5"/>
        <v>7.7889447236181297E-3</v>
      </c>
      <c r="N96" s="213">
        <f t="shared" si="6"/>
        <v>3.4562806293525927E-2</v>
      </c>
      <c r="HK96" s="199">
        <v>20</v>
      </c>
    </row>
    <row r="97" spans="1:219" ht="15.75" customHeight="1">
      <c r="A97" s="203">
        <v>41883</v>
      </c>
      <c r="B97" s="203" t="s">
        <v>116</v>
      </c>
      <c r="C97" s="212">
        <v>146.94411576105827</v>
      </c>
      <c r="D97" s="213">
        <f t="shared" ca="1" si="2"/>
        <v>2.8550478780954069E-2</v>
      </c>
      <c r="E97" s="213">
        <f t="shared" si="4"/>
        <v>3.8604332076332071E-2</v>
      </c>
      <c r="F97" s="213">
        <f t="shared" si="3"/>
        <v>1.8231899988739197E-2</v>
      </c>
      <c r="G97" s="213">
        <v>6.3220464861459824E-3</v>
      </c>
      <c r="H97" s="214">
        <v>3.5000000000000003E-2</v>
      </c>
      <c r="I97" s="408">
        <v>3.6249999999999998E-2</v>
      </c>
      <c r="J97" s="263">
        <v>2.8904000000000001</v>
      </c>
      <c r="K97" s="263">
        <v>2.8457499999999998</v>
      </c>
      <c r="L97" s="217">
        <v>80.62</v>
      </c>
      <c r="M97" s="218">
        <f t="shared" si="5"/>
        <v>4.9862877088009405E-3</v>
      </c>
      <c r="N97" s="219">
        <f t="shared" si="6"/>
        <v>2.739900598955014E-2</v>
      </c>
      <c r="HK97" s="199">
        <v>21</v>
      </c>
    </row>
    <row r="98" spans="1:219" s="229" customFormat="1" ht="15.75" customHeight="1">
      <c r="A98" s="220">
        <v>41974</v>
      </c>
      <c r="B98" s="220" t="s">
        <v>117</v>
      </c>
      <c r="C98" s="221">
        <v>152.79455978078968</v>
      </c>
      <c r="D98" s="222">
        <f t="shared" ca="1" si="2"/>
        <v>2.3821573718054045E-2</v>
      </c>
      <c r="E98" s="222">
        <f t="shared" si="4"/>
        <v>2.3821573718054045E-2</v>
      </c>
      <c r="F98" s="222">
        <f t="shared" si="3"/>
        <v>1.0686630238372796E-2</v>
      </c>
      <c r="G98" s="222">
        <v>6.5545492036689357E-3</v>
      </c>
      <c r="H98" s="223">
        <v>3.5000000000000003E-2</v>
      </c>
      <c r="I98" s="224">
        <v>3.5000000000000003E-2</v>
      </c>
      <c r="J98" s="226">
        <v>2.9794999999999998</v>
      </c>
      <c r="K98" s="226">
        <v>2.9504999999999999</v>
      </c>
      <c r="L98" s="226">
        <v>80.989999999999995</v>
      </c>
      <c r="M98" s="227">
        <f t="shared" si="5"/>
        <v>4.5894319027535158E-3</v>
      </c>
      <c r="N98" s="228">
        <f t="shared" si="6"/>
        <v>3.2245730308437359E-2</v>
      </c>
      <c r="HK98" s="229">
        <v>22</v>
      </c>
    </row>
    <row r="99" spans="1:219" ht="15.75" customHeight="1">
      <c r="A99" s="203">
        <v>42064</v>
      </c>
      <c r="B99" s="203" t="s">
        <v>118</v>
      </c>
      <c r="C99" s="212">
        <v>141.3428145126731</v>
      </c>
      <c r="D99" s="213">
        <f t="shared" ca="1" si="2"/>
        <v>1.9308438525956317E-2</v>
      </c>
      <c r="E99" s="213">
        <f t="shared" si="4"/>
        <v>1.6852736577865457E-2</v>
      </c>
      <c r="F99" s="213">
        <f t="shared" si="3"/>
        <v>1.9308438525956317E-2</v>
      </c>
      <c r="G99" s="213">
        <v>1.1083002517920715E-2</v>
      </c>
      <c r="H99" s="214">
        <v>3.2500000000000001E-2</v>
      </c>
      <c r="I99" s="370">
        <v>3.2500000000000001E-2</v>
      </c>
      <c r="J99" s="263">
        <v>3.0964999999999998</v>
      </c>
      <c r="K99" s="263">
        <v>3.07775</v>
      </c>
      <c r="L99" s="217">
        <v>82</v>
      </c>
      <c r="M99" s="218">
        <f t="shared" si="5"/>
        <v>1.2470675392023844E-2</v>
      </c>
      <c r="N99" s="213">
        <f t="shared" si="6"/>
        <v>3.0150753768844352E-2</v>
      </c>
      <c r="HK99" s="199">
        <v>23</v>
      </c>
    </row>
    <row r="100" spans="1:219" ht="15.75" customHeight="1">
      <c r="A100" s="203">
        <v>42156</v>
      </c>
      <c r="B100" s="203" t="s">
        <v>119</v>
      </c>
      <c r="C100" s="212">
        <v>150.93813126968686</v>
      </c>
      <c r="D100" s="213">
        <f t="shared" ca="1" si="2"/>
        <v>2.5700971686099416E-2</v>
      </c>
      <c r="E100" s="213">
        <f t="shared" si="4"/>
        <v>1.993347886378527E-2</v>
      </c>
      <c r="F100" s="213">
        <f t="shared" si="3"/>
        <v>3.1760250383307209E-2</v>
      </c>
      <c r="G100" s="213">
        <v>9.4860880193923247E-3</v>
      </c>
      <c r="H100" s="214">
        <v>3.2500000000000001E-2</v>
      </c>
      <c r="I100" s="370">
        <v>3.2500000000000001E-2</v>
      </c>
      <c r="J100" s="263">
        <v>3.1795</v>
      </c>
      <c r="K100" s="263">
        <v>3.1550000000000002</v>
      </c>
      <c r="L100" s="217">
        <v>83.06</v>
      </c>
      <c r="M100" s="218">
        <f t="shared" si="5"/>
        <v>1.2926829268292694E-2</v>
      </c>
      <c r="N100" s="213">
        <f t="shared" si="6"/>
        <v>3.5402642732485612E-2</v>
      </c>
      <c r="HK100" s="199">
        <v>24</v>
      </c>
    </row>
    <row r="101" spans="1:219" ht="15.75" customHeight="1">
      <c r="A101" s="203">
        <v>42248</v>
      </c>
      <c r="B101" s="203" t="s">
        <v>120</v>
      </c>
      <c r="C101" s="212">
        <v>151.58130206166541</v>
      </c>
      <c r="D101" s="213">
        <f t="shared" ca="1" si="2"/>
        <v>2.7693509279372197E-2</v>
      </c>
      <c r="E101" s="213">
        <f t="shared" si="4"/>
        <v>2.3284027131513341E-2</v>
      </c>
      <c r="F101" s="213">
        <f t="shared" si="3"/>
        <v>3.155748208487319E-2</v>
      </c>
      <c r="G101" s="213">
        <v>3.9279072379909685E-3</v>
      </c>
      <c r="H101" s="214">
        <v>3.5000000000000003E-2</v>
      </c>
      <c r="I101" s="408">
        <v>3.3750000000000002E-2</v>
      </c>
      <c r="J101" s="263">
        <v>3.2334999999999998</v>
      </c>
      <c r="K101" s="263">
        <v>3.21225</v>
      </c>
      <c r="L101" s="217">
        <v>83.77</v>
      </c>
      <c r="M101" s="218">
        <f t="shared" si="5"/>
        <v>8.5480375632072114E-3</v>
      </c>
      <c r="N101" s="219">
        <f t="shared" si="6"/>
        <v>3.907219052344324E-2</v>
      </c>
      <c r="HK101" s="199">
        <v>25</v>
      </c>
    </row>
    <row r="102" spans="1:219" s="229" customFormat="1" ht="15.75" customHeight="1">
      <c r="A102" s="220">
        <v>42339</v>
      </c>
      <c r="B102" s="220" t="s">
        <v>121</v>
      </c>
      <c r="C102" s="221">
        <v>159.84943805463365</v>
      </c>
      <c r="D102" s="222">
        <f t="shared" ca="1" si="2"/>
        <v>3.2522447721845094E-2</v>
      </c>
      <c r="E102" s="222">
        <f t="shared" si="4"/>
        <v>3.2522447721845094E-2</v>
      </c>
      <c r="F102" s="222">
        <f t="shared" si="3"/>
        <v>4.6172313228726392E-2</v>
      </c>
      <c r="G102" s="222">
        <v>1.9176881673879764E-2</v>
      </c>
      <c r="H102" s="223">
        <v>3.7499999999999999E-2</v>
      </c>
      <c r="I102" s="224">
        <v>3.6249999999999998E-2</v>
      </c>
      <c r="J102" s="226">
        <v>3.4140000000000001</v>
      </c>
      <c r="K102" s="226">
        <v>3.3505000000000003</v>
      </c>
      <c r="L102" s="226">
        <v>84.56</v>
      </c>
      <c r="M102" s="227">
        <f t="shared" si="5"/>
        <v>9.4305837411960969E-3</v>
      </c>
      <c r="N102" s="228">
        <f t="shared" si="6"/>
        <v>4.4079515989628337E-2</v>
      </c>
      <c r="HK102" s="229">
        <v>26</v>
      </c>
    </row>
    <row r="103" spans="1:219" ht="15.75" customHeight="1">
      <c r="A103" s="203">
        <v>42430</v>
      </c>
      <c r="B103" s="203" t="s">
        <v>122</v>
      </c>
      <c r="C103" s="212">
        <v>147.67358309378059</v>
      </c>
      <c r="D103" s="213">
        <f t="shared" ca="1" si="2"/>
        <v>4.479016922745549E-2</v>
      </c>
      <c r="E103" s="213">
        <f t="shared" si="4"/>
        <v>3.8594020688665243E-2</v>
      </c>
      <c r="F103" s="213">
        <f t="shared" si="3"/>
        <v>4.479016922745549E-2</v>
      </c>
      <c r="G103" s="213">
        <v>1.0855245833240046E-2</v>
      </c>
      <c r="H103" s="409">
        <v>4.2500000000000003E-2</v>
      </c>
      <c r="I103" s="410">
        <v>4.1250000000000002E-2</v>
      </c>
      <c r="J103" s="263">
        <v>3.3130000000000002</v>
      </c>
      <c r="K103" s="263">
        <v>3.3927500000000004</v>
      </c>
      <c r="L103" s="217">
        <v>85.53</v>
      </c>
      <c r="M103" s="218">
        <f t="shared" si="5"/>
        <v>1.1471144749290341E-2</v>
      </c>
      <c r="N103" s="218">
        <f t="shared" si="6"/>
        <v>4.3048780487804805E-2</v>
      </c>
      <c r="HK103" s="199">
        <v>27</v>
      </c>
    </row>
    <row r="104" spans="1:219" ht="15.75" customHeight="1">
      <c r="A104" s="203">
        <v>42522</v>
      </c>
      <c r="B104" s="203" t="s">
        <v>123</v>
      </c>
      <c r="C104" s="212">
        <v>156.57639673061342</v>
      </c>
      <c r="D104" s="213">
        <f t="shared" ca="1" si="2"/>
        <v>4.0950442424483313E-2</v>
      </c>
      <c r="E104" s="213">
        <f t="shared" si="4"/>
        <v>3.9966747324287732E-2</v>
      </c>
      <c r="F104" s="213">
        <f t="shared" si="3"/>
        <v>3.7354811627106077E-2</v>
      </c>
      <c r="G104" s="213">
        <v>-2.2350487386225693E-3</v>
      </c>
      <c r="H104" s="214">
        <v>4.2500000000000003E-2</v>
      </c>
      <c r="I104" s="370">
        <v>4.2500000000000003E-2</v>
      </c>
      <c r="J104" s="263">
        <v>3.2854999999999999</v>
      </c>
      <c r="K104" s="263">
        <v>3.2865000000000002</v>
      </c>
      <c r="L104" s="217">
        <v>85.84</v>
      </c>
      <c r="M104" s="218">
        <f t="shared" si="5"/>
        <v>3.6244592540628506E-3</v>
      </c>
      <c r="N104" s="213">
        <f t="shared" si="6"/>
        <v>3.3469780881290712E-2</v>
      </c>
      <c r="HK104" s="199">
        <v>28</v>
      </c>
    </row>
    <row r="105" spans="1:219" ht="15.75" customHeight="1">
      <c r="A105" s="203">
        <v>42614</v>
      </c>
      <c r="B105" s="203" t="s">
        <v>124</v>
      </c>
      <c r="C105" s="212">
        <v>158.57199250530977</v>
      </c>
      <c r="D105" s="213">
        <f t="shared" ca="1" si="2"/>
        <v>4.2715334718759213E-2</v>
      </c>
      <c r="E105" s="213">
        <f t="shared" si="4"/>
        <v>4.360061332926346E-2</v>
      </c>
      <c r="F105" s="213">
        <f t="shared" si="3"/>
        <v>4.6118421919878028E-2</v>
      </c>
      <c r="G105" s="213">
        <v>1.8107579506065674E-2</v>
      </c>
      <c r="H105" s="214">
        <v>4.2500000000000003E-2</v>
      </c>
      <c r="I105" s="408">
        <v>4.2500000000000003E-2</v>
      </c>
      <c r="J105" s="263">
        <v>3.3835000000000002</v>
      </c>
      <c r="K105" s="263">
        <v>3.36775</v>
      </c>
      <c r="L105" s="217">
        <v>86.39</v>
      </c>
      <c r="M105" s="218">
        <f t="shared" si="5"/>
        <v>6.4072693383037116E-3</v>
      </c>
      <c r="N105" s="219">
        <f t="shared" si="6"/>
        <v>3.127611316700496E-2</v>
      </c>
      <c r="HK105" s="199">
        <v>29</v>
      </c>
    </row>
    <row r="106" spans="1:219" s="229" customFormat="1" ht="15.75" customHeight="1">
      <c r="A106" s="220">
        <v>42705</v>
      </c>
      <c r="B106" s="220" t="s">
        <v>125</v>
      </c>
      <c r="C106" s="221">
        <v>164.75636063348276</v>
      </c>
      <c r="D106" s="222">
        <f t="shared" ca="1" si="2"/>
        <v>3.9533187152076987E-2</v>
      </c>
      <c r="E106" s="222">
        <f t="shared" si="4"/>
        <v>3.9533187152076987E-2</v>
      </c>
      <c r="F106" s="222">
        <f t="shared" si="3"/>
        <v>3.0697152511552916E-2</v>
      </c>
      <c r="G106" s="222">
        <v>2.6780813617552912E-3</v>
      </c>
      <c r="H106" s="223">
        <v>4.2500000000000003E-2</v>
      </c>
      <c r="I106" s="224">
        <v>4.2500000000000003E-2</v>
      </c>
      <c r="J106" s="226">
        <v>3.3559999999999999</v>
      </c>
      <c r="K106" s="226">
        <v>3.35975</v>
      </c>
      <c r="L106" s="226">
        <v>87.29</v>
      </c>
      <c r="M106" s="227">
        <f t="shared" si="5"/>
        <v>1.0417872438939657E-2</v>
      </c>
      <c r="N106" s="228">
        <f t="shared" si="6"/>
        <v>3.22847682119205E-2</v>
      </c>
      <c r="HK106" s="229">
        <v>30</v>
      </c>
    </row>
    <row r="107" spans="1:219" ht="15.75" customHeight="1">
      <c r="A107" s="203">
        <v>42795</v>
      </c>
      <c r="B107" s="203" t="s">
        <v>126</v>
      </c>
      <c r="C107" s="212">
        <v>151.04500254932077</v>
      </c>
      <c r="D107" s="213">
        <f t="shared" ca="1" si="2"/>
        <v>2.2830213670641086E-2</v>
      </c>
      <c r="E107" s="213">
        <f t="shared" si="4"/>
        <v>3.4271873679332154E-2</v>
      </c>
      <c r="F107" s="213">
        <f t="shared" si="3"/>
        <v>2.2830213670641086E-2</v>
      </c>
      <c r="G107" s="213">
        <v>5.1347781989057317E-3</v>
      </c>
      <c r="H107" s="409">
        <v>4.2500000000000003E-2</v>
      </c>
      <c r="I107" s="410">
        <v>4.2500000000000003E-2</v>
      </c>
      <c r="J107" s="263">
        <v>3.2484999999999999</v>
      </c>
      <c r="K107" s="263">
        <v>3.26</v>
      </c>
      <c r="L107" s="217">
        <v>88.93</v>
      </c>
      <c r="M107" s="218">
        <f t="shared" si="5"/>
        <v>1.8787948218581763E-2</v>
      </c>
      <c r="N107" s="218">
        <f t="shared" si="6"/>
        <v>3.9752133754238361E-2</v>
      </c>
      <c r="HK107" s="199">
        <v>31</v>
      </c>
    </row>
    <row r="108" spans="1:219" ht="15.75" customHeight="1">
      <c r="A108" s="203">
        <v>42887</v>
      </c>
      <c r="B108" s="203" t="s">
        <v>127</v>
      </c>
      <c r="C108" s="212">
        <v>160.72270834832167</v>
      </c>
      <c r="D108" s="213">
        <f t="shared" ca="1" si="2"/>
        <v>2.4709060219453516E-2</v>
      </c>
      <c r="E108" s="213">
        <f t="shared" si="4"/>
        <v>3.1534760577872634E-2</v>
      </c>
      <c r="F108" s="213">
        <f t="shared" si="3"/>
        <v>2.6481076996821562E-2</v>
      </c>
      <c r="G108" s="213">
        <v>6.3621725442075672E-3</v>
      </c>
      <c r="H108" s="214">
        <v>0.04</v>
      </c>
      <c r="I108" s="370">
        <v>4.1250000000000002E-2</v>
      </c>
      <c r="J108" s="263">
        <v>3.2450000000000001</v>
      </c>
      <c r="K108" s="263">
        <v>3.2443999999999997</v>
      </c>
      <c r="L108" s="217">
        <v>88.18</v>
      </c>
      <c r="M108" s="218">
        <f t="shared" si="5"/>
        <v>-8.4335994602496855E-3</v>
      </c>
      <c r="N108" s="218">
        <f t="shared" si="6"/>
        <v>2.7260018639329031E-2</v>
      </c>
      <c r="HK108" s="199">
        <v>32</v>
      </c>
    </row>
    <row r="109" spans="1:219" ht="15.75" customHeight="1">
      <c r="A109" s="203">
        <v>42979</v>
      </c>
      <c r="B109" s="203" t="s">
        <v>128</v>
      </c>
      <c r="C109" s="212">
        <v>163.03529949044866</v>
      </c>
      <c r="D109" s="213">
        <f t="shared" ca="1" si="2"/>
        <v>2.5886925804491367E-2</v>
      </c>
      <c r="E109" s="213">
        <f t="shared" si="4"/>
        <v>2.7121785833739365E-2</v>
      </c>
      <c r="F109" s="213">
        <f t="shared" si="3"/>
        <v>2.8146880887489845E-2</v>
      </c>
      <c r="G109" s="213">
        <v>1.3528901211625977E-2</v>
      </c>
      <c r="H109" s="214">
        <v>3.5000000000000003E-2</v>
      </c>
      <c r="I109" s="370">
        <v>3.6249999999999998E-2</v>
      </c>
      <c r="J109" s="263">
        <v>3.2654999999999998</v>
      </c>
      <c r="K109" s="263">
        <v>3.2527499999999998</v>
      </c>
      <c r="L109" s="217">
        <v>88.94</v>
      </c>
      <c r="M109" s="218">
        <f t="shared" si="5"/>
        <v>8.6187344068948679E-3</v>
      </c>
      <c r="N109" s="218">
        <f t="shared" si="6"/>
        <v>2.9517305243662362E-2</v>
      </c>
      <c r="HK109" s="199">
        <v>33</v>
      </c>
    </row>
    <row r="110" spans="1:219" s="229" customFormat="1" ht="15.75" customHeight="1">
      <c r="A110" s="220">
        <v>43070</v>
      </c>
      <c r="B110" s="220" t="s">
        <v>129</v>
      </c>
      <c r="C110" s="221">
        <v>168.58298805416445</v>
      </c>
      <c r="D110" s="222">
        <f t="shared" ca="1" si="2"/>
        <v>2.5188354423313575E-2</v>
      </c>
      <c r="E110" s="222">
        <f t="shared" si="4"/>
        <v>2.5188354423313575E-2</v>
      </c>
      <c r="F110" s="222">
        <f t="shared" si="3"/>
        <v>2.3225976866498188E-2</v>
      </c>
      <c r="G110" s="222">
        <v>-1.7565381664411683E-3</v>
      </c>
      <c r="H110" s="223">
        <v>3.2500000000000001E-2</v>
      </c>
      <c r="I110" s="224">
        <v>3.3750000000000002E-2</v>
      </c>
      <c r="J110" s="226">
        <v>3.2374000000000001</v>
      </c>
      <c r="K110" s="226">
        <v>3.2439499999999999</v>
      </c>
      <c r="L110" s="226">
        <v>88.48</v>
      </c>
      <c r="M110" s="227">
        <f t="shared" si="5"/>
        <v>-5.1720260850010025E-3</v>
      </c>
      <c r="N110" s="228">
        <f t="shared" si="6"/>
        <v>1.3632718524458687E-2</v>
      </c>
      <c r="HK110" s="229">
        <v>34</v>
      </c>
    </row>
    <row r="111" spans="1:219" ht="15.75" customHeight="1">
      <c r="A111" s="203">
        <v>43160</v>
      </c>
      <c r="B111" s="203" t="s">
        <v>130</v>
      </c>
      <c r="C111" s="212">
        <v>155.83322625143498</v>
      </c>
      <c r="D111" s="213">
        <f t="shared" ca="1" si="2"/>
        <v>3.1700642995790007E-2</v>
      </c>
      <c r="E111" s="213">
        <f t="shared" si="4"/>
        <v>2.7299273293338366E-2</v>
      </c>
      <c r="F111" s="213">
        <f t="shared" si="3"/>
        <v>3.1700642995790007E-2</v>
      </c>
      <c r="G111" s="213">
        <v>1.9157009096431699E-2</v>
      </c>
      <c r="H111" s="409">
        <v>2.75E-2</v>
      </c>
      <c r="I111" s="410">
        <v>2.8750000000000001E-2</v>
      </c>
      <c r="J111" s="263">
        <v>3.2298</v>
      </c>
      <c r="K111" s="263">
        <v>3.2229000000000001</v>
      </c>
      <c r="L111" s="217">
        <v>89.25</v>
      </c>
      <c r="M111" s="218">
        <f t="shared" si="5"/>
        <v>8.7025316455695556E-3</v>
      </c>
      <c r="N111" s="218">
        <f t="shared" si="6"/>
        <v>3.5983357697064733E-3</v>
      </c>
      <c r="HK111" s="199">
        <v>35</v>
      </c>
    </row>
    <row r="112" spans="1:219" ht="15.75" customHeight="1">
      <c r="A112" s="203">
        <v>43252</v>
      </c>
      <c r="B112" s="203" t="s">
        <v>131</v>
      </c>
      <c r="C112" s="212">
        <v>169.72047933486186</v>
      </c>
      <c r="D112" s="213">
        <f t="shared" ca="1" si="2"/>
        <v>4.4218802033609172E-2</v>
      </c>
      <c r="E112" s="213">
        <f t="shared" si="4"/>
        <v>3.4759984110385611E-2</v>
      </c>
      <c r="F112" s="213">
        <f t="shared" si="3"/>
        <v>5.5983196643501154E-2</v>
      </c>
      <c r="G112" s="213">
        <v>2.026244513795894E-2</v>
      </c>
      <c r="H112" s="214">
        <v>2.75E-2</v>
      </c>
      <c r="I112" s="370">
        <v>2.75E-2</v>
      </c>
      <c r="J112" s="263">
        <v>3.2765</v>
      </c>
      <c r="K112" s="263">
        <v>3.2645</v>
      </c>
      <c r="L112" s="217">
        <v>89.44</v>
      </c>
      <c r="M112" s="218">
        <f t="shared" si="5"/>
        <v>2.1288515406161501E-3</v>
      </c>
      <c r="N112" s="218">
        <f t="shared" si="6"/>
        <v>1.4288954411431076E-2</v>
      </c>
      <c r="HK112" s="199">
        <v>36</v>
      </c>
    </row>
    <row r="113" spans="1:219" ht="15.75" customHeight="1">
      <c r="A113" s="203">
        <v>43344</v>
      </c>
      <c r="B113" s="203" t="s">
        <v>132</v>
      </c>
      <c r="C113" s="212">
        <v>167.0114253361819</v>
      </c>
      <c r="D113" s="213">
        <f t="shared" ca="1" si="2"/>
        <v>3.7409452227081141E-2</v>
      </c>
      <c r="E113" s="213">
        <f t="shared" si="4"/>
        <v>3.3755658869614402E-2</v>
      </c>
      <c r="F113" s="213">
        <f t="shared" si="3"/>
        <v>2.438812857191186E-2</v>
      </c>
      <c r="G113" s="213">
        <v>-1.4021302823020831E-2</v>
      </c>
      <c r="H113" s="214">
        <v>2.75E-2</v>
      </c>
      <c r="I113" s="370">
        <v>2.75E-2</v>
      </c>
      <c r="J113" s="263">
        <v>3.3039999999999998</v>
      </c>
      <c r="K113" s="263">
        <v>3.2878499999999997</v>
      </c>
      <c r="L113" s="217">
        <v>90.07</v>
      </c>
      <c r="M113" s="218">
        <f t="shared" si="5"/>
        <v>7.0438282647584671E-3</v>
      </c>
      <c r="N113" s="218">
        <f t="shared" si="6"/>
        <v>1.2705194513154883E-2</v>
      </c>
      <c r="HK113" s="199">
        <v>37</v>
      </c>
    </row>
    <row r="114" spans="1:219" s="229" customFormat="1" ht="15.75" customHeight="1">
      <c r="A114" s="220">
        <v>43435</v>
      </c>
      <c r="B114" s="220" t="s">
        <v>133</v>
      </c>
      <c r="C114" s="221">
        <v>176.35911827909902</v>
      </c>
      <c r="D114" s="222">
        <f t="shared" ca="1" si="2"/>
        <v>3.9693513413649573E-2</v>
      </c>
      <c r="E114" s="222">
        <f t="shared" si="4"/>
        <v>3.9693513413649573E-2</v>
      </c>
      <c r="F114" s="222">
        <f t="shared" si="3"/>
        <v>4.6126423043564513E-2</v>
      </c>
      <c r="G114" s="222">
        <v>1.7481706218170245E-2</v>
      </c>
      <c r="H114" s="223">
        <v>2.75E-2</v>
      </c>
      <c r="I114" s="224">
        <v>2.75E-2</v>
      </c>
      <c r="J114" s="226">
        <v>3.3685</v>
      </c>
      <c r="K114" s="226">
        <v>3.37</v>
      </c>
      <c r="L114" s="226">
        <v>90.42</v>
      </c>
      <c r="M114" s="227">
        <f t="shared" si="5"/>
        <v>3.8858665482404131E-3</v>
      </c>
      <c r="N114" s="228">
        <f t="shared" si="6"/>
        <v>2.192585895117527E-2</v>
      </c>
      <c r="HK114" s="229">
        <v>38</v>
      </c>
    </row>
    <row r="115" spans="1:219" ht="15.75" customHeight="1" thickBot="1">
      <c r="A115" s="203">
        <v>43525</v>
      </c>
      <c r="B115" s="203" t="s">
        <v>134</v>
      </c>
      <c r="C115" s="212">
        <v>159.55535341718462</v>
      </c>
      <c r="D115" s="213">
        <f t="shared" ca="1" si="2"/>
        <v>2.3885324428463139E-2</v>
      </c>
      <c r="E115" s="213">
        <f t="shared" si="4"/>
        <v>3.7755519097929957E-2</v>
      </c>
      <c r="F115" s="213">
        <f t="shared" si="3"/>
        <v>2.3885324428463139E-2</v>
      </c>
      <c r="G115" s="213">
        <v>-1.3285078418396878E-3</v>
      </c>
      <c r="H115" s="411">
        <v>2.75E-2</v>
      </c>
      <c r="I115" s="410">
        <v>2.75E-2</v>
      </c>
      <c r="J115" s="263">
        <v>3.3184999999999998</v>
      </c>
      <c r="K115" s="263">
        <v>3.323</v>
      </c>
      <c r="L115" s="217">
        <v>91.25</v>
      </c>
      <c r="M115" s="218">
        <f t="shared" si="5"/>
        <v>9.1793850917938347E-3</v>
      </c>
      <c r="N115" s="218">
        <f t="shared" si="6"/>
        <v>2.2408963585434094E-2</v>
      </c>
      <c r="HK115" s="199">
        <v>39</v>
      </c>
    </row>
    <row r="116" spans="1:219" ht="15.75" customHeight="1">
      <c r="A116" s="203">
        <v>43617</v>
      </c>
      <c r="B116" s="203" t="s">
        <v>135</v>
      </c>
      <c r="C116" s="212">
        <v>171.65905290387965</v>
      </c>
      <c r="D116" s="213">
        <f t="shared" ca="1" si="2"/>
        <v>1.738791676345075E-2</v>
      </c>
      <c r="E116" s="213">
        <f t="shared" si="4"/>
        <v>2.6496802948762666E-2</v>
      </c>
      <c r="F116" s="213">
        <f t="shared" si="3"/>
        <v>1.1422154689964881E-2</v>
      </c>
      <c r="G116" s="213">
        <v>1.4033074313489102E-2</v>
      </c>
      <c r="H116" s="214">
        <v>2.75E-2</v>
      </c>
      <c r="I116" s="370">
        <v>2.75E-2</v>
      </c>
      <c r="J116" s="263">
        <v>3.294</v>
      </c>
      <c r="K116" s="263">
        <v>3.3002500000000001</v>
      </c>
      <c r="L116" s="217">
        <v>91.49</v>
      </c>
      <c r="M116" s="218">
        <f t="shared" si="5"/>
        <v>2.6301369863013235E-3</v>
      </c>
      <c r="N116" s="218">
        <f t="shared" si="6"/>
        <v>2.2920393559928476E-2</v>
      </c>
      <c r="HK116" s="199">
        <v>40</v>
      </c>
    </row>
    <row r="117" spans="1:219" ht="15.75" customHeight="1">
      <c r="A117" s="203">
        <v>43709</v>
      </c>
      <c r="B117" s="203" t="s">
        <v>136</v>
      </c>
      <c r="C117" s="212">
        <v>172.6724513830456</v>
      </c>
      <c r="D117" s="213">
        <f t="shared" ca="1" si="2"/>
        <v>2.2985238034263222E-2</v>
      </c>
      <c r="E117" s="213">
        <f t="shared" si="4"/>
        <v>2.8885897816855577E-2</v>
      </c>
      <c r="F117" s="213">
        <f t="shared" si="3"/>
        <v>3.3896040558114349E-2</v>
      </c>
      <c r="G117" s="213">
        <v>2.4744383285584259E-3</v>
      </c>
      <c r="H117" s="214">
        <v>2.5000000000000001E-2</v>
      </c>
      <c r="I117" s="370">
        <v>2.6249999999999999E-2</v>
      </c>
      <c r="J117" s="263">
        <v>3.3694999999999999</v>
      </c>
      <c r="K117" s="263">
        <v>3.3369499999999999</v>
      </c>
      <c r="L117" s="217">
        <v>91.74</v>
      </c>
      <c r="M117" s="218">
        <f t="shared" si="5"/>
        <v>2.732539075308793E-3</v>
      </c>
      <c r="N117" s="218">
        <f t="shared" si="6"/>
        <v>1.85411346730322E-2</v>
      </c>
      <c r="HK117" s="199">
        <v>41</v>
      </c>
    </row>
    <row r="118" spans="1:219" s="229" customFormat="1" ht="15.75" customHeight="1">
      <c r="A118" s="220">
        <v>43800</v>
      </c>
      <c r="B118" s="220" t="s">
        <v>137</v>
      </c>
      <c r="C118" s="221">
        <v>180.02552073395415</v>
      </c>
      <c r="D118" s="222">
        <f t="shared" ca="1" si="2"/>
        <v>2.2406317687504895E-2</v>
      </c>
      <c r="E118" s="222">
        <f t="shared" si="4"/>
        <v>2.2406317687504895E-2</v>
      </c>
      <c r="F118" s="222">
        <f t="shared" si="3"/>
        <v>2.078941248193833E-2</v>
      </c>
      <c r="G118" s="222">
        <v>3.6898408748713418E-3</v>
      </c>
      <c r="H118" s="223">
        <v>2.2499999999999999E-2</v>
      </c>
      <c r="I118" s="224">
        <v>2.375E-2</v>
      </c>
      <c r="J118" s="226">
        <v>3.3130000000000002</v>
      </c>
      <c r="K118" s="226">
        <v>3.3290000000000002</v>
      </c>
      <c r="L118" s="226">
        <v>92.14</v>
      </c>
      <c r="M118" s="227">
        <f t="shared" si="5"/>
        <v>4.360148245040385E-3</v>
      </c>
      <c r="N118" s="228">
        <f t="shared" si="6"/>
        <v>1.9022340190223419E-2</v>
      </c>
      <c r="HK118" s="229">
        <v>42</v>
      </c>
    </row>
    <row r="119" spans="1:219" ht="15.75" customHeight="1" thickBot="1">
      <c r="A119" s="203">
        <v>43891</v>
      </c>
      <c r="B119" s="203" t="s">
        <v>138</v>
      </c>
      <c r="C119" s="212">
        <v>153.92234049541278</v>
      </c>
      <c r="D119" s="213">
        <f t="shared" ref="D119:D154" ca="1" si="7">AVERAGE(OFFSET($C$1,MATCH(EDATE(A119,0),$A$1:$A$304,0)-1,,IF(MONTH($A119)=3,-1,IF(MONTH($A119)=6,-2,IF(MONTH($A119)=9,-3,-4)))))/AVERAGE(OFFSET($C$1,MATCH(EDATE(A119,-12),$A$1:$A$304,0)-1,,IF(MONTH($A119)=3,-1,IF(MONTH($A119)=6,-2,IF(MONTH($A119)=9,-3,-4)))))-1</f>
        <v>-3.5304443261413909E-2</v>
      </c>
      <c r="E119" s="213">
        <f t="shared" si="4"/>
        <v>8.3743692776374612E-3</v>
      </c>
      <c r="F119" s="213">
        <f t="shared" ref="F119:F182" si="8">C119/C115-1</f>
        <v>-3.5304443261413909E-2</v>
      </c>
      <c r="G119" s="213">
        <v>-5.7778670293770928E-2</v>
      </c>
      <c r="H119" s="411">
        <v>1.2500000000000001E-2</v>
      </c>
      <c r="I119" s="410">
        <v>1.7500000000000002E-2</v>
      </c>
      <c r="J119" s="263">
        <v>3.4319999999999999</v>
      </c>
      <c r="K119" s="263">
        <v>3.4089999999999998</v>
      </c>
      <c r="L119" s="217">
        <v>92.92</v>
      </c>
      <c r="M119" s="218">
        <f t="shared" si="5"/>
        <v>8.4653787714348283E-3</v>
      </c>
      <c r="N119" s="218">
        <f t="shared" si="6"/>
        <v>1.8301369863013672E-2</v>
      </c>
      <c r="HK119" s="199">
        <v>43</v>
      </c>
    </row>
    <row r="120" spans="1:219" ht="15.75" customHeight="1" thickBot="1">
      <c r="A120" s="203">
        <v>43983</v>
      </c>
      <c r="B120" s="203" t="s">
        <v>139</v>
      </c>
      <c r="C120" s="212">
        <v>120.15609600460442</v>
      </c>
      <c r="D120" s="213">
        <f t="shared" ca="1" si="7"/>
        <v>-0.172504482687453</v>
      </c>
      <c r="E120" s="213">
        <f t="shared" si="4"/>
        <v>-7.0871046446914665E-2</v>
      </c>
      <c r="F120" s="213">
        <f t="shared" si="8"/>
        <v>-0.30003053161498139</v>
      </c>
      <c r="G120" s="213">
        <v>-0.2594768138846667</v>
      </c>
      <c r="H120" s="411">
        <v>2.5000000000000001E-3</v>
      </c>
      <c r="I120" s="410">
        <v>2.5000000000000001E-3</v>
      </c>
      <c r="J120" s="263">
        <v>3.5415000000000001</v>
      </c>
      <c r="K120" s="263">
        <v>3.4586000000000001</v>
      </c>
      <c r="L120" s="217">
        <v>92.96</v>
      </c>
      <c r="M120" s="218">
        <f t="shared" si="5"/>
        <v>4.3047783039162901E-4</v>
      </c>
      <c r="N120" s="218">
        <f t="shared" si="6"/>
        <v>1.6067329762815552E-2</v>
      </c>
      <c r="HK120" s="199">
        <v>44</v>
      </c>
    </row>
    <row r="121" spans="1:219" ht="15.75" customHeight="1">
      <c r="A121" s="203">
        <v>44075</v>
      </c>
      <c r="B121" s="203" t="s">
        <v>140</v>
      </c>
      <c r="C121" s="212">
        <v>157.79585915237431</v>
      </c>
      <c r="D121" s="213">
        <f t="shared" ca="1" si="7"/>
        <v>-0.14291415017219045</v>
      </c>
      <c r="E121" s="213">
        <f t="shared" si="4"/>
        <v>-0.10047271429732085</v>
      </c>
      <c r="F121" s="213">
        <f t="shared" si="8"/>
        <v>-8.615498367872243E-2</v>
      </c>
      <c r="G121" s="213">
        <v>0.30342065667128271</v>
      </c>
      <c r="H121" s="214">
        <v>2.5000000000000001E-3</v>
      </c>
      <c r="I121" s="370">
        <v>2.5000000000000001E-3</v>
      </c>
      <c r="J121" s="263">
        <v>3.6025</v>
      </c>
      <c r="K121" s="263">
        <v>3.5682</v>
      </c>
      <c r="L121" s="217">
        <v>93.41</v>
      </c>
      <c r="M121" s="218">
        <f t="shared" si="5"/>
        <v>4.8407917383821442E-3</v>
      </c>
      <c r="N121" s="218">
        <f t="shared" si="6"/>
        <v>1.8203618923043452E-2</v>
      </c>
      <c r="HK121" s="199">
        <v>45</v>
      </c>
    </row>
    <row r="122" spans="1:219" s="229" customFormat="1" ht="15.75" customHeight="1">
      <c r="A122" s="220">
        <v>44166</v>
      </c>
      <c r="B122" s="220" t="s">
        <v>141</v>
      </c>
      <c r="C122" s="221">
        <v>177.69926398138213</v>
      </c>
      <c r="D122" s="222">
        <f t="shared" ca="1" si="7"/>
        <v>-0.10869640782649259</v>
      </c>
      <c r="E122" s="222">
        <f t="shared" ref="E122:E154" si="9">AVERAGE(C119:C122)/AVERAGE(C115:C118)-1</f>
        <v>-0.10869640782649259</v>
      </c>
      <c r="F122" s="222">
        <f t="shared" si="8"/>
        <v>-1.2921816546276332E-2</v>
      </c>
      <c r="G122" s="222">
        <v>8.2591480342930845E-2</v>
      </c>
      <c r="H122" s="223">
        <v>2.5000000000000001E-3</v>
      </c>
      <c r="I122" s="224">
        <v>2.5000000000000001E-3</v>
      </c>
      <c r="J122" s="226">
        <v>3.6179999999999999</v>
      </c>
      <c r="K122" s="226">
        <v>3.6166499999999999</v>
      </c>
      <c r="L122" s="226">
        <v>93.96</v>
      </c>
      <c r="M122" s="227">
        <f t="shared" si="5"/>
        <v>5.8880205545444042E-3</v>
      </c>
      <c r="N122" s="228">
        <f t="shared" si="6"/>
        <v>1.9752550466681118E-2</v>
      </c>
      <c r="HK122" s="229">
        <v>46</v>
      </c>
    </row>
    <row r="123" spans="1:219" ht="15.75" customHeight="1" thickBot="1">
      <c r="A123" s="203">
        <v>44256</v>
      </c>
      <c r="B123" s="203" t="s">
        <v>142</v>
      </c>
      <c r="C123" s="212">
        <v>160.39237814659438</v>
      </c>
      <c r="D123" s="213">
        <f t="shared" ca="1" si="7"/>
        <v>4.2034428727871553E-2</v>
      </c>
      <c r="E123" s="213">
        <f t="shared" si="9"/>
        <v>-9.1755361279440284E-2</v>
      </c>
      <c r="F123" s="213">
        <f t="shared" si="8"/>
        <v>4.2034428727871553E-2</v>
      </c>
      <c r="G123" s="213">
        <v>2.2368893557722647E-3</v>
      </c>
      <c r="H123" s="411">
        <v>2.5000000000000001E-3</v>
      </c>
      <c r="I123" s="410">
        <v>2.5000000000000001E-3</v>
      </c>
      <c r="J123" s="263">
        <v>3.7435</v>
      </c>
      <c r="K123" s="263">
        <v>3.69015</v>
      </c>
      <c r="L123" s="217">
        <v>95.33</v>
      </c>
      <c r="M123" s="218">
        <f t="shared" si="5"/>
        <v>1.4580672626649749E-2</v>
      </c>
      <c r="N123" s="218">
        <f t="shared" si="6"/>
        <v>2.5936289281101921E-2</v>
      </c>
      <c r="HK123" s="199">
        <v>47</v>
      </c>
    </row>
    <row r="124" spans="1:219" ht="15.75" customHeight="1" thickBot="1">
      <c r="A124" s="203">
        <v>44348</v>
      </c>
      <c r="B124" s="203" t="s">
        <v>143</v>
      </c>
      <c r="C124" s="212">
        <v>170.65599566759985</v>
      </c>
      <c r="D124" s="213">
        <f t="shared" ca="1" si="7"/>
        <v>0.20785997629614106</v>
      </c>
      <c r="E124" s="213">
        <f t="shared" si="9"/>
        <v>6.3447008828363627E-2</v>
      </c>
      <c r="F124" s="213">
        <f t="shared" si="8"/>
        <v>0.42028578942062378</v>
      </c>
      <c r="G124" s="213">
        <v>5.4647052068257373E-3</v>
      </c>
      <c r="H124" s="411">
        <v>2.5000000000000001E-3</v>
      </c>
      <c r="I124" s="410">
        <v>2.5000000000000001E-3</v>
      </c>
      <c r="J124" s="263">
        <v>3.8658999999999999</v>
      </c>
      <c r="K124" s="263">
        <v>3.8258000000000001</v>
      </c>
      <c r="L124" s="217">
        <v>95.98</v>
      </c>
      <c r="M124" s="218">
        <f t="shared" si="5"/>
        <v>6.8184202244834236E-3</v>
      </c>
      <c r="N124" s="218">
        <f t="shared" si="6"/>
        <v>3.2487091222031195E-2</v>
      </c>
      <c r="HK124" s="199">
        <v>49</v>
      </c>
    </row>
    <row r="125" spans="1:219" ht="15.75" customHeight="1">
      <c r="A125" s="203">
        <v>44440</v>
      </c>
      <c r="B125" s="203" t="s">
        <v>144</v>
      </c>
      <c r="C125" s="212">
        <v>176.22582843072573</v>
      </c>
      <c r="D125" s="213">
        <f t="shared" ca="1" si="7"/>
        <v>0.17458762272162764</v>
      </c>
      <c r="E125" s="213">
        <f t="shared" si="9"/>
        <v>0.1194209376814368</v>
      </c>
      <c r="F125" s="213">
        <f t="shared" si="8"/>
        <v>0.11679627955607286</v>
      </c>
      <c r="G125" s="213">
        <v>2.3725091050050828E-2</v>
      </c>
      <c r="H125" s="214">
        <v>0.01</v>
      </c>
      <c r="I125" s="370">
        <v>6.2500000000000003E-3</v>
      </c>
      <c r="J125" s="263">
        <v>4.1345000000000001</v>
      </c>
      <c r="K125" s="263">
        <v>4.1014999999999997</v>
      </c>
      <c r="L125" s="217">
        <v>98.3</v>
      </c>
      <c r="M125" s="218">
        <f t="shared" si="5"/>
        <v>2.4171702438007925E-2</v>
      </c>
      <c r="N125" s="218">
        <f t="shared" si="6"/>
        <v>5.234985547585902E-2</v>
      </c>
      <c r="HK125" s="199">
        <v>50</v>
      </c>
    </row>
    <row r="126" spans="1:219" s="229" customFormat="1" ht="15.75" customHeight="1">
      <c r="A126" s="220">
        <v>44531</v>
      </c>
      <c r="B126" s="220" t="s">
        <v>145</v>
      </c>
      <c r="C126" s="221">
        <v>183.74603910042072</v>
      </c>
      <c r="D126" s="222">
        <f t="shared" ca="1" si="7"/>
        <v>0.13361255655592963</v>
      </c>
      <c r="E126" s="222">
        <f t="shared" si="9"/>
        <v>0.13361255655592963</v>
      </c>
      <c r="F126" s="222">
        <f t="shared" si="8"/>
        <v>3.4028138235125738E-2</v>
      </c>
      <c r="G126" s="222">
        <v>1.5241025735974745E-3</v>
      </c>
      <c r="H126" s="223">
        <v>2.5000000000000001E-2</v>
      </c>
      <c r="I126" s="224">
        <v>0.02</v>
      </c>
      <c r="J126" s="226">
        <v>4.0015000000000001</v>
      </c>
      <c r="K126" s="226">
        <v>3.9965000000000002</v>
      </c>
      <c r="L126" s="226">
        <v>100</v>
      </c>
      <c r="M126" s="227">
        <f t="shared" si="5"/>
        <v>1.7293997965412089E-2</v>
      </c>
      <c r="N126" s="228">
        <f t="shared" si="6"/>
        <v>6.4282673478075925E-2</v>
      </c>
      <c r="HK126" s="229">
        <v>51</v>
      </c>
    </row>
    <row r="127" spans="1:219" ht="15.75" customHeight="1" thickBot="1">
      <c r="A127" s="203">
        <v>44621</v>
      </c>
      <c r="B127" s="203" t="s">
        <v>146</v>
      </c>
      <c r="C127" s="212">
        <v>166.65562825002112</v>
      </c>
      <c r="D127" s="213">
        <f t="shared" ca="1" si="7"/>
        <v>3.9049549459901911E-2</v>
      </c>
      <c r="E127" s="213">
        <f t="shared" si="9"/>
        <v>0.13187361174088164</v>
      </c>
      <c r="F127" s="213">
        <f t="shared" si="8"/>
        <v>3.9049549459901911E-2</v>
      </c>
      <c r="G127" s="213">
        <v>7.8916402846960221E-3</v>
      </c>
      <c r="H127" s="411">
        <v>0.04</v>
      </c>
      <c r="I127" s="410">
        <v>3.5000000000000003E-2</v>
      </c>
      <c r="J127" s="263">
        <v>3.6804000000000001</v>
      </c>
      <c r="K127" s="263">
        <v>3.7627000000000002</v>
      </c>
      <c r="L127" s="217">
        <v>101.84</v>
      </c>
      <c r="M127" s="218">
        <f t="shared" si="5"/>
        <v>1.8399999999999972E-2</v>
      </c>
      <c r="N127" s="218">
        <f t="shared" si="6"/>
        <v>6.8289101017518172E-2</v>
      </c>
      <c r="HK127" s="199">
        <v>52</v>
      </c>
    </row>
    <row r="128" spans="1:219" ht="15.75" customHeight="1" thickBot="1">
      <c r="A128" s="203">
        <v>44713</v>
      </c>
      <c r="B128" s="203" t="s">
        <v>147</v>
      </c>
      <c r="C128" s="212">
        <v>176.48788495776009</v>
      </c>
      <c r="D128" s="213">
        <f t="shared" ca="1" si="7"/>
        <v>3.6535867112809095E-2</v>
      </c>
      <c r="E128" s="213">
        <f t="shared" si="9"/>
        <v>5.4867962793781144E-2</v>
      </c>
      <c r="F128" s="213">
        <f t="shared" si="8"/>
        <v>3.4173363012217184E-2</v>
      </c>
      <c r="G128" s="213">
        <v>1.6768632585115739E-3</v>
      </c>
      <c r="H128" s="411">
        <v>5.5E-2</v>
      </c>
      <c r="I128" s="410">
        <v>0.05</v>
      </c>
      <c r="J128" s="263">
        <v>3.8264999999999998</v>
      </c>
      <c r="K128" s="263">
        <v>3.8319999999999999</v>
      </c>
      <c r="L128" s="217">
        <v>104.44</v>
      </c>
      <c r="M128" s="218">
        <f t="shared" si="5"/>
        <v>2.553024351924571E-2</v>
      </c>
      <c r="N128" s="218">
        <f t="shared" si="6"/>
        <v>8.8143363200666736E-2</v>
      </c>
      <c r="HK128" s="199">
        <v>53</v>
      </c>
    </row>
    <row r="129" spans="1:219" ht="15.75" customHeight="1">
      <c r="A129" s="203">
        <v>44805</v>
      </c>
      <c r="B129" s="203" t="s">
        <v>148</v>
      </c>
      <c r="C129" s="212">
        <v>179.83772828136495</v>
      </c>
      <c r="D129" s="213">
        <f t="shared" ca="1" si="7"/>
        <v>3.096360740348203E-2</v>
      </c>
      <c r="E129" s="213">
        <f t="shared" si="9"/>
        <v>3.1758623415169884E-2</v>
      </c>
      <c r="F129" s="213">
        <f t="shared" si="8"/>
        <v>2.0495859675070616E-2</v>
      </c>
      <c r="G129" s="213">
        <v>8.6735680561134121E-3</v>
      </c>
      <c r="H129" s="214">
        <v>6.7500000000000004E-2</v>
      </c>
      <c r="I129" s="370">
        <v>6.3750000000000001E-2</v>
      </c>
      <c r="J129" s="263">
        <v>3.9832000000000001</v>
      </c>
      <c r="K129" s="263">
        <v>3.95255</v>
      </c>
      <c r="L129" s="217">
        <v>106.68</v>
      </c>
      <c r="M129" s="218">
        <f t="shared" si="5"/>
        <v>2.1447721179624679E-2</v>
      </c>
      <c r="N129" s="218">
        <f t="shared" si="6"/>
        <v>8.5249237029501712E-2</v>
      </c>
      <c r="HK129" s="199">
        <v>54</v>
      </c>
    </row>
    <row r="130" spans="1:219" s="229" customFormat="1" ht="15.75" customHeight="1">
      <c r="A130" s="220">
        <v>44896</v>
      </c>
      <c r="B130" s="220" t="s">
        <v>149</v>
      </c>
      <c r="C130" s="221">
        <v>187.44839003324066</v>
      </c>
      <c r="D130" s="222">
        <f t="shared" ca="1" si="7"/>
        <v>2.8088019736235648E-2</v>
      </c>
      <c r="E130" s="222">
        <f t="shared" si="9"/>
        <v>2.8088019736235648E-2</v>
      </c>
      <c r="F130" s="222">
        <f t="shared" si="8"/>
        <v>2.0149282950238323E-2</v>
      </c>
      <c r="G130" s="222">
        <v>8.5969241619543446E-4</v>
      </c>
      <c r="H130" s="223">
        <v>7.4999999999999997E-2</v>
      </c>
      <c r="I130" s="224">
        <v>7.2499999999999995E-2</v>
      </c>
      <c r="J130" s="226">
        <v>3.8060999999999998</v>
      </c>
      <c r="K130" s="226">
        <v>3.8960499999999998</v>
      </c>
      <c r="L130" s="226">
        <v>108.46</v>
      </c>
      <c r="M130" s="227">
        <f t="shared" si="5"/>
        <v>1.668541432320958E-2</v>
      </c>
      <c r="N130" s="228">
        <f t="shared" si="6"/>
        <v>8.4600000000000009E-2</v>
      </c>
      <c r="HK130" s="229">
        <v>55</v>
      </c>
    </row>
    <row r="131" spans="1:219" ht="15.75" customHeight="1" thickBot="1">
      <c r="A131" s="203">
        <v>44986</v>
      </c>
      <c r="B131" s="203" t="s">
        <v>150</v>
      </c>
      <c r="C131" s="212">
        <v>166.431334926928</v>
      </c>
      <c r="D131" s="213">
        <f t="shared" ca="1" si="7"/>
        <v>-1.3458490748157192E-3</v>
      </c>
      <c r="E131" s="213">
        <f t="shared" si="9"/>
        <v>1.8531697521876112E-2</v>
      </c>
      <c r="F131" s="213">
        <f t="shared" si="8"/>
        <v>-1.3458490748157192E-3</v>
      </c>
      <c r="G131" s="213">
        <v>-1.2755597333974911E-2</v>
      </c>
      <c r="H131" s="411">
        <v>7.7499999999999999E-2</v>
      </c>
      <c r="I131" s="410">
        <v>7.7499999999999999E-2</v>
      </c>
      <c r="J131" s="263">
        <v>3.7631000000000001</v>
      </c>
      <c r="K131" s="263">
        <v>3.8045499999999999</v>
      </c>
      <c r="L131" s="217">
        <v>110.39</v>
      </c>
      <c r="M131" s="218">
        <f t="shared" si="5"/>
        <v>1.7794578646505688E-2</v>
      </c>
      <c r="N131" s="218">
        <f t="shared" si="6"/>
        <v>8.3955223880596952E-2</v>
      </c>
    </row>
    <row r="132" spans="1:219" ht="15.75" customHeight="1" thickBot="1">
      <c r="A132" s="203">
        <v>45078</v>
      </c>
      <c r="B132" s="203" t="s">
        <v>151</v>
      </c>
      <c r="C132" s="212">
        <v>175.67183117056928</v>
      </c>
      <c r="D132" s="213">
        <f t="shared" ca="1" si="7"/>
        <v>-3.0318134256963614E-3</v>
      </c>
      <c r="E132" s="213">
        <f t="shared" si="9"/>
        <v>8.9230072972970031E-3</v>
      </c>
      <c r="F132" s="213">
        <f t="shared" si="8"/>
        <v>-4.6238515883746389E-3</v>
      </c>
      <c r="G132" s="213">
        <v>2.7984424116533901E-4</v>
      </c>
      <c r="H132" s="411">
        <v>7.7499999999999999E-2</v>
      </c>
      <c r="I132" s="410">
        <v>7.7499999999999999E-2</v>
      </c>
      <c r="J132" s="263">
        <v>3.625</v>
      </c>
      <c r="K132" s="263">
        <v>3.6665000000000001</v>
      </c>
      <c r="L132" s="217">
        <v>111.19</v>
      </c>
      <c r="M132" s="218">
        <f t="shared" ref="M132:M195" si="10">L132/L131-1</f>
        <v>7.2470332457650333E-3</v>
      </c>
      <c r="N132" s="218">
        <f t="shared" si="6"/>
        <v>6.4630409804672606E-2</v>
      </c>
    </row>
    <row r="133" spans="1:219" ht="15.75" customHeight="1">
      <c r="A133" s="203">
        <v>45170</v>
      </c>
      <c r="B133" s="203" t="s">
        <v>152</v>
      </c>
      <c r="C133" s="212">
        <v>178.60777156262162</v>
      </c>
      <c r="D133" s="213">
        <f t="shared" ca="1" si="7"/>
        <v>-4.3410808054280547E-3</v>
      </c>
      <c r="E133" s="213">
        <f t="shared" si="9"/>
        <v>2.0263079452629285E-3</v>
      </c>
      <c r="F133" s="213">
        <f t="shared" si="8"/>
        <v>-6.83925853878109E-3</v>
      </c>
      <c r="G133" s="213">
        <v>5.0237856512584944E-3</v>
      </c>
      <c r="H133" s="214">
        <v>7.4999999999999997E-2</v>
      </c>
      <c r="I133" s="370">
        <v>7.6249999999999998E-2</v>
      </c>
      <c r="J133" s="263">
        <v>3.7848999999999999</v>
      </c>
      <c r="K133" s="263">
        <v>3.6993</v>
      </c>
      <c r="L133" s="217">
        <v>112.06</v>
      </c>
      <c r="M133" s="218">
        <f t="shared" si="10"/>
        <v>7.8244446443025417E-3</v>
      </c>
      <c r="N133" s="218">
        <f t="shared" si="6"/>
        <v>5.0431196100487297E-2</v>
      </c>
    </row>
    <row r="134" spans="1:219" s="229" customFormat="1" ht="15.75" customHeight="1">
      <c r="A134" s="220">
        <v>45261</v>
      </c>
      <c r="B134" s="220" t="s">
        <v>153</v>
      </c>
      <c r="C134" s="221">
        <v>186.85386237352836</v>
      </c>
      <c r="D134" s="222">
        <f t="shared" ca="1" si="7"/>
        <v>-4.032533781847758E-3</v>
      </c>
      <c r="E134" s="222">
        <f t="shared" si="9"/>
        <v>-4.032533781847758E-3</v>
      </c>
      <c r="F134" s="222">
        <f t="shared" si="8"/>
        <v>-3.1716872020446374E-3</v>
      </c>
      <c r="G134" s="222">
        <v>4.9587341786601069E-3</v>
      </c>
      <c r="H134" s="223">
        <v>6.7500000000000004E-2</v>
      </c>
      <c r="I134" s="224">
        <v>7.0000000000000007E-2</v>
      </c>
      <c r="J134" s="226">
        <v>3.7042000000000002</v>
      </c>
      <c r="K134" s="226">
        <v>3.7716000000000003</v>
      </c>
      <c r="L134" s="226">
        <v>111.97</v>
      </c>
      <c r="M134" s="227">
        <f t="shared" si="10"/>
        <v>-8.031411743708583E-4</v>
      </c>
      <c r="N134" s="228">
        <f t="shared" si="6"/>
        <v>3.2362161165406578E-2</v>
      </c>
    </row>
    <row r="135" spans="1:219" ht="15.75" customHeight="1" thickBot="1">
      <c r="A135" s="203">
        <v>45352</v>
      </c>
      <c r="B135" s="203" t="s">
        <v>154</v>
      </c>
      <c r="C135" s="212">
        <v>168.77497792083278</v>
      </c>
      <c r="D135" s="213">
        <f t="shared" ca="1" si="7"/>
        <v>1.408174124742656E-2</v>
      </c>
      <c r="E135" s="213">
        <f t="shared" si="9"/>
        <v>-4.180413125229876E-4</v>
      </c>
      <c r="F135" s="213">
        <f t="shared" si="8"/>
        <v>1.408174124742656E-2</v>
      </c>
      <c r="G135" s="213">
        <v>4.5088299018454236E-3</v>
      </c>
      <c r="H135" s="411">
        <v>6.25E-2</v>
      </c>
      <c r="I135" s="410">
        <v>6.3750000000000001E-2</v>
      </c>
      <c r="J135" s="263">
        <v>3.7176</v>
      </c>
      <c r="K135" s="263">
        <v>3.7630499999999998</v>
      </c>
      <c r="L135" s="217">
        <v>113.75</v>
      </c>
      <c r="M135" s="218">
        <f t="shared" si="10"/>
        <v>1.5897115298740827E-2</v>
      </c>
      <c r="N135" s="218">
        <f t="shared" ref="N135:N198" si="11">L135/L131-1</f>
        <v>3.0437539632212962E-2</v>
      </c>
    </row>
    <row r="136" spans="1:219" ht="15.75" customHeight="1" thickBot="1">
      <c r="A136" s="203">
        <v>45444</v>
      </c>
      <c r="B136" s="203" t="s">
        <v>155</v>
      </c>
      <c r="C136" s="212">
        <v>182.05346677000622</v>
      </c>
      <c r="D136" s="213">
        <f t="shared" ca="1" si="7"/>
        <v>2.5504816844796663E-2</v>
      </c>
      <c r="E136" s="213">
        <f t="shared" si="9"/>
        <v>9.7277959598800479E-3</v>
      </c>
      <c r="F136" s="213">
        <f t="shared" si="8"/>
        <v>3.6327028396719196E-2</v>
      </c>
      <c r="G136" s="213">
        <v>1.5402778357127334E-2</v>
      </c>
      <c r="H136" s="411">
        <v>5.7500000000000002E-2</v>
      </c>
      <c r="I136" s="410">
        <v>5.8749999999999997E-2</v>
      </c>
      <c r="J136" s="263">
        <v>3.8424999999999998</v>
      </c>
      <c r="K136" s="263">
        <v>3.8044500000000001</v>
      </c>
      <c r="L136" s="217">
        <v>113.73</v>
      </c>
      <c r="M136" s="218">
        <f t="shared" si="10"/>
        <v>-1.7582417582417964E-4</v>
      </c>
      <c r="N136" s="218">
        <f t="shared" si="11"/>
        <v>2.2843780915549949E-2</v>
      </c>
    </row>
    <row r="137" spans="1:219" s="229" customFormat="1" ht="15.75" customHeight="1">
      <c r="A137" s="203">
        <v>45536</v>
      </c>
      <c r="B137" s="203" t="s">
        <v>156</v>
      </c>
      <c r="C137" s="212">
        <v>185.40139677218329</v>
      </c>
      <c r="D137" s="213">
        <f t="shared" ca="1" si="7"/>
        <v>2.9803299067693079E-2</v>
      </c>
      <c r="E137" s="213">
        <f t="shared" si="9"/>
        <v>2.1074884647503511E-2</v>
      </c>
      <c r="F137" s="213">
        <f t="shared" si="8"/>
        <v>3.8036559944312209E-2</v>
      </c>
      <c r="G137" s="213">
        <v>1.1868952180254411E-2</v>
      </c>
      <c r="H137" s="214">
        <v>5.2499999999999998E-2</v>
      </c>
      <c r="I137" s="370">
        <v>5.5E-2</v>
      </c>
      <c r="J137" s="263">
        <v>3.7040000000000002</v>
      </c>
      <c r="K137" s="263">
        <v>3.7161499999999998</v>
      </c>
      <c r="L137" s="217">
        <v>114.1</v>
      </c>
      <c r="M137" s="218">
        <f t="shared" si="10"/>
        <v>3.2533192649255582E-3</v>
      </c>
      <c r="N137" s="218">
        <f t="shared" si="11"/>
        <v>1.8204533285739677E-2</v>
      </c>
    </row>
    <row r="138" spans="1:219" s="229" customFormat="1" ht="15.75" customHeight="1" thickBot="1">
      <c r="A138" s="270">
        <v>45627</v>
      </c>
      <c r="B138" s="270" t="s">
        <v>157</v>
      </c>
      <c r="C138" s="271">
        <v>191.90032116673621</v>
      </c>
      <c r="D138" s="272">
        <f t="shared" ca="1" si="7"/>
        <v>2.9064988245787848E-2</v>
      </c>
      <c r="E138" s="272">
        <f t="shared" si="9"/>
        <v>2.9064988245787848E-2</v>
      </c>
      <c r="F138" s="272">
        <f t="shared" si="8"/>
        <v>2.7007516618092531E-2</v>
      </c>
      <c r="G138" s="272">
        <v>-5.0000000000000044E-3</v>
      </c>
      <c r="H138" s="223">
        <v>0.05</v>
      </c>
      <c r="I138" s="224">
        <v>5.1249999999999997E-2</v>
      </c>
      <c r="J138" s="226">
        <v>3.7570000000000001</v>
      </c>
      <c r="K138" s="226">
        <v>3.7657500000000002</v>
      </c>
      <c r="L138" s="226">
        <v>114.172077</v>
      </c>
      <c r="M138" s="227">
        <f t="shared" si="10"/>
        <v>6.3170026292724835E-4</v>
      </c>
      <c r="N138" s="228">
        <f t="shared" si="11"/>
        <v>1.9666669643654489E-2</v>
      </c>
    </row>
    <row r="139" spans="1:219" s="229" customFormat="1" ht="15.75" customHeight="1" thickTop="1">
      <c r="A139" s="267">
        <v>45717</v>
      </c>
      <c r="B139" s="267" t="s">
        <v>158</v>
      </c>
      <c r="C139" s="268">
        <v>174.50848166949089</v>
      </c>
      <c r="D139" s="269">
        <f t="shared" ca="1" si="7"/>
        <v>3.397129017162448E-2</v>
      </c>
      <c r="E139" s="269">
        <f t="shared" si="9"/>
        <v>3.3744102617941252E-2</v>
      </c>
      <c r="F139" s="269">
        <f t="shared" si="8"/>
        <v>3.397129017162448E-2</v>
      </c>
      <c r="G139" s="269">
        <v>1.0999999999999899E-2</v>
      </c>
      <c r="H139" s="412">
        <v>4.7500000000000001E-2</v>
      </c>
      <c r="I139" s="413">
        <v>4.7500000000000001E-2</v>
      </c>
      <c r="J139" s="279">
        <v>3.8</v>
      </c>
      <c r="K139" s="279">
        <v>3.8</v>
      </c>
      <c r="L139" s="268">
        <v>116.0280702</v>
      </c>
      <c r="M139" s="280">
        <f t="shared" si="10"/>
        <v>1.6256104371299207E-2</v>
      </c>
      <c r="N139" s="269">
        <f t="shared" si="11"/>
        <v>2.0026990769230757E-2</v>
      </c>
    </row>
    <row r="140" spans="1:219" s="229" customFormat="1" ht="15.75" customHeight="1">
      <c r="A140" s="267">
        <v>45809</v>
      </c>
      <c r="B140" s="267" t="s">
        <v>159</v>
      </c>
      <c r="C140" s="268">
        <v>186.15164026348711</v>
      </c>
      <c r="D140" s="269">
        <f t="shared" ca="1" si="7"/>
        <v>2.8024173612270831E-2</v>
      </c>
      <c r="E140" s="269">
        <f t="shared" si="9"/>
        <v>3.0255565296185116E-2</v>
      </c>
      <c r="F140" s="269">
        <f t="shared" si="8"/>
        <v>2.2510823694767756E-2</v>
      </c>
      <c r="G140" s="269">
        <v>8.0000000000000071E-3</v>
      </c>
      <c r="H140" s="412">
        <v>4.4999999999999998E-2</v>
      </c>
      <c r="I140" s="413">
        <v>4.6249999999999999E-2</v>
      </c>
      <c r="J140" s="279">
        <v>3.8</v>
      </c>
      <c r="K140" s="279">
        <v>3.8</v>
      </c>
      <c r="L140" s="268">
        <v>116.00397984</v>
      </c>
      <c r="M140" s="280">
        <f t="shared" si="10"/>
        <v>-2.0762527514661677E-4</v>
      </c>
      <c r="N140" s="269">
        <f t="shared" si="11"/>
        <v>1.9994547085201653E-2</v>
      </c>
    </row>
    <row r="141" spans="1:219" s="229" customFormat="1" ht="15.75" customHeight="1">
      <c r="A141" s="267">
        <v>45901</v>
      </c>
      <c r="B141" s="267" t="s">
        <v>160</v>
      </c>
      <c r="C141" s="268">
        <v>189.36249665644402</v>
      </c>
      <c r="D141" s="269">
        <f t="shared" ca="1" si="7"/>
        <v>2.5721763430338607E-2</v>
      </c>
      <c r="E141" s="269">
        <f t="shared" si="9"/>
        <v>2.6054018116644206E-2</v>
      </c>
      <c r="F141" s="269">
        <f t="shared" si="8"/>
        <v>2.1364994834035977E-2</v>
      </c>
      <c r="G141" s="269">
        <v>7.7499999999999236E-3</v>
      </c>
      <c r="H141" s="412">
        <v>4.4999999999999998E-2</v>
      </c>
      <c r="I141" s="413">
        <v>4.4999999999999998E-2</v>
      </c>
      <c r="J141" s="279">
        <v>3.8</v>
      </c>
      <c r="K141" s="279">
        <v>3.8</v>
      </c>
      <c r="L141" s="268">
        <v>116.33147328000001</v>
      </c>
      <c r="M141" s="280">
        <f t="shared" si="10"/>
        <v>2.823122451934168E-3</v>
      </c>
      <c r="N141" s="269">
        <f t="shared" si="11"/>
        <v>1.9557171603856505E-2</v>
      </c>
    </row>
    <row r="142" spans="1:219" s="229" customFormat="1" ht="15.75" customHeight="1" thickBot="1">
      <c r="A142" s="270">
        <v>45992</v>
      </c>
      <c r="B142" s="270" t="s">
        <v>161</v>
      </c>
      <c r="C142" s="271">
        <v>198.535501456303</v>
      </c>
      <c r="D142" s="272">
        <f t="shared" ca="1" si="7"/>
        <v>2.8055364911937941E-2</v>
      </c>
      <c r="E142" s="272">
        <f t="shared" si="9"/>
        <v>2.8055364911937941E-2</v>
      </c>
      <c r="F142" s="272">
        <f t="shared" si="8"/>
        <v>3.4576181265489891E-2</v>
      </c>
      <c r="G142" s="272">
        <v>7.2499999999999787E-3</v>
      </c>
      <c r="H142" s="414">
        <v>4.4999999999999998E-2</v>
      </c>
      <c r="I142" s="415">
        <v>4.4999999999999998E-2</v>
      </c>
      <c r="J142" s="275">
        <v>3.8</v>
      </c>
      <c r="K142" s="275">
        <v>3.8</v>
      </c>
      <c r="L142" s="271">
        <v>116.45551854</v>
      </c>
      <c r="M142" s="276">
        <f t="shared" si="10"/>
        <v>1.0663086824442836E-3</v>
      </c>
      <c r="N142" s="272">
        <f t="shared" si="11"/>
        <v>2.0000000000000018E-2</v>
      </c>
    </row>
    <row r="143" spans="1:219" s="229" customFormat="1" ht="15.75" customHeight="1" thickTop="1">
      <c r="A143" s="267">
        <v>46082</v>
      </c>
      <c r="B143" s="267" t="s">
        <v>162</v>
      </c>
      <c r="C143" s="268">
        <v>179.84525957365463</v>
      </c>
      <c r="D143" s="269">
        <f t="shared" ca="1" si="7"/>
        <v>3.058176802128898E-2</v>
      </c>
      <c r="E143" s="269">
        <f t="shared" si="9"/>
        <v>2.7295576125638377E-2</v>
      </c>
      <c r="F143" s="269">
        <f t="shared" si="8"/>
        <v>3.058176802128898E-2</v>
      </c>
      <c r="G143" s="269">
        <v>7.2499999999999787E-3</v>
      </c>
      <c r="H143" s="412">
        <v>4.4999999999999998E-2</v>
      </c>
      <c r="I143" s="413">
        <v>4.4999999999999998E-2</v>
      </c>
      <c r="J143" s="279">
        <v>3.8</v>
      </c>
      <c r="K143" s="279">
        <v>3.8</v>
      </c>
      <c r="L143" s="268">
        <v>118.348631604</v>
      </c>
      <c r="M143" s="280">
        <f t="shared" si="10"/>
        <v>1.6256104371299207E-2</v>
      </c>
      <c r="N143" s="269">
        <f t="shared" si="11"/>
        <v>2.0000000000000018E-2</v>
      </c>
    </row>
    <row r="144" spans="1:219" s="229" customFormat="1" ht="15.75" customHeight="1">
      <c r="A144" s="267">
        <v>46174</v>
      </c>
      <c r="B144" s="267" t="s">
        <v>163</v>
      </c>
      <c r="C144" s="268">
        <v>191.76388677038048</v>
      </c>
      <c r="D144" s="269">
        <f t="shared" ca="1" si="7"/>
        <v>3.0358289550769468E-2</v>
      </c>
      <c r="E144" s="269">
        <f t="shared" si="9"/>
        <v>2.9195689290146376E-2</v>
      </c>
      <c r="F144" s="269">
        <f t="shared" si="8"/>
        <v>3.0148788906450452E-2</v>
      </c>
      <c r="G144" s="269">
        <v>7.2499999999999787E-3</v>
      </c>
      <c r="H144" s="412">
        <v>4.4999999999999998E-2</v>
      </c>
      <c r="I144" s="413">
        <v>4.4999999999999998E-2</v>
      </c>
      <c r="J144" s="279">
        <v>3.8</v>
      </c>
      <c r="K144" s="279">
        <v>3.8</v>
      </c>
      <c r="L144" s="268">
        <v>118.3240594368</v>
      </c>
      <c r="M144" s="280">
        <f t="shared" si="10"/>
        <v>-2.0762527514661677E-4</v>
      </c>
      <c r="N144" s="269">
        <f t="shared" si="11"/>
        <v>2.0000000000000018E-2</v>
      </c>
    </row>
    <row r="145" spans="1:219" s="229" customFormat="1" ht="15.75" customHeight="1">
      <c r="A145" s="267">
        <v>46266</v>
      </c>
      <c r="B145" s="267" t="s">
        <v>164</v>
      </c>
      <c r="C145" s="268">
        <v>194.92377846037223</v>
      </c>
      <c r="D145" s="269">
        <f t="shared" ca="1" si="7"/>
        <v>3.0017504111607973E-2</v>
      </c>
      <c r="E145" s="269">
        <f t="shared" si="9"/>
        <v>3.1196617956251727E-2</v>
      </c>
      <c r="F145" s="269">
        <f t="shared" si="8"/>
        <v>2.9368443604849137E-2</v>
      </c>
      <c r="G145" s="269">
        <v>7.2499999999999787E-3</v>
      </c>
      <c r="H145" s="412">
        <v>4.4999999999999998E-2</v>
      </c>
      <c r="I145" s="413">
        <v>4.4999999999999998E-2</v>
      </c>
      <c r="J145" s="279">
        <v>3.8</v>
      </c>
      <c r="K145" s="279">
        <v>3.8</v>
      </c>
      <c r="L145" s="268">
        <v>118.65810274560002</v>
      </c>
      <c r="M145" s="280">
        <f t="shared" si="10"/>
        <v>2.823122451934168E-3</v>
      </c>
      <c r="N145" s="269">
        <f t="shared" si="11"/>
        <v>2.0000000000000018E-2</v>
      </c>
    </row>
    <row r="146" spans="1:219" s="229" customFormat="1" ht="15.75" customHeight="1" thickBot="1">
      <c r="A146" s="270">
        <v>46357</v>
      </c>
      <c r="B146" s="270" t="s">
        <v>165</v>
      </c>
      <c r="C146" s="271">
        <v>204.33154782842126</v>
      </c>
      <c r="D146" s="272">
        <f t="shared" ca="1" si="7"/>
        <v>2.9799092401457283E-2</v>
      </c>
      <c r="E146" s="272">
        <f t="shared" si="9"/>
        <v>2.9799092401457283E-2</v>
      </c>
      <c r="F146" s="272">
        <f t="shared" si="8"/>
        <v>2.9194004747780333E-2</v>
      </c>
      <c r="G146" s="272">
        <v>7.2499999999999787E-3</v>
      </c>
      <c r="H146" s="414">
        <v>4.4999999999999998E-2</v>
      </c>
      <c r="I146" s="415">
        <v>4.4999999999999998E-2</v>
      </c>
      <c r="J146" s="275">
        <v>3.8</v>
      </c>
      <c r="K146" s="275">
        <v>3.8</v>
      </c>
      <c r="L146" s="271">
        <v>118.7846289108</v>
      </c>
      <c r="M146" s="276">
        <f t="shared" si="10"/>
        <v>1.0663086824440615E-3</v>
      </c>
      <c r="N146" s="272">
        <f t="shared" si="11"/>
        <v>2.0000000000000018E-2</v>
      </c>
    </row>
    <row r="147" spans="1:219" s="229" customFormat="1" ht="15.75" customHeight="1" thickTop="1">
      <c r="A147" s="267">
        <v>46447</v>
      </c>
      <c r="B147" s="267" t="s">
        <v>166</v>
      </c>
      <c r="C147" s="268">
        <v>185.09492951893404</v>
      </c>
      <c r="D147" s="269">
        <f t="shared" ca="1" si="7"/>
        <v>2.9189926705460056E-2</v>
      </c>
      <c r="E147" s="269">
        <f t="shared" si="9"/>
        <v>2.9472602465730136E-2</v>
      </c>
      <c r="F147" s="269">
        <f t="shared" si="8"/>
        <v>2.9189926705460056E-2</v>
      </c>
      <c r="G147" s="269">
        <v>7.2499999999999787E-3</v>
      </c>
      <c r="H147" s="412">
        <v>4.4999999999999998E-2</v>
      </c>
      <c r="I147" s="413">
        <v>4.4999999999999998E-2</v>
      </c>
      <c r="J147" s="279">
        <v>3.8</v>
      </c>
      <c r="K147" s="279">
        <v>3.8</v>
      </c>
      <c r="L147" s="268">
        <v>120.71560423608001</v>
      </c>
      <c r="M147" s="280">
        <f t="shared" si="10"/>
        <v>1.6256104371299207E-2</v>
      </c>
      <c r="N147" s="269">
        <f t="shared" si="11"/>
        <v>2.0000000000000018E-2</v>
      </c>
    </row>
    <row r="148" spans="1:219" s="229" customFormat="1" ht="15.75" customHeight="1">
      <c r="A148" s="267">
        <v>46539</v>
      </c>
      <c r="B148" s="267" t="s">
        <v>167</v>
      </c>
      <c r="C148" s="268">
        <v>197.57103611879256</v>
      </c>
      <c r="D148" s="269">
        <f t="shared" ca="1" si="7"/>
        <v>2.9753894387343882E-2</v>
      </c>
      <c r="E148" s="269">
        <f t="shared" si="9"/>
        <v>2.9511437296312781E-2</v>
      </c>
      <c r="F148" s="269">
        <f t="shared" si="8"/>
        <v>3.0282810002519422E-2</v>
      </c>
      <c r="G148" s="269">
        <v>7.2499999999999787E-3</v>
      </c>
      <c r="H148" s="412">
        <v>4.4999999999999998E-2</v>
      </c>
      <c r="I148" s="413">
        <v>4.4999999999999998E-2</v>
      </c>
      <c r="J148" s="279">
        <v>3.8</v>
      </c>
      <c r="K148" s="279">
        <v>3.8</v>
      </c>
      <c r="L148" s="268">
        <v>120.690540625536</v>
      </c>
      <c r="M148" s="280">
        <f t="shared" si="10"/>
        <v>-2.0762527514661677E-4</v>
      </c>
      <c r="N148" s="269">
        <f t="shared" si="11"/>
        <v>2.0000000000000018E-2</v>
      </c>
    </row>
    <row r="149" spans="1:219" s="229" customFormat="1" ht="15.75" customHeight="1">
      <c r="A149" s="267">
        <v>46631</v>
      </c>
      <c r="B149" s="267" t="s">
        <v>168</v>
      </c>
      <c r="C149" s="268">
        <v>200.66346474134255</v>
      </c>
      <c r="D149" s="269">
        <f t="shared" ca="1" si="7"/>
        <v>2.9647889538742422E-2</v>
      </c>
      <c r="E149" s="269">
        <f t="shared" si="9"/>
        <v>2.9530106290233116E-2</v>
      </c>
      <c r="F149" s="269">
        <f t="shared" si="8"/>
        <v>2.9445798384916788E-2</v>
      </c>
      <c r="G149" s="269">
        <v>7.2499999999999787E-3</v>
      </c>
      <c r="H149" s="412">
        <v>4.4999999999999998E-2</v>
      </c>
      <c r="I149" s="413">
        <v>4.4999999999999998E-2</v>
      </c>
      <c r="J149" s="279">
        <v>3.8</v>
      </c>
      <c r="K149" s="279">
        <v>3.8</v>
      </c>
      <c r="L149" s="268">
        <v>121.03126480051202</v>
      </c>
      <c r="M149" s="280">
        <f t="shared" si="10"/>
        <v>2.823122451934168E-3</v>
      </c>
      <c r="N149" s="269">
        <f t="shared" si="11"/>
        <v>2.0000000000000018E-2</v>
      </c>
    </row>
    <row r="150" spans="1:219" s="229" customFormat="1" ht="15.75" customHeight="1" thickBot="1">
      <c r="A150" s="270">
        <v>46722</v>
      </c>
      <c r="B150" s="270" t="s">
        <v>169</v>
      </c>
      <c r="C150" s="271">
        <v>210.32885903727512</v>
      </c>
      <c r="D150" s="272">
        <f t="shared" ca="1" si="7"/>
        <v>2.9569162404988081E-2</v>
      </c>
      <c r="E150" s="272">
        <f t="shared" si="9"/>
        <v>2.9569162404988081E-2</v>
      </c>
      <c r="F150" s="272">
        <f t="shared" si="8"/>
        <v>2.9350882291998559E-2</v>
      </c>
      <c r="G150" s="272">
        <v>7.2499999999999787E-3</v>
      </c>
      <c r="H150" s="414">
        <v>4.4999999999999998E-2</v>
      </c>
      <c r="I150" s="415">
        <v>4.4999999999999998E-2</v>
      </c>
      <c r="J150" s="275">
        <v>3.8</v>
      </c>
      <c r="K150" s="275">
        <v>3.8</v>
      </c>
      <c r="L150" s="271">
        <v>121.160321489016</v>
      </c>
      <c r="M150" s="276">
        <f t="shared" si="10"/>
        <v>1.0663086824440615E-3</v>
      </c>
      <c r="N150" s="272">
        <f t="shared" si="11"/>
        <v>2.0000000000000018E-2</v>
      </c>
    </row>
    <row r="151" spans="1:219" s="229" customFormat="1" ht="15.75" customHeight="1" thickTop="1">
      <c r="A151" s="267">
        <v>46813</v>
      </c>
      <c r="B151" s="267" t="s">
        <v>170</v>
      </c>
      <c r="C151" s="268">
        <v>190.64777740450205</v>
      </c>
      <c r="D151" s="269">
        <f t="shared" ca="1" si="7"/>
        <v>3.0000000000000027E-2</v>
      </c>
      <c r="E151" s="269">
        <f t="shared" si="9"/>
        <v>2.9759791062536456E-2</v>
      </c>
      <c r="F151" s="269">
        <f t="shared" si="8"/>
        <v>3.0000000000000027E-2</v>
      </c>
      <c r="G151" s="269">
        <v>6.939891796473141E-3</v>
      </c>
      <c r="H151" s="412">
        <v>4.4999999999999998E-2</v>
      </c>
      <c r="I151" s="413">
        <v>4.4999999999999998E-2</v>
      </c>
      <c r="J151" s="279">
        <v>3.8</v>
      </c>
      <c r="K151" s="279">
        <v>3.8</v>
      </c>
      <c r="L151" s="268">
        <v>123.12991632080161</v>
      </c>
      <c r="M151" s="280">
        <f t="shared" si="10"/>
        <v>1.6256104371299207E-2</v>
      </c>
      <c r="N151" s="269">
        <f t="shared" si="11"/>
        <v>2.0000000000000018E-2</v>
      </c>
    </row>
    <row r="152" spans="1:219" s="229" customFormat="1" ht="15.75" customHeight="1">
      <c r="A152" s="267">
        <v>46905</v>
      </c>
      <c r="B152" s="267" t="s">
        <v>171</v>
      </c>
      <c r="C152" s="268">
        <v>203.49816720235634</v>
      </c>
      <c r="D152" s="269">
        <f t="shared" ca="1" si="7"/>
        <v>3.0000000000000027E-2</v>
      </c>
      <c r="E152" s="269">
        <f t="shared" si="9"/>
        <v>2.969221672139577E-2</v>
      </c>
      <c r="F152" s="269">
        <f t="shared" si="8"/>
        <v>3.0000000000000027E-2</v>
      </c>
      <c r="G152" s="269">
        <v>7.2499999999997566E-3</v>
      </c>
      <c r="H152" s="412">
        <v>4.2500000000000003E-2</v>
      </c>
      <c r="I152" s="413">
        <v>4.3749999999999997E-2</v>
      </c>
      <c r="J152" s="279">
        <v>3.8</v>
      </c>
      <c r="K152" s="279">
        <v>3.8</v>
      </c>
      <c r="L152" s="268">
        <v>123.10435143804672</v>
      </c>
      <c r="M152" s="280">
        <f t="shared" si="10"/>
        <v>-2.0762527514661677E-4</v>
      </c>
      <c r="N152" s="269">
        <f t="shared" si="11"/>
        <v>2.0000000000000018E-2</v>
      </c>
    </row>
    <row r="153" spans="1:219" s="229" customFormat="1" ht="15.75" customHeight="1">
      <c r="A153" s="267">
        <v>46997</v>
      </c>
      <c r="B153" s="267" t="s">
        <v>172</v>
      </c>
      <c r="C153" s="268">
        <v>206.68336868358284</v>
      </c>
      <c r="D153" s="269">
        <f t="shared" ca="1" si="7"/>
        <v>3.0000000000000027E-2</v>
      </c>
      <c r="E153" s="269">
        <f t="shared" si="9"/>
        <v>2.9831608738190019E-2</v>
      </c>
      <c r="F153" s="269">
        <f t="shared" si="8"/>
        <v>3.0000000000000027E-2</v>
      </c>
      <c r="G153" s="269">
        <v>7.2499999999999787E-3</v>
      </c>
      <c r="H153" s="412">
        <v>4.2500000000000003E-2</v>
      </c>
      <c r="I153" s="413">
        <v>4.2500000000000003E-2</v>
      </c>
      <c r="J153" s="279">
        <v>3.8</v>
      </c>
      <c r="K153" s="279">
        <v>3.8</v>
      </c>
      <c r="L153" s="268">
        <v>123.45189009652226</v>
      </c>
      <c r="M153" s="280">
        <f t="shared" si="10"/>
        <v>2.823122451934168E-3</v>
      </c>
      <c r="N153" s="269">
        <f t="shared" si="11"/>
        <v>2.0000000000000018E-2</v>
      </c>
    </row>
    <row r="154" spans="1:219" s="229" customFormat="1" ht="15.75" customHeight="1" thickBot="1">
      <c r="A154" s="270">
        <v>47088</v>
      </c>
      <c r="B154" s="270" t="s">
        <v>173</v>
      </c>
      <c r="C154" s="271">
        <v>216.63872480839339</v>
      </c>
      <c r="D154" s="272">
        <f t="shared" ca="1" si="7"/>
        <v>3.0000000000000027E-2</v>
      </c>
      <c r="E154" s="272">
        <f t="shared" si="9"/>
        <v>3.0000000000000027E-2</v>
      </c>
      <c r="F154" s="272">
        <f t="shared" si="8"/>
        <v>3.0000000000000027E-2</v>
      </c>
      <c r="G154" s="272">
        <v>7.2499999999999787E-3</v>
      </c>
      <c r="H154" s="414">
        <v>0.04</v>
      </c>
      <c r="I154" s="415">
        <v>0.04</v>
      </c>
      <c r="J154" s="275">
        <v>3.8</v>
      </c>
      <c r="K154" s="275">
        <v>3.8</v>
      </c>
      <c r="L154" s="271">
        <v>123.58352791879632</v>
      </c>
      <c r="M154" s="276">
        <f t="shared" si="10"/>
        <v>1.0663086824440615E-3</v>
      </c>
      <c r="N154" s="272">
        <f t="shared" si="11"/>
        <v>2.0000000000000018E-2</v>
      </c>
    </row>
    <row r="155" spans="1:219" ht="16" thickTop="1">
      <c r="L155" s="416"/>
      <c r="HK155" s="199">
        <v>60</v>
      </c>
    </row>
    <row r="156" spans="1:219">
      <c r="A156" s="289" t="s">
        <v>256</v>
      </c>
      <c r="I156" s="417"/>
      <c r="L156" s="416"/>
      <c r="HK156" s="199">
        <v>61</v>
      </c>
    </row>
    <row r="157" spans="1:219">
      <c r="A157" s="297"/>
      <c r="I157" s="417"/>
      <c r="L157" s="416"/>
      <c r="HK157" s="199">
        <v>62</v>
      </c>
    </row>
    <row r="158" spans="1:219">
      <c r="A158" s="297"/>
      <c r="I158" s="417"/>
      <c r="HK158" s="199">
        <v>63</v>
      </c>
    </row>
    <row r="159" spans="1:219">
      <c r="A159" s="297"/>
      <c r="I159" s="417"/>
      <c r="HK159" s="199">
        <v>64</v>
      </c>
    </row>
    <row r="160" spans="1:219">
      <c r="A160" s="297"/>
      <c r="I160" s="417"/>
      <c r="HK160" s="199">
        <v>65</v>
      </c>
    </row>
    <row r="161" spans="1:219">
      <c r="A161" s="297"/>
      <c r="C161" s="199"/>
      <c r="H161" s="199"/>
      <c r="I161" s="417"/>
      <c r="HK161" s="199">
        <v>66</v>
      </c>
    </row>
    <row r="162" spans="1:219">
      <c r="A162" s="297"/>
      <c r="C162" s="199"/>
      <c r="H162" s="199"/>
      <c r="HK162" s="199">
        <v>67</v>
      </c>
    </row>
  </sheetData>
  <mergeCells count="4">
    <mergeCell ref="C1:G1"/>
    <mergeCell ref="H1:I1"/>
    <mergeCell ref="J1:K1"/>
    <mergeCell ref="L1:N1"/>
  </mergeCells>
  <printOptions horizontalCentered="1" verticalCentered="1"/>
  <pageMargins left="0" right="0" top="0" bottom="0" header="0" footer="0"/>
  <pageSetup paperSize="9" scale="46" orientation="landscape" r:id="rId1"/>
  <headerFooter alignWithMargins="0">
    <oddFooter>&amp;L_x000D_&amp;1#&amp;"Calibri"&amp;9&amp;K000000 Corporativo | Interno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1350C4-8833-421F-A224-EF3D3266C998}">
  <dimension ref="A1:II65453"/>
  <sheetViews>
    <sheetView showGridLines="0" zoomScaleNormal="100" workbookViewId="0">
      <pane xSplit="3" ySplit="3" topLeftCell="D4" activePane="bottomRight" state="frozen"/>
      <selection activeCell="AD7" sqref="AD7"/>
      <selection pane="topRight" activeCell="AD7" sqref="AD7"/>
      <selection pane="bottomLeft" activeCell="AD7" sqref="AD7"/>
      <selection pane="bottomRight" activeCell="AD7" sqref="AD7"/>
    </sheetView>
  </sheetViews>
  <sheetFormatPr defaultColWidth="9.1796875" defaultRowHeight="13" customHeight="1"/>
  <cols>
    <col min="1" max="1" width="9.1796875" style="158" hidden="1" customWidth="1"/>
    <col min="2" max="2" width="7.453125" style="158" bestFit="1" customWidth="1"/>
    <col min="3" max="3" width="40.1796875" style="156" customWidth="1"/>
    <col min="4" max="14" width="7.81640625" style="157" hidden="1" customWidth="1"/>
    <col min="15" max="15" width="8" style="156" hidden="1" customWidth="1"/>
    <col min="16" max="16" width="7.81640625" style="156" customWidth="1"/>
    <col min="17" max="23" width="9" style="156" bestFit="1" customWidth="1"/>
    <col min="24" max="28" width="9.1796875" style="158"/>
    <col min="29" max="29" width="0" style="158" hidden="1" customWidth="1"/>
    <col min="30" max="16384" width="9.1796875" style="158"/>
  </cols>
  <sheetData>
    <row r="1" spans="3:30" ht="66" customHeight="1"/>
    <row r="2" spans="3:30" ht="13" customHeight="1">
      <c r="C2" s="159"/>
      <c r="D2" s="160">
        <v>2003</v>
      </c>
      <c r="E2" s="160">
        <v>2004</v>
      </c>
      <c r="F2" s="160">
        <v>2005</v>
      </c>
      <c r="G2" s="160">
        <v>2006</v>
      </c>
      <c r="H2" s="160">
        <v>2007</v>
      </c>
      <c r="I2" s="160">
        <v>2008</v>
      </c>
      <c r="J2" s="160">
        <v>2009</v>
      </c>
      <c r="K2" s="160">
        <v>2010</v>
      </c>
      <c r="L2" s="160">
        <v>2011</v>
      </c>
      <c r="M2" s="160">
        <v>2012</v>
      </c>
      <c r="N2" s="160">
        <v>2013</v>
      </c>
      <c r="O2" s="160">
        <v>2014</v>
      </c>
      <c r="P2" s="160">
        <v>2015</v>
      </c>
      <c r="Q2" s="160">
        <v>2016</v>
      </c>
      <c r="R2" s="160">
        <v>2017</v>
      </c>
      <c r="S2" s="160">
        <v>2018</v>
      </c>
      <c r="T2" s="160">
        <v>2019</v>
      </c>
      <c r="U2" s="160">
        <v>2020</v>
      </c>
      <c r="V2" s="160">
        <v>2021</v>
      </c>
      <c r="W2" s="160">
        <v>2022</v>
      </c>
      <c r="X2" s="160">
        <v>2023</v>
      </c>
      <c r="Y2" s="160" t="s">
        <v>1</v>
      </c>
      <c r="Z2" s="160" t="s">
        <v>2</v>
      </c>
      <c r="AA2" s="160" t="s">
        <v>3</v>
      </c>
      <c r="AB2" s="160" t="s">
        <v>4</v>
      </c>
      <c r="AC2" s="160" t="s">
        <v>5</v>
      </c>
      <c r="AD2" s="160" t="s">
        <v>5</v>
      </c>
    </row>
    <row r="3" spans="3:30" ht="16" customHeight="1">
      <c r="C3" s="161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2"/>
      <c r="U3" s="163"/>
      <c r="V3" s="163"/>
      <c r="W3" s="163"/>
      <c r="X3" s="163"/>
      <c r="Y3" s="163"/>
      <c r="Z3" s="163"/>
      <c r="AA3" s="163"/>
      <c r="AB3" s="163"/>
      <c r="AC3" s="163"/>
      <c r="AD3" s="163"/>
    </row>
    <row r="4" spans="3:30" ht="14.15" customHeight="1">
      <c r="C4" s="164" t="s">
        <v>174</v>
      </c>
      <c r="D4" s="165">
        <v>4.1648505612160713E-2</v>
      </c>
      <c r="E4" s="165">
        <v>4.9582741373101591E-2</v>
      </c>
      <c r="F4" s="165">
        <v>6.2852081659675374E-2</v>
      </c>
      <c r="G4" s="165">
        <v>7.7405139935414313E-2</v>
      </c>
      <c r="H4" s="166">
        <v>8.9052767639427946E-2</v>
      </c>
      <c r="I4" s="166">
        <v>9.8037405630167176E-2</v>
      </c>
      <c r="J4" s="166">
        <v>1.0491935403627082E-2</v>
      </c>
      <c r="K4" s="166">
        <v>8.4507468752586412E-2</v>
      </c>
      <c r="L4" s="166">
        <v>6.4522160023375852E-2</v>
      </c>
      <c r="M4" s="166">
        <v>5.9503463404495083E-2</v>
      </c>
      <c r="N4" s="167">
        <v>5.8375397600705092E-2</v>
      </c>
      <c r="O4" s="167">
        <v>2.3940763627096295E-2</v>
      </c>
      <c r="P4" s="168">
        <v>2.957151683647008E-2</v>
      </c>
      <c r="Q4" s="166">
        <v>4.2680258331433629E-2</v>
      </c>
      <c r="R4" s="166">
        <v>4.8100788555220264E-2</v>
      </c>
      <c r="S4" s="166">
        <v>3.2042503408020062E-2</v>
      </c>
      <c r="T4" s="166">
        <v>-4.0185510070214203E-3</v>
      </c>
      <c r="U4" s="166">
        <v>-8.197853909455044E-3</v>
      </c>
      <c r="V4" s="166">
        <v>4.0167373177639965E-2</v>
      </c>
      <c r="W4" s="166">
        <v>1.7603836614932256E-3</v>
      </c>
      <c r="X4" s="166">
        <v>4.9992279112746063E-2</v>
      </c>
      <c r="Y4" s="169">
        <v>4.0451313047934923E-2</v>
      </c>
      <c r="Z4" s="169">
        <v>3.5025713108935097E-2</v>
      </c>
      <c r="AA4" s="169">
        <v>3.5219961269155275E-2</v>
      </c>
      <c r="AB4" s="169">
        <v>3.5478560853764662E-2</v>
      </c>
      <c r="AC4" s="169">
        <v>3.0000000000000027E-2</v>
      </c>
      <c r="AD4" s="169">
        <v>3.5192104391467804E-2</v>
      </c>
    </row>
    <row r="5" spans="3:30" ht="14.15" customHeight="1">
      <c r="C5" s="164" t="s">
        <v>175</v>
      </c>
      <c r="D5" s="170">
        <v>2.483753672852429E-2</v>
      </c>
      <c r="E5" s="170">
        <v>3.4810806823859286E-2</v>
      </c>
      <c r="F5" s="170">
        <v>1.4942603251369757E-2</v>
      </c>
      <c r="G5" s="170">
        <v>1.1374846630250346E-2</v>
      </c>
      <c r="H5" s="170">
        <v>3.927649381871956E-2</v>
      </c>
      <c r="I5" s="170">
        <v>6.6502052690712299E-2</v>
      </c>
      <c r="J5" s="170">
        <v>2.4534348087321689E-3</v>
      </c>
      <c r="K5" s="170">
        <v>2.07641975925279E-2</v>
      </c>
      <c r="L5" s="166">
        <v>4.738431607420357E-2</v>
      </c>
      <c r="M5" s="166">
        <v>2.6493686084157586E-2</v>
      </c>
      <c r="N5" s="166">
        <v>2.8999999999999998E-2</v>
      </c>
      <c r="O5" s="166">
        <v>3.2240611887172976E-2</v>
      </c>
      <c r="P5" s="171">
        <v>3.1046931407942235E-2</v>
      </c>
      <c r="Q5" s="166">
        <v>3.9215686274509887E-2</v>
      </c>
      <c r="R5" s="166">
        <v>4.5148247978436418E-2</v>
      </c>
      <c r="S5" s="166">
        <v>3.2000000000000028E-2</v>
      </c>
      <c r="T5" s="166">
        <v>2.8100775193798277E-2</v>
      </c>
      <c r="U5" s="172">
        <v>2.1677662582469504E-2</v>
      </c>
      <c r="V5" s="172">
        <v>6.8265682656826421E-2</v>
      </c>
      <c r="W5" s="172">
        <v>8.1174438687392048E-2</v>
      </c>
      <c r="X5" s="172">
        <v>3.6741214057508076E-2</v>
      </c>
      <c r="Y5" s="172">
        <v>3.7754810815474382E-2</v>
      </c>
      <c r="Z5" s="173">
        <v>3.4988869917422782E-2</v>
      </c>
      <c r="AA5" s="173">
        <v>3.4988869917423226E-2</v>
      </c>
      <c r="AB5" s="173">
        <v>3.4988869917423004E-2</v>
      </c>
      <c r="AC5" s="173">
        <v>0.02</v>
      </c>
      <c r="AD5" s="173">
        <v>3.4988869917423004E-2</v>
      </c>
    </row>
    <row r="6" spans="3:30" ht="14.15" customHeight="1">
      <c r="C6" s="164" t="s">
        <v>176</v>
      </c>
      <c r="D6" s="174">
        <v>3.4630000000000001</v>
      </c>
      <c r="E6" s="174">
        <v>3.28</v>
      </c>
      <c r="F6" s="174">
        <v>3.4279999999999999</v>
      </c>
      <c r="G6" s="174">
        <v>3.1949999999999998</v>
      </c>
      <c r="H6" s="174">
        <v>2.98</v>
      </c>
      <c r="I6" s="174">
        <v>3.11</v>
      </c>
      <c r="J6" s="174">
        <v>2.88</v>
      </c>
      <c r="K6" s="175">
        <v>2.8149999999999999</v>
      </c>
      <c r="L6" s="176">
        <v>2.6960000000000002</v>
      </c>
      <c r="M6" s="176">
        <v>2.57</v>
      </c>
      <c r="N6" s="176">
        <v>2.786</v>
      </c>
      <c r="O6" s="176">
        <v>2.9889999999999999</v>
      </c>
      <c r="P6" s="177">
        <v>5782</v>
      </c>
      <c r="Q6" s="176">
        <v>5737.5</v>
      </c>
      <c r="R6" s="176">
        <v>5588</v>
      </c>
      <c r="S6" s="176">
        <v>5963.9</v>
      </c>
      <c r="T6" s="176">
        <v>6465</v>
      </c>
      <c r="U6" s="178">
        <v>6911.6</v>
      </c>
      <c r="V6" s="178">
        <v>6876.9</v>
      </c>
      <c r="W6" s="178">
        <v>7339.5</v>
      </c>
      <c r="X6" s="178">
        <v>7275</v>
      </c>
      <c r="Y6" s="178">
        <v>7820.2</v>
      </c>
      <c r="Z6" s="179">
        <v>8000.4892367906059</v>
      </c>
      <c r="AA6" s="179">
        <v>8125.3128839939918</v>
      </c>
      <c r="AB6" s="179">
        <v>8204.5842292036887</v>
      </c>
      <c r="AC6" s="179">
        <v>3.8</v>
      </c>
      <c r="AD6" s="179">
        <v>8284.6289533910422</v>
      </c>
    </row>
    <row r="7" spans="3:30" ht="14.15" customHeight="1">
      <c r="C7" s="180" t="s">
        <v>177</v>
      </c>
      <c r="D7" s="181">
        <v>2.5000000000000001E-2</v>
      </c>
      <c r="E7" s="181">
        <v>0.03</v>
      </c>
      <c r="F7" s="181">
        <v>3.2500000000000001E-2</v>
      </c>
      <c r="G7" s="181">
        <v>4.4999999999999998E-2</v>
      </c>
      <c r="H7" s="181">
        <v>0.05</v>
      </c>
      <c r="I7" s="182">
        <v>6.5000000000000002E-2</v>
      </c>
      <c r="J7" s="182">
        <v>1.2500000000000001E-2</v>
      </c>
      <c r="K7" s="183">
        <v>0.03</v>
      </c>
      <c r="L7" s="184">
        <v>4.2500000000000003E-2</v>
      </c>
      <c r="M7" s="184">
        <v>4.2500000000000003E-2</v>
      </c>
      <c r="N7" s="184">
        <v>0.04</v>
      </c>
      <c r="O7" s="184">
        <v>3.5000000000000003E-2</v>
      </c>
      <c r="P7" s="185">
        <v>5.7500000000000002E-2</v>
      </c>
      <c r="Q7" s="184">
        <v>5.5E-2</v>
      </c>
      <c r="R7" s="184">
        <v>5.2499999999999998E-2</v>
      </c>
      <c r="S7" s="184">
        <v>5.2499999999999998E-2</v>
      </c>
      <c r="T7" s="184">
        <v>0.04</v>
      </c>
      <c r="U7" s="186">
        <v>7.4999999999999997E-3</v>
      </c>
      <c r="V7" s="186">
        <v>5.2499999999999998E-2</v>
      </c>
      <c r="W7" s="186">
        <v>8.5000000000000006E-2</v>
      </c>
      <c r="X7" s="186">
        <v>6.7500000000000004E-2</v>
      </c>
      <c r="Y7" s="186">
        <v>0.06</v>
      </c>
      <c r="Z7" s="187">
        <v>0.06</v>
      </c>
      <c r="AA7" s="187">
        <v>5.5E-2</v>
      </c>
      <c r="AB7" s="187">
        <v>5.5E-2</v>
      </c>
      <c r="AC7" s="187">
        <v>0.04</v>
      </c>
      <c r="AD7" s="187">
        <v>5.5E-2</v>
      </c>
    </row>
    <row r="9" spans="3:30" ht="13" customHeight="1">
      <c r="T9" s="188"/>
    </row>
    <row r="65390" spans="1:243" s="156" customFormat="1" ht="13" customHeight="1">
      <c r="A65390" s="158"/>
      <c r="B65390" s="158"/>
      <c r="D65390" s="157"/>
      <c r="E65390" s="157"/>
      <c r="F65390" s="157"/>
      <c r="G65390" s="157"/>
      <c r="H65390" s="157"/>
      <c r="I65390" s="157"/>
      <c r="J65390" s="157"/>
      <c r="K65390" s="157"/>
      <c r="L65390" s="157"/>
      <c r="M65390" s="157"/>
      <c r="N65390" s="157"/>
      <c r="X65390" s="158"/>
      <c r="Y65390" s="158"/>
      <c r="Z65390" s="158"/>
      <c r="AA65390" s="158"/>
      <c r="AB65390" s="158"/>
      <c r="AC65390" s="158"/>
      <c r="AD65390" s="158"/>
      <c r="AE65390" s="158"/>
      <c r="AF65390" s="158"/>
      <c r="AG65390" s="158"/>
      <c r="AH65390" s="158"/>
      <c r="AI65390" s="158"/>
      <c r="AJ65390" s="158"/>
      <c r="AK65390" s="158"/>
      <c r="AL65390" s="158"/>
      <c r="AM65390" s="158"/>
      <c r="AN65390" s="158"/>
      <c r="AO65390" s="158"/>
      <c r="AP65390" s="158"/>
      <c r="AQ65390" s="158"/>
      <c r="AR65390" s="158"/>
      <c r="AS65390" s="158"/>
      <c r="AT65390" s="158"/>
      <c r="AU65390" s="158"/>
      <c r="AV65390" s="158"/>
      <c r="AW65390" s="158"/>
      <c r="AX65390" s="158"/>
      <c r="AY65390" s="158"/>
      <c r="AZ65390" s="158"/>
      <c r="BA65390" s="158"/>
      <c r="BB65390" s="158"/>
      <c r="BC65390" s="158"/>
      <c r="BD65390" s="158"/>
      <c r="BE65390" s="158"/>
      <c r="BF65390" s="158"/>
      <c r="BG65390" s="158"/>
      <c r="BH65390" s="158"/>
      <c r="BI65390" s="158"/>
      <c r="BJ65390" s="158"/>
      <c r="BK65390" s="158"/>
      <c r="BL65390" s="158"/>
      <c r="BM65390" s="158"/>
      <c r="BN65390" s="158"/>
      <c r="BO65390" s="158"/>
      <c r="BP65390" s="158"/>
      <c r="BQ65390" s="158"/>
      <c r="BR65390" s="158"/>
      <c r="BS65390" s="158"/>
      <c r="BT65390" s="158"/>
      <c r="BU65390" s="158"/>
      <c r="BV65390" s="158"/>
      <c r="BW65390" s="158"/>
      <c r="BX65390" s="158"/>
      <c r="BY65390" s="158"/>
      <c r="BZ65390" s="158"/>
      <c r="CA65390" s="158"/>
      <c r="CB65390" s="158"/>
      <c r="CC65390" s="158"/>
      <c r="CD65390" s="158"/>
      <c r="CE65390" s="158"/>
      <c r="CF65390" s="158"/>
      <c r="CG65390" s="158"/>
      <c r="CH65390" s="158"/>
      <c r="CI65390" s="158"/>
      <c r="CJ65390" s="158"/>
      <c r="CK65390" s="158"/>
      <c r="CL65390" s="158"/>
      <c r="CM65390" s="158"/>
      <c r="CN65390" s="158"/>
      <c r="CO65390" s="158"/>
      <c r="CP65390" s="158"/>
      <c r="CQ65390" s="158"/>
      <c r="CR65390" s="158"/>
      <c r="CS65390" s="158"/>
      <c r="CT65390" s="158"/>
      <c r="CU65390" s="158"/>
      <c r="CV65390" s="158"/>
      <c r="CW65390" s="158"/>
      <c r="CX65390" s="158"/>
      <c r="CY65390" s="158"/>
      <c r="CZ65390" s="158"/>
      <c r="DA65390" s="158"/>
      <c r="DB65390" s="158"/>
      <c r="DC65390" s="158"/>
      <c r="DD65390" s="158"/>
      <c r="DE65390" s="158"/>
      <c r="DF65390" s="158"/>
      <c r="DG65390" s="158"/>
      <c r="DH65390" s="158"/>
      <c r="DI65390" s="158"/>
      <c r="DJ65390" s="158"/>
      <c r="DK65390" s="158"/>
      <c r="DL65390" s="158"/>
      <c r="DM65390" s="158"/>
      <c r="DN65390" s="158"/>
      <c r="DO65390" s="158"/>
      <c r="DP65390" s="158"/>
      <c r="DQ65390" s="158"/>
      <c r="DR65390" s="158"/>
      <c r="DS65390" s="158"/>
      <c r="DT65390" s="158"/>
      <c r="DU65390" s="158"/>
      <c r="DV65390" s="158"/>
      <c r="DW65390" s="158"/>
      <c r="DX65390" s="158"/>
      <c r="DY65390" s="158"/>
      <c r="DZ65390" s="158"/>
      <c r="EA65390" s="158"/>
      <c r="EB65390" s="158"/>
      <c r="EC65390" s="158"/>
      <c r="ED65390" s="158"/>
      <c r="EE65390" s="158"/>
      <c r="EF65390" s="158"/>
      <c r="EG65390" s="158"/>
      <c r="EH65390" s="158"/>
      <c r="EI65390" s="158"/>
      <c r="EJ65390" s="158"/>
      <c r="EK65390" s="158"/>
      <c r="EL65390" s="158"/>
      <c r="EM65390" s="158"/>
      <c r="EN65390" s="158"/>
      <c r="EO65390" s="158"/>
      <c r="EP65390" s="158"/>
      <c r="EQ65390" s="158"/>
      <c r="ER65390" s="158"/>
      <c r="ES65390" s="158"/>
      <c r="ET65390" s="158"/>
      <c r="EU65390" s="158"/>
      <c r="EV65390" s="158"/>
      <c r="EW65390" s="158"/>
      <c r="EX65390" s="158"/>
      <c r="EY65390" s="158"/>
      <c r="EZ65390" s="158"/>
      <c r="FA65390" s="158"/>
      <c r="FB65390" s="158"/>
      <c r="FC65390" s="158"/>
      <c r="FD65390" s="158"/>
      <c r="FE65390" s="158"/>
      <c r="FF65390" s="158"/>
      <c r="FG65390" s="158"/>
      <c r="FH65390" s="158"/>
      <c r="FI65390" s="158"/>
      <c r="FJ65390" s="158"/>
      <c r="FK65390" s="158"/>
      <c r="FL65390" s="158"/>
      <c r="FM65390" s="158"/>
      <c r="FN65390" s="158"/>
      <c r="FO65390" s="158"/>
      <c r="FP65390" s="158"/>
      <c r="FQ65390" s="158"/>
      <c r="FR65390" s="158"/>
      <c r="FS65390" s="158"/>
      <c r="FT65390" s="158"/>
      <c r="FU65390" s="158"/>
      <c r="FV65390" s="158"/>
      <c r="FW65390" s="158"/>
      <c r="FX65390" s="158"/>
      <c r="FY65390" s="158"/>
      <c r="FZ65390" s="158"/>
      <c r="GA65390" s="158"/>
      <c r="GB65390" s="158"/>
      <c r="GC65390" s="158"/>
      <c r="GD65390" s="158"/>
      <c r="GE65390" s="158"/>
      <c r="GF65390" s="158"/>
      <c r="GG65390" s="158"/>
      <c r="GH65390" s="158"/>
      <c r="GI65390" s="158"/>
      <c r="GJ65390" s="158"/>
      <c r="GK65390" s="158"/>
      <c r="GL65390" s="158"/>
      <c r="GM65390" s="158"/>
      <c r="GN65390" s="158"/>
      <c r="GO65390" s="158"/>
      <c r="GP65390" s="158"/>
      <c r="GQ65390" s="158"/>
      <c r="GR65390" s="158"/>
      <c r="GS65390" s="158"/>
      <c r="GT65390" s="158"/>
      <c r="GU65390" s="158"/>
      <c r="GV65390" s="158"/>
      <c r="GW65390" s="158"/>
      <c r="GX65390" s="158"/>
      <c r="GY65390" s="158"/>
      <c r="GZ65390" s="158"/>
      <c r="HA65390" s="158"/>
      <c r="HB65390" s="158"/>
      <c r="HC65390" s="158"/>
      <c r="HD65390" s="158"/>
      <c r="HE65390" s="158"/>
      <c r="HF65390" s="158"/>
      <c r="HG65390" s="158"/>
      <c r="HH65390" s="158"/>
      <c r="HI65390" s="158"/>
      <c r="HJ65390" s="158"/>
      <c r="HK65390" s="158"/>
      <c r="HL65390" s="158"/>
      <c r="HM65390" s="158"/>
      <c r="HN65390" s="158"/>
      <c r="HO65390" s="158"/>
      <c r="HP65390" s="158"/>
      <c r="HQ65390" s="158"/>
      <c r="HR65390" s="158"/>
      <c r="HS65390" s="158"/>
      <c r="HT65390" s="158"/>
      <c r="HU65390" s="158"/>
      <c r="HV65390" s="158"/>
      <c r="HW65390" s="158"/>
      <c r="HX65390" s="158"/>
      <c r="HY65390" s="158"/>
      <c r="HZ65390" s="158"/>
      <c r="IA65390" s="158"/>
      <c r="IB65390" s="158"/>
      <c r="IC65390" s="158"/>
      <c r="ID65390" s="158"/>
      <c r="IE65390" s="158"/>
      <c r="IF65390" s="158"/>
      <c r="IG65390" s="158"/>
      <c r="IH65390" s="158"/>
      <c r="II65390" s="158"/>
    </row>
    <row r="65399" spans="19:19" s="158" customFormat="1" ht="13" customHeight="1">
      <c r="S65399" s="189"/>
    </row>
    <row r="65415" spans="3:23" ht="13" customHeight="1">
      <c r="D65415" s="190"/>
      <c r="E65415" s="190"/>
      <c r="F65415" s="190"/>
      <c r="G65415" s="190"/>
      <c r="H65415" s="190"/>
      <c r="I65415" s="190"/>
      <c r="J65415" s="190"/>
      <c r="K65415" s="190"/>
      <c r="L65415" s="190"/>
      <c r="M65415" s="190"/>
      <c r="N65415" s="190"/>
    </row>
    <row r="65424" spans="3:23" s="192" customFormat="1" ht="13" customHeight="1">
      <c r="C65424" s="191"/>
      <c r="D65424" s="157"/>
      <c r="E65424" s="157"/>
      <c r="F65424" s="157"/>
      <c r="G65424" s="157"/>
      <c r="H65424" s="157"/>
      <c r="I65424" s="157"/>
      <c r="J65424" s="157"/>
      <c r="K65424" s="157"/>
      <c r="L65424" s="157"/>
      <c r="M65424" s="157"/>
      <c r="N65424" s="157"/>
      <c r="O65424" s="190"/>
      <c r="P65424" s="190"/>
      <c r="Q65424" s="190"/>
      <c r="R65424" s="190"/>
      <c r="S65424" s="191"/>
      <c r="T65424" s="191"/>
      <c r="U65424" s="191"/>
      <c r="V65424" s="191"/>
      <c r="W65424" s="191"/>
    </row>
    <row r="65427" spans="19:19" ht="13" customHeight="1">
      <c r="S65427" s="158"/>
    </row>
    <row r="65444" spans="11:14" s="158" customFormat="1" ht="13" customHeight="1">
      <c r="K65444" s="158">
        <v>40513</v>
      </c>
      <c r="L65444" s="158">
        <v>40513</v>
      </c>
      <c r="N65444" s="158">
        <v>40513</v>
      </c>
    </row>
    <row r="65452" spans="11:14" s="158" customFormat="1" ht="13" customHeight="1"/>
    <row r="65453" spans="11:14" s="158" customFormat="1" ht="13" customHeight="1"/>
  </sheetData>
  <printOptions horizontalCentered="1"/>
  <pageMargins left="0.35433070866141736" right="0.23622047244094491" top="0.78740157480314965" bottom="0.51181102362204722" header="0.51181102362204722" footer="0.51181102362204722"/>
  <pageSetup paperSize="9" scale="66" orientation="landscape" r:id="rId1"/>
  <headerFooter alignWithMargins="0">
    <oddFooter>&amp;L_x000D_&amp;1#&amp;"Calibri"&amp;9&amp;K000000 Corporativo | Interno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46FCF8-E39E-4E6E-A792-DD839F7DB9B5}">
  <dimension ref="A1:HW162"/>
  <sheetViews>
    <sheetView zoomScale="70" zoomScaleNormal="70" zoomScaleSheetLayoutView="55" workbookViewId="0">
      <pane xSplit="2" ySplit="2" topLeftCell="C129" activePane="bottomRight" state="frozen"/>
      <selection activeCell="AD7" sqref="AD7"/>
      <selection pane="topRight" activeCell="AD7" sqref="AD7"/>
      <selection pane="bottomLeft" activeCell="AD7" sqref="AD7"/>
      <selection pane="bottomRight" activeCell="AD7" sqref="AD7"/>
    </sheetView>
  </sheetViews>
  <sheetFormatPr defaultColWidth="9.1796875" defaultRowHeight="15.5"/>
  <cols>
    <col min="1" max="1" width="10.81640625" style="296" bestFit="1" customWidth="1"/>
    <col min="2" max="2" width="13" style="297" customWidth="1"/>
    <col min="3" max="3" width="16.453125" style="298" customWidth="1"/>
    <col min="4" max="7" width="16.453125" style="199" customWidth="1"/>
    <col min="8" max="8" width="16.453125" style="299" customWidth="1"/>
    <col min="9" max="9" width="16.453125" style="199" customWidth="1"/>
    <col min="10" max="10" width="16.453125" style="299" customWidth="1"/>
    <col min="11" max="11" width="16.453125" style="300" customWidth="1"/>
    <col min="12" max="12" width="16.453125" style="298" customWidth="1"/>
    <col min="13" max="14" width="16.453125" style="199" customWidth="1"/>
    <col min="15" max="16384" width="9.1796875" style="199"/>
  </cols>
  <sheetData>
    <row r="1" spans="1:14">
      <c r="A1" s="193"/>
      <c r="B1" s="193"/>
      <c r="C1" s="194" t="s">
        <v>178</v>
      </c>
      <c r="D1" s="195"/>
      <c r="E1" s="195"/>
      <c r="F1" s="195"/>
      <c r="G1" s="196"/>
      <c r="H1" s="197" t="s">
        <v>179</v>
      </c>
      <c r="I1" s="198"/>
      <c r="J1" s="194" t="s">
        <v>39</v>
      </c>
      <c r="K1" s="196"/>
      <c r="L1" s="194" t="s">
        <v>180</v>
      </c>
      <c r="M1" s="195"/>
      <c r="N1" s="195"/>
    </row>
    <row r="2" spans="1:14">
      <c r="A2" s="193"/>
      <c r="B2" s="193"/>
      <c r="C2" s="200" t="s">
        <v>60</v>
      </c>
      <c r="D2" s="201" t="s">
        <v>181</v>
      </c>
      <c r="E2" s="201" t="s">
        <v>62</v>
      </c>
      <c r="F2" s="201" t="s">
        <v>63</v>
      </c>
      <c r="G2" s="201" t="s">
        <v>182</v>
      </c>
      <c r="H2" s="200" t="s">
        <v>65</v>
      </c>
      <c r="I2" s="202" t="s">
        <v>66</v>
      </c>
      <c r="J2" s="200" t="s">
        <v>65</v>
      </c>
      <c r="K2" s="202" t="s">
        <v>66</v>
      </c>
      <c r="L2" s="200" t="s">
        <v>183</v>
      </c>
      <c r="M2" s="193" t="s">
        <v>64</v>
      </c>
      <c r="N2" s="202" t="s">
        <v>63</v>
      </c>
    </row>
    <row r="3" spans="1:14">
      <c r="A3" s="203">
        <v>33298</v>
      </c>
      <c r="B3" s="203" t="s">
        <v>184</v>
      </c>
      <c r="C3" s="204"/>
      <c r="D3" s="205"/>
      <c r="E3" s="205"/>
      <c r="F3" s="205"/>
      <c r="G3" s="205"/>
      <c r="H3" s="206"/>
      <c r="I3" s="207"/>
      <c r="J3" s="208"/>
      <c r="K3" s="209"/>
      <c r="L3" s="210"/>
      <c r="M3" s="211"/>
      <c r="N3" s="205"/>
    </row>
    <row r="4" spans="1:14">
      <c r="A4" s="203">
        <v>33390</v>
      </c>
      <c r="B4" s="203" t="s">
        <v>185</v>
      </c>
      <c r="C4" s="212"/>
      <c r="D4" s="213"/>
      <c r="E4" s="213"/>
      <c r="F4" s="213"/>
      <c r="G4" s="213"/>
      <c r="H4" s="214"/>
      <c r="I4" s="215"/>
      <c r="J4" s="216"/>
      <c r="K4" s="216"/>
      <c r="L4" s="217"/>
      <c r="M4" s="218"/>
      <c r="N4" s="213"/>
    </row>
    <row r="5" spans="1:14">
      <c r="A5" s="203">
        <v>33482</v>
      </c>
      <c r="B5" s="203" t="s">
        <v>186</v>
      </c>
      <c r="C5" s="212"/>
      <c r="D5" s="213"/>
      <c r="E5" s="213"/>
      <c r="F5" s="213"/>
      <c r="G5" s="213"/>
      <c r="H5" s="214"/>
      <c r="I5" s="215"/>
      <c r="J5" s="216"/>
      <c r="K5" s="216"/>
      <c r="L5" s="217"/>
      <c r="M5" s="218"/>
      <c r="N5" s="219"/>
    </row>
    <row r="6" spans="1:14">
      <c r="A6" s="220">
        <v>33573</v>
      </c>
      <c r="B6" s="220" t="s">
        <v>187</v>
      </c>
      <c r="C6" s="221"/>
      <c r="D6" s="222"/>
      <c r="E6" s="222"/>
      <c r="F6" s="222"/>
      <c r="G6" s="222"/>
      <c r="H6" s="223"/>
      <c r="I6" s="224"/>
      <c r="J6" s="225"/>
      <c r="K6" s="225"/>
      <c r="L6" s="226"/>
      <c r="M6" s="227"/>
      <c r="N6" s="228"/>
    </row>
    <row r="7" spans="1:14">
      <c r="A7" s="203">
        <v>33664</v>
      </c>
      <c r="B7" s="203" t="s">
        <v>188</v>
      </c>
      <c r="C7" s="212"/>
      <c r="D7" s="213"/>
      <c r="E7" s="213"/>
      <c r="F7" s="213"/>
      <c r="G7" s="213"/>
      <c r="H7" s="214"/>
      <c r="I7" s="215"/>
      <c r="J7" s="216"/>
      <c r="K7" s="216"/>
      <c r="L7" s="217"/>
      <c r="M7" s="218"/>
      <c r="N7" s="213"/>
    </row>
    <row r="8" spans="1:14">
      <c r="A8" s="203">
        <v>33756</v>
      </c>
      <c r="B8" s="203" t="s">
        <v>189</v>
      </c>
      <c r="C8" s="212"/>
      <c r="D8" s="213"/>
      <c r="E8" s="213"/>
      <c r="F8" s="213"/>
      <c r="G8" s="213"/>
      <c r="H8" s="214"/>
      <c r="I8" s="215"/>
      <c r="J8" s="216"/>
      <c r="K8" s="216"/>
      <c r="L8" s="217"/>
      <c r="M8" s="218"/>
      <c r="N8" s="213"/>
    </row>
    <row r="9" spans="1:14">
      <c r="A9" s="203">
        <v>33848</v>
      </c>
      <c r="B9" s="203" t="s">
        <v>190</v>
      </c>
      <c r="C9" s="212"/>
      <c r="D9" s="213"/>
      <c r="E9" s="213"/>
      <c r="F9" s="213"/>
      <c r="G9" s="213"/>
      <c r="H9" s="214"/>
      <c r="I9" s="215"/>
      <c r="J9" s="217"/>
      <c r="K9" s="217"/>
      <c r="L9" s="217"/>
      <c r="M9" s="218"/>
      <c r="N9" s="219"/>
    </row>
    <row r="10" spans="1:14">
      <c r="A10" s="220">
        <v>33939</v>
      </c>
      <c r="B10" s="220" t="s">
        <v>191</v>
      </c>
      <c r="C10" s="221"/>
      <c r="D10" s="222"/>
      <c r="E10" s="222"/>
      <c r="F10" s="222"/>
      <c r="G10" s="222"/>
      <c r="H10" s="223"/>
      <c r="I10" s="224"/>
      <c r="J10" s="226"/>
      <c r="K10" s="226"/>
      <c r="L10" s="226"/>
      <c r="M10" s="227"/>
      <c r="N10" s="228"/>
    </row>
    <row r="11" spans="1:14">
      <c r="A11" s="203">
        <v>34029</v>
      </c>
      <c r="B11" s="203" t="s">
        <v>192</v>
      </c>
      <c r="C11" s="212"/>
      <c r="D11" s="213"/>
      <c r="E11" s="213"/>
      <c r="F11" s="213"/>
      <c r="G11" s="213"/>
      <c r="H11" s="214"/>
      <c r="I11" s="215"/>
      <c r="J11" s="217"/>
      <c r="K11" s="217"/>
      <c r="L11" s="217"/>
      <c r="M11" s="218"/>
      <c r="N11" s="213"/>
    </row>
    <row r="12" spans="1:14">
      <c r="A12" s="203">
        <v>34121</v>
      </c>
      <c r="B12" s="203" t="s">
        <v>193</v>
      </c>
      <c r="C12" s="212"/>
      <c r="D12" s="213"/>
      <c r="E12" s="213"/>
      <c r="F12" s="213"/>
      <c r="G12" s="213"/>
      <c r="H12" s="214"/>
      <c r="I12" s="215"/>
      <c r="J12" s="217"/>
      <c r="K12" s="217"/>
      <c r="L12" s="217"/>
      <c r="M12" s="218"/>
      <c r="N12" s="213"/>
    </row>
    <row r="13" spans="1:14">
      <c r="A13" s="203">
        <v>34213</v>
      </c>
      <c r="B13" s="203" t="s">
        <v>194</v>
      </c>
      <c r="C13" s="212"/>
      <c r="D13" s="213"/>
      <c r="E13" s="213"/>
      <c r="F13" s="213"/>
      <c r="G13" s="213"/>
      <c r="H13" s="214"/>
      <c r="I13" s="215"/>
      <c r="J13" s="217"/>
      <c r="K13" s="217"/>
      <c r="L13" s="217"/>
      <c r="M13" s="218"/>
      <c r="N13" s="219"/>
    </row>
    <row r="14" spans="1:14">
      <c r="A14" s="220">
        <v>34304</v>
      </c>
      <c r="B14" s="220" t="s">
        <v>195</v>
      </c>
      <c r="C14" s="221"/>
      <c r="D14" s="222"/>
      <c r="E14" s="222"/>
      <c r="F14" s="222"/>
      <c r="G14" s="222"/>
      <c r="H14" s="223"/>
      <c r="I14" s="224"/>
      <c r="J14" s="226"/>
      <c r="K14" s="226"/>
      <c r="L14" s="226"/>
      <c r="M14" s="227"/>
      <c r="N14" s="228"/>
    </row>
    <row r="15" spans="1:14">
      <c r="A15" s="203">
        <v>34394</v>
      </c>
      <c r="B15" s="203" t="s">
        <v>196</v>
      </c>
      <c r="C15" s="212"/>
      <c r="D15" s="213"/>
      <c r="E15" s="213"/>
      <c r="F15" s="213"/>
      <c r="G15" s="213"/>
      <c r="H15" s="214"/>
      <c r="I15" s="215"/>
      <c r="J15" s="217"/>
      <c r="K15" s="217"/>
      <c r="L15" s="217"/>
      <c r="M15" s="218"/>
      <c r="N15" s="213"/>
    </row>
    <row r="16" spans="1:14">
      <c r="A16" s="203">
        <v>34486</v>
      </c>
      <c r="B16" s="203" t="s">
        <v>197</v>
      </c>
      <c r="C16" s="212"/>
      <c r="D16" s="213"/>
      <c r="E16" s="213"/>
      <c r="F16" s="213"/>
      <c r="G16" s="213"/>
      <c r="H16" s="214"/>
      <c r="I16" s="215"/>
      <c r="J16" s="217"/>
      <c r="K16" s="217"/>
      <c r="L16" s="217"/>
      <c r="M16" s="218"/>
      <c r="N16" s="213"/>
    </row>
    <row r="17" spans="1:14">
      <c r="A17" s="203">
        <v>34578</v>
      </c>
      <c r="B17" s="203" t="s">
        <v>198</v>
      </c>
      <c r="C17" s="212"/>
      <c r="D17" s="213"/>
      <c r="E17" s="213"/>
      <c r="F17" s="213"/>
      <c r="G17" s="213"/>
      <c r="H17" s="214"/>
      <c r="I17" s="215"/>
      <c r="J17" s="217"/>
      <c r="K17" s="217"/>
      <c r="L17" s="217"/>
      <c r="M17" s="218"/>
      <c r="N17" s="219"/>
    </row>
    <row r="18" spans="1:14">
      <c r="A18" s="220">
        <v>34669</v>
      </c>
      <c r="B18" s="220" t="s">
        <v>199</v>
      </c>
      <c r="C18" s="221"/>
      <c r="D18" s="222"/>
      <c r="E18" s="222"/>
      <c r="F18" s="222"/>
      <c r="G18" s="222"/>
      <c r="H18" s="223"/>
      <c r="I18" s="224"/>
      <c r="J18" s="226"/>
      <c r="K18" s="226"/>
      <c r="L18" s="226"/>
      <c r="M18" s="227"/>
      <c r="N18" s="228"/>
    </row>
    <row r="19" spans="1:14">
      <c r="A19" s="203">
        <v>34759</v>
      </c>
      <c r="B19" s="203" t="s">
        <v>200</v>
      </c>
      <c r="C19" s="212"/>
      <c r="D19" s="213"/>
      <c r="E19" s="213"/>
      <c r="F19" s="213"/>
      <c r="G19" s="213"/>
      <c r="H19" s="214"/>
      <c r="I19" s="215"/>
      <c r="J19" s="217"/>
      <c r="K19" s="217"/>
      <c r="L19" s="217">
        <v>0</v>
      </c>
      <c r="M19" s="218"/>
      <c r="N19" s="213"/>
    </row>
    <row r="20" spans="1:14">
      <c r="A20" s="203">
        <v>34851</v>
      </c>
      <c r="B20" s="203" t="s">
        <v>201</v>
      </c>
      <c r="C20" s="212"/>
      <c r="D20" s="213"/>
      <c r="E20" s="213"/>
      <c r="F20" s="213"/>
      <c r="G20" s="213"/>
      <c r="H20" s="214"/>
      <c r="I20" s="215"/>
      <c r="J20" s="217"/>
      <c r="K20" s="217"/>
      <c r="L20" s="217">
        <v>0</v>
      </c>
      <c r="M20" s="218" t="e">
        <f t="shared" ref="M20:M83" si="0">L20/L19-1</f>
        <v>#DIV/0!</v>
      </c>
      <c r="N20" s="213"/>
    </row>
    <row r="21" spans="1:14">
      <c r="A21" s="203">
        <v>34943</v>
      </c>
      <c r="B21" s="203" t="s">
        <v>202</v>
      </c>
      <c r="C21" s="212"/>
      <c r="D21" s="213"/>
      <c r="E21" s="213"/>
      <c r="F21" s="213"/>
      <c r="G21" s="213"/>
      <c r="H21" s="214"/>
      <c r="I21" s="215"/>
      <c r="J21" s="217"/>
      <c r="K21" s="217"/>
      <c r="L21" s="217">
        <v>0</v>
      </c>
      <c r="M21" s="218" t="e">
        <f t="shared" si="0"/>
        <v>#DIV/0!</v>
      </c>
      <c r="N21" s="219"/>
    </row>
    <row r="22" spans="1:14">
      <c r="A22" s="220">
        <v>35034</v>
      </c>
      <c r="B22" s="220" t="s">
        <v>203</v>
      </c>
      <c r="C22" s="221"/>
      <c r="D22" s="222"/>
      <c r="E22" s="222"/>
      <c r="F22" s="222"/>
      <c r="G22" s="222"/>
      <c r="H22" s="223"/>
      <c r="I22" s="224"/>
      <c r="J22" s="226"/>
      <c r="K22" s="226"/>
      <c r="L22" s="226">
        <v>0</v>
      </c>
      <c r="M22" s="227" t="e">
        <f t="shared" si="0"/>
        <v>#DIV/0!</v>
      </c>
      <c r="N22" s="228"/>
    </row>
    <row r="23" spans="1:14">
      <c r="A23" s="203">
        <v>35125</v>
      </c>
      <c r="B23" s="203" t="s">
        <v>204</v>
      </c>
      <c r="C23" s="212"/>
      <c r="D23" s="213"/>
      <c r="E23" s="213"/>
      <c r="F23" s="213"/>
      <c r="G23" s="213"/>
      <c r="H23" s="214"/>
      <c r="I23" s="215"/>
      <c r="J23" s="217"/>
      <c r="K23" s="217"/>
      <c r="L23" s="217">
        <v>0</v>
      </c>
      <c r="M23" s="218" t="e">
        <f t="shared" si="0"/>
        <v>#DIV/0!</v>
      </c>
      <c r="N23" s="213" t="e">
        <f t="shared" ref="N23:N86" si="1">L23/L19-1</f>
        <v>#DIV/0!</v>
      </c>
    </row>
    <row r="24" spans="1:14">
      <c r="A24" s="203">
        <v>35217</v>
      </c>
      <c r="B24" s="203" t="s">
        <v>205</v>
      </c>
      <c r="C24" s="212"/>
      <c r="D24" s="213"/>
      <c r="E24" s="213"/>
      <c r="F24" s="213"/>
      <c r="G24" s="213"/>
      <c r="H24" s="214"/>
      <c r="I24" s="215"/>
      <c r="J24" s="217"/>
      <c r="K24" s="217"/>
      <c r="L24" s="217">
        <v>0</v>
      </c>
      <c r="M24" s="218" t="e">
        <f t="shared" si="0"/>
        <v>#DIV/0!</v>
      </c>
      <c r="N24" s="213" t="e">
        <f t="shared" si="1"/>
        <v>#DIV/0!</v>
      </c>
    </row>
    <row r="25" spans="1:14">
      <c r="A25" s="203">
        <v>35309</v>
      </c>
      <c r="B25" s="203" t="s">
        <v>206</v>
      </c>
      <c r="C25" s="212"/>
      <c r="D25" s="213"/>
      <c r="E25" s="213"/>
      <c r="F25" s="213"/>
      <c r="G25" s="213"/>
      <c r="H25" s="214"/>
      <c r="I25" s="215"/>
      <c r="J25" s="217"/>
      <c r="K25" s="217"/>
      <c r="L25" s="217">
        <v>0</v>
      </c>
      <c r="M25" s="218" t="e">
        <f t="shared" si="0"/>
        <v>#DIV/0!</v>
      </c>
      <c r="N25" s="219" t="e">
        <f t="shared" si="1"/>
        <v>#DIV/0!</v>
      </c>
    </row>
    <row r="26" spans="1:14">
      <c r="A26" s="220">
        <v>35400</v>
      </c>
      <c r="B26" s="220" t="s">
        <v>207</v>
      </c>
      <c r="C26" s="221"/>
      <c r="D26" s="222"/>
      <c r="E26" s="222"/>
      <c r="F26" s="222"/>
      <c r="G26" s="222"/>
      <c r="H26" s="223"/>
      <c r="I26" s="224"/>
      <c r="J26" s="226"/>
      <c r="K26" s="226"/>
      <c r="L26" s="226">
        <v>0</v>
      </c>
      <c r="M26" s="227" t="e">
        <f t="shared" si="0"/>
        <v>#DIV/0!</v>
      </c>
      <c r="N26" s="228" t="e">
        <f t="shared" si="1"/>
        <v>#DIV/0!</v>
      </c>
    </row>
    <row r="27" spans="1:14">
      <c r="A27" s="203">
        <v>35490</v>
      </c>
      <c r="B27" s="203" t="s">
        <v>208</v>
      </c>
      <c r="C27" s="212"/>
      <c r="D27" s="213"/>
      <c r="E27" s="213"/>
      <c r="F27" s="213"/>
      <c r="G27" s="213"/>
      <c r="H27" s="214"/>
      <c r="I27" s="215"/>
      <c r="J27" s="217"/>
      <c r="K27" s="217"/>
      <c r="L27" s="217">
        <v>0</v>
      </c>
      <c r="M27" s="218" t="e">
        <f t="shared" si="0"/>
        <v>#DIV/0!</v>
      </c>
      <c r="N27" s="213" t="e">
        <f t="shared" si="1"/>
        <v>#DIV/0!</v>
      </c>
    </row>
    <row r="28" spans="1:14">
      <c r="A28" s="203">
        <v>35582</v>
      </c>
      <c r="B28" s="203" t="s">
        <v>209</v>
      </c>
      <c r="C28" s="212"/>
      <c r="D28" s="213"/>
      <c r="E28" s="213"/>
      <c r="F28" s="213"/>
      <c r="G28" s="213"/>
      <c r="H28" s="214"/>
      <c r="I28" s="215"/>
      <c r="J28" s="217"/>
      <c r="K28" s="217"/>
      <c r="L28" s="217">
        <v>0</v>
      </c>
      <c r="M28" s="218" t="e">
        <f t="shared" si="0"/>
        <v>#DIV/0!</v>
      </c>
      <c r="N28" s="213" t="e">
        <f t="shared" si="1"/>
        <v>#DIV/0!</v>
      </c>
    </row>
    <row r="29" spans="1:14">
      <c r="A29" s="203">
        <v>35674</v>
      </c>
      <c r="B29" s="203" t="s">
        <v>210</v>
      </c>
      <c r="C29" s="212"/>
      <c r="D29" s="213"/>
      <c r="E29" s="213"/>
      <c r="F29" s="213"/>
      <c r="G29" s="213"/>
      <c r="H29" s="214"/>
      <c r="I29" s="215"/>
      <c r="J29" s="217"/>
      <c r="K29" s="217"/>
      <c r="L29" s="217">
        <v>0</v>
      </c>
      <c r="M29" s="218" t="e">
        <f t="shared" si="0"/>
        <v>#DIV/0!</v>
      </c>
      <c r="N29" s="219" t="e">
        <f t="shared" si="1"/>
        <v>#DIV/0!</v>
      </c>
    </row>
    <row r="30" spans="1:14">
      <c r="A30" s="220">
        <v>35765</v>
      </c>
      <c r="B30" s="220" t="s">
        <v>211</v>
      </c>
      <c r="C30" s="221"/>
      <c r="D30" s="222"/>
      <c r="E30" s="222"/>
      <c r="F30" s="222"/>
      <c r="G30" s="222"/>
      <c r="H30" s="223"/>
      <c r="I30" s="224"/>
      <c r="J30" s="226"/>
      <c r="K30" s="226"/>
      <c r="L30" s="226">
        <v>0</v>
      </c>
      <c r="M30" s="227" t="e">
        <f t="shared" si="0"/>
        <v>#DIV/0!</v>
      </c>
      <c r="N30" s="228" t="e">
        <f t="shared" si="1"/>
        <v>#DIV/0!</v>
      </c>
    </row>
    <row r="31" spans="1:14">
      <c r="A31" s="203">
        <v>35855</v>
      </c>
      <c r="B31" s="203" t="s">
        <v>212</v>
      </c>
      <c r="C31" s="212"/>
      <c r="D31" s="213"/>
      <c r="E31" s="213"/>
      <c r="F31" s="213"/>
      <c r="G31" s="213"/>
      <c r="H31" s="214"/>
      <c r="I31" s="215"/>
      <c r="J31" s="217"/>
      <c r="K31" s="217"/>
      <c r="L31" s="217">
        <v>0</v>
      </c>
      <c r="M31" s="218" t="e">
        <f t="shared" si="0"/>
        <v>#DIV/0!</v>
      </c>
      <c r="N31" s="213" t="e">
        <f t="shared" si="1"/>
        <v>#DIV/0!</v>
      </c>
    </row>
    <row r="32" spans="1:14">
      <c r="A32" s="203">
        <v>35947</v>
      </c>
      <c r="B32" s="203" t="s">
        <v>213</v>
      </c>
      <c r="C32" s="212"/>
      <c r="D32" s="213"/>
      <c r="E32" s="213"/>
      <c r="F32" s="213"/>
      <c r="G32" s="213"/>
      <c r="H32" s="214"/>
      <c r="I32" s="215"/>
      <c r="J32" s="217"/>
      <c r="K32" s="217"/>
      <c r="L32" s="217">
        <v>0</v>
      </c>
      <c r="M32" s="218" t="e">
        <f t="shared" si="0"/>
        <v>#DIV/0!</v>
      </c>
      <c r="N32" s="213" t="e">
        <f t="shared" si="1"/>
        <v>#DIV/0!</v>
      </c>
    </row>
    <row r="33" spans="1:14">
      <c r="A33" s="203">
        <v>36039</v>
      </c>
      <c r="B33" s="203" t="s">
        <v>214</v>
      </c>
      <c r="C33" s="212"/>
      <c r="D33" s="213"/>
      <c r="E33" s="213"/>
      <c r="F33" s="213"/>
      <c r="G33" s="213"/>
      <c r="H33" s="214"/>
      <c r="I33" s="215"/>
      <c r="J33" s="217"/>
      <c r="K33" s="217"/>
      <c r="L33" s="217">
        <v>0</v>
      </c>
      <c r="M33" s="218" t="e">
        <f t="shared" si="0"/>
        <v>#DIV/0!</v>
      </c>
      <c r="N33" s="219" t="e">
        <f t="shared" si="1"/>
        <v>#DIV/0!</v>
      </c>
    </row>
    <row r="34" spans="1:14">
      <c r="A34" s="220">
        <v>36130</v>
      </c>
      <c r="B34" s="220" t="s">
        <v>215</v>
      </c>
      <c r="C34" s="221"/>
      <c r="D34" s="222"/>
      <c r="E34" s="222"/>
      <c r="F34" s="222"/>
      <c r="G34" s="222"/>
      <c r="H34" s="223"/>
      <c r="I34" s="224"/>
      <c r="J34" s="226"/>
      <c r="K34" s="226"/>
      <c r="L34" s="226">
        <v>0</v>
      </c>
      <c r="M34" s="227" t="e">
        <f t="shared" si="0"/>
        <v>#DIV/0!</v>
      </c>
      <c r="N34" s="228" t="e">
        <f t="shared" si="1"/>
        <v>#DIV/0!</v>
      </c>
    </row>
    <row r="35" spans="1:14">
      <c r="A35" s="203">
        <v>36220</v>
      </c>
      <c r="B35" s="203" t="s">
        <v>216</v>
      </c>
      <c r="C35" s="212"/>
      <c r="D35" s="213"/>
      <c r="E35" s="213"/>
      <c r="F35" s="213"/>
      <c r="G35" s="213"/>
      <c r="H35" s="214"/>
      <c r="I35" s="215"/>
      <c r="J35" s="217"/>
      <c r="K35" s="217"/>
      <c r="L35" s="217">
        <v>0</v>
      </c>
      <c r="M35" s="218" t="e">
        <f t="shared" si="0"/>
        <v>#DIV/0!</v>
      </c>
      <c r="N35" s="213" t="e">
        <f t="shared" si="1"/>
        <v>#DIV/0!</v>
      </c>
    </row>
    <row r="36" spans="1:14">
      <c r="A36" s="203">
        <v>36312</v>
      </c>
      <c r="B36" s="203" t="s">
        <v>217</v>
      </c>
      <c r="C36" s="212"/>
      <c r="D36" s="213"/>
      <c r="E36" s="213"/>
      <c r="F36" s="213"/>
      <c r="G36" s="213"/>
      <c r="H36" s="214"/>
      <c r="I36" s="215"/>
      <c r="J36" s="217"/>
      <c r="K36" s="217"/>
      <c r="L36" s="217">
        <v>0</v>
      </c>
      <c r="M36" s="218" t="e">
        <f t="shared" si="0"/>
        <v>#DIV/0!</v>
      </c>
      <c r="N36" s="213" t="e">
        <f t="shared" si="1"/>
        <v>#DIV/0!</v>
      </c>
    </row>
    <row r="37" spans="1:14">
      <c r="A37" s="203">
        <v>36404</v>
      </c>
      <c r="B37" s="203" t="s">
        <v>218</v>
      </c>
      <c r="C37" s="212"/>
      <c r="D37" s="213"/>
      <c r="E37" s="213"/>
      <c r="F37" s="213"/>
      <c r="G37" s="213"/>
      <c r="H37" s="214"/>
      <c r="I37" s="215"/>
      <c r="J37" s="217"/>
      <c r="K37" s="217"/>
      <c r="L37" s="217">
        <v>0</v>
      </c>
      <c r="M37" s="218" t="e">
        <f t="shared" si="0"/>
        <v>#DIV/0!</v>
      </c>
      <c r="N37" s="219" t="e">
        <f t="shared" si="1"/>
        <v>#DIV/0!</v>
      </c>
    </row>
    <row r="38" spans="1:14">
      <c r="A38" s="220">
        <v>36495</v>
      </c>
      <c r="B38" s="220" t="s">
        <v>219</v>
      </c>
      <c r="C38" s="221"/>
      <c r="D38" s="222"/>
      <c r="E38" s="222"/>
      <c r="F38" s="222"/>
      <c r="G38" s="222"/>
      <c r="H38" s="223"/>
      <c r="I38" s="224"/>
      <c r="J38" s="226"/>
      <c r="K38" s="226"/>
      <c r="L38" s="226">
        <v>0</v>
      </c>
      <c r="M38" s="227" t="e">
        <f t="shared" si="0"/>
        <v>#DIV/0!</v>
      </c>
      <c r="N38" s="228" t="e">
        <f t="shared" si="1"/>
        <v>#DIV/0!</v>
      </c>
    </row>
    <row r="39" spans="1:14">
      <c r="A39" s="203">
        <v>36586</v>
      </c>
      <c r="B39" s="203" t="s">
        <v>220</v>
      </c>
      <c r="C39" s="212">
        <v>72.42657155910868</v>
      </c>
      <c r="D39" s="213"/>
      <c r="E39" s="213"/>
      <c r="F39" s="213"/>
      <c r="G39" s="213"/>
      <c r="H39" s="214"/>
      <c r="I39" s="215"/>
      <c r="J39" s="217"/>
      <c r="K39" s="217"/>
      <c r="L39" s="217">
        <v>0</v>
      </c>
      <c r="M39" s="218" t="e">
        <f t="shared" si="0"/>
        <v>#DIV/0!</v>
      </c>
      <c r="N39" s="213" t="e">
        <f t="shared" si="1"/>
        <v>#DIV/0!</v>
      </c>
    </row>
    <row r="40" spans="1:14">
      <c r="A40" s="203">
        <v>36678</v>
      </c>
      <c r="B40" s="203" t="s">
        <v>221</v>
      </c>
      <c r="C40" s="212">
        <v>77.578089244358424</v>
      </c>
      <c r="D40" s="213"/>
      <c r="E40" s="213"/>
      <c r="F40" s="213"/>
      <c r="G40" s="213"/>
      <c r="H40" s="214"/>
      <c r="I40" s="215"/>
      <c r="J40" s="217"/>
      <c r="K40" s="217"/>
      <c r="L40" s="217">
        <v>0</v>
      </c>
      <c r="M40" s="218" t="e">
        <f t="shared" si="0"/>
        <v>#DIV/0!</v>
      </c>
      <c r="N40" s="213" t="e">
        <f t="shared" si="1"/>
        <v>#DIV/0!</v>
      </c>
    </row>
    <row r="41" spans="1:14">
      <c r="A41" s="203">
        <v>36770</v>
      </c>
      <c r="B41" s="203" t="s">
        <v>222</v>
      </c>
      <c r="C41" s="212">
        <v>73.898819547255641</v>
      </c>
      <c r="D41" s="213"/>
      <c r="E41" s="213"/>
      <c r="F41" s="213"/>
      <c r="G41" s="213"/>
      <c r="H41" s="214"/>
      <c r="I41" s="215"/>
      <c r="J41" s="217"/>
      <c r="K41" s="217"/>
      <c r="L41" s="217">
        <v>0</v>
      </c>
      <c r="M41" s="218" t="e">
        <f t="shared" si="0"/>
        <v>#DIV/0!</v>
      </c>
      <c r="N41" s="219" t="e">
        <f t="shared" si="1"/>
        <v>#DIV/0!</v>
      </c>
    </row>
    <row r="42" spans="1:14">
      <c r="A42" s="220">
        <v>36861</v>
      </c>
      <c r="B42" s="220" t="s">
        <v>223</v>
      </c>
      <c r="C42" s="221">
        <v>85.356368257560547</v>
      </c>
      <c r="D42" s="222"/>
      <c r="E42" s="222"/>
      <c r="F42" s="222"/>
      <c r="G42" s="222"/>
      <c r="H42" s="223"/>
      <c r="I42" s="224"/>
      <c r="J42" s="226"/>
      <c r="K42" s="226"/>
      <c r="L42" s="226">
        <v>0</v>
      </c>
      <c r="M42" s="227" t="e">
        <f t="shared" si="0"/>
        <v>#DIV/0!</v>
      </c>
      <c r="N42" s="228" t="e">
        <f t="shared" si="1"/>
        <v>#DIV/0!</v>
      </c>
    </row>
    <row r="43" spans="1:14">
      <c r="A43" s="203">
        <v>36951</v>
      </c>
      <c r="B43" s="203" t="s">
        <v>224</v>
      </c>
      <c r="C43" s="212">
        <v>73.834851591696761</v>
      </c>
      <c r="D43" s="213"/>
      <c r="E43" s="213"/>
      <c r="F43" s="213"/>
      <c r="G43" s="213"/>
      <c r="H43" s="214"/>
      <c r="I43" s="215"/>
      <c r="J43" s="217"/>
      <c r="K43" s="217"/>
      <c r="L43" s="217">
        <v>36.67169510269931</v>
      </c>
      <c r="M43" s="218" t="e">
        <f t="shared" si="0"/>
        <v>#DIV/0!</v>
      </c>
      <c r="N43" s="213" t="e">
        <f t="shared" si="1"/>
        <v>#DIV/0!</v>
      </c>
    </row>
    <row r="44" spans="1:14">
      <c r="A44" s="203">
        <v>37043</v>
      </c>
      <c r="B44" s="203" t="s">
        <v>225</v>
      </c>
      <c r="C44" s="212">
        <v>75.67776817668765</v>
      </c>
      <c r="D44" s="213"/>
      <c r="E44" s="213"/>
      <c r="F44" s="213"/>
      <c r="G44" s="213"/>
      <c r="H44" s="214"/>
      <c r="I44" s="215"/>
      <c r="J44" s="217"/>
      <c r="K44" s="217"/>
      <c r="L44" s="217">
        <v>36.520443266880157</v>
      </c>
      <c r="M44" s="218">
        <f t="shared" si="0"/>
        <v>-4.1244844394449087E-3</v>
      </c>
      <c r="N44" s="213" t="e">
        <f t="shared" si="1"/>
        <v>#DIV/0!</v>
      </c>
    </row>
    <row r="45" spans="1:14">
      <c r="A45" s="203">
        <v>37135</v>
      </c>
      <c r="B45" s="203" t="s">
        <v>226</v>
      </c>
      <c r="C45" s="212">
        <v>74.911522846924441</v>
      </c>
      <c r="D45" s="213"/>
      <c r="E45" s="213"/>
      <c r="F45" s="213"/>
      <c r="G45" s="213"/>
      <c r="H45" s="214"/>
      <c r="I45" s="215"/>
      <c r="J45" s="217"/>
      <c r="K45" s="217"/>
      <c r="L45" s="217">
        <v>37.290452612868584</v>
      </c>
      <c r="M45" s="218">
        <f t="shared" si="0"/>
        <v>2.1084337349397408E-2</v>
      </c>
      <c r="N45" s="219" t="e">
        <f t="shared" si="1"/>
        <v>#DIV/0!</v>
      </c>
    </row>
    <row r="46" spans="1:14">
      <c r="A46" s="220">
        <v>37226</v>
      </c>
      <c r="B46" s="220" t="s">
        <v>227</v>
      </c>
      <c r="C46" s="221">
        <v>82.256309638721461</v>
      </c>
      <c r="D46" s="222"/>
      <c r="E46" s="222"/>
      <c r="F46" s="222"/>
      <c r="G46" s="222"/>
      <c r="H46" s="223"/>
      <c r="I46" s="224"/>
      <c r="J46" s="226"/>
      <c r="K46" s="226"/>
      <c r="L46" s="226">
        <v>38.211713794676186</v>
      </c>
      <c r="M46" s="227">
        <f t="shared" si="0"/>
        <v>2.4705014749262677E-2</v>
      </c>
      <c r="N46" s="228" t="e">
        <f t="shared" si="1"/>
        <v>#DIV/0!</v>
      </c>
    </row>
    <row r="47" spans="1:14">
      <c r="A47" s="203">
        <v>37316</v>
      </c>
      <c r="B47" s="203" t="s">
        <v>228</v>
      </c>
      <c r="C47" s="212">
        <v>75.117504683988585</v>
      </c>
      <c r="D47" s="213"/>
      <c r="E47" s="213"/>
      <c r="F47" s="213"/>
      <c r="G47" s="213"/>
      <c r="H47" s="214"/>
      <c r="I47" s="215"/>
      <c r="J47" s="217"/>
      <c r="K47" s="217"/>
      <c r="L47" s="217">
        <v>39.050473975127872</v>
      </c>
      <c r="M47" s="218">
        <f t="shared" si="0"/>
        <v>2.1950341849586108E-2</v>
      </c>
      <c r="N47" s="213">
        <f t="shared" si="1"/>
        <v>6.4866891638545088E-2</v>
      </c>
    </row>
    <row r="48" spans="1:14">
      <c r="A48" s="203">
        <v>37408</v>
      </c>
      <c r="B48" s="203" t="s">
        <v>229</v>
      </c>
      <c r="C48" s="212">
        <v>76.810987280813947</v>
      </c>
      <c r="D48" s="213"/>
      <c r="E48" s="213"/>
      <c r="F48" s="213"/>
      <c r="G48" s="213"/>
      <c r="H48" s="214"/>
      <c r="I48" s="215"/>
      <c r="J48" s="217"/>
      <c r="K48" s="217"/>
      <c r="L48" s="217">
        <v>39.944234823150168</v>
      </c>
      <c r="M48" s="218">
        <f t="shared" si="0"/>
        <v>2.2887323943661997E-2</v>
      </c>
      <c r="N48" s="213">
        <f t="shared" si="1"/>
        <v>9.375E-2</v>
      </c>
    </row>
    <row r="49" spans="1:231">
      <c r="A49" s="203">
        <v>37500</v>
      </c>
      <c r="B49" s="203" t="s">
        <v>230</v>
      </c>
      <c r="C49" s="212">
        <v>73.617559032732942</v>
      </c>
      <c r="D49" s="213"/>
      <c r="E49" s="213"/>
      <c r="F49" s="213"/>
      <c r="G49" s="213"/>
      <c r="H49" s="214"/>
      <c r="I49" s="215"/>
      <c r="J49" s="217"/>
      <c r="K49" s="217"/>
      <c r="L49" s="217">
        <v>42.446765197612585</v>
      </c>
      <c r="M49" s="218">
        <f t="shared" si="0"/>
        <v>6.2650602409638489E-2</v>
      </c>
      <c r="N49" s="219">
        <f t="shared" si="1"/>
        <v>0.13827433628318597</v>
      </c>
    </row>
    <row r="50" spans="1:231">
      <c r="A50" s="220">
        <v>37591</v>
      </c>
      <c r="B50" s="220" t="s">
        <v>231</v>
      </c>
      <c r="C50" s="221">
        <v>81.068758161004368</v>
      </c>
      <c r="D50" s="222"/>
      <c r="E50" s="222"/>
      <c r="F50" s="222"/>
      <c r="G50" s="222"/>
      <c r="H50" s="223"/>
      <c r="I50" s="224"/>
      <c r="J50" s="226"/>
      <c r="K50" s="226"/>
      <c r="L50" s="226">
        <v>43.80803171998501</v>
      </c>
      <c r="M50" s="227">
        <f t="shared" si="0"/>
        <v>3.2069970845481244E-2</v>
      </c>
      <c r="N50" s="228">
        <f t="shared" si="1"/>
        <v>0.14645555955379641</v>
      </c>
    </row>
    <row r="51" spans="1:231" ht="15.75" customHeight="1">
      <c r="A51" s="203">
        <v>37681</v>
      </c>
      <c r="B51" s="203" t="s">
        <v>70</v>
      </c>
      <c r="C51" s="212">
        <v>74.399395916585661</v>
      </c>
      <c r="D51" s="213"/>
      <c r="E51" s="213"/>
      <c r="F51" s="213">
        <v>5.64319261970474E-2</v>
      </c>
      <c r="G51" s="213"/>
      <c r="H51" s="214"/>
      <c r="I51" s="215"/>
      <c r="J51" s="217"/>
      <c r="K51" s="217"/>
      <c r="L51" s="217">
        <v>46.929319604616701</v>
      </c>
      <c r="M51" s="218">
        <f t="shared" si="0"/>
        <v>7.1249215317011672E-2</v>
      </c>
      <c r="N51" s="213">
        <f t="shared" si="1"/>
        <v>0.2017605633802817</v>
      </c>
      <c r="HK51" s="199" t="s">
        <v>232</v>
      </c>
    </row>
    <row r="52" spans="1:231" ht="15.75" customHeight="1">
      <c r="A52" s="203">
        <v>37773</v>
      </c>
      <c r="B52" s="203" t="s">
        <v>71</v>
      </c>
      <c r="C52" s="212">
        <v>78.762460720544226</v>
      </c>
      <c r="D52" s="213"/>
      <c r="E52" s="213"/>
      <c r="F52" s="213">
        <v>4.6467504288933315E-2</v>
      </c>
      <c r="G52" s="213">
        <v>1.7527547724124126E-2</v>
      </c>
      <c r="H52" s="214"/>
      <c r="I52" s="215"/>
      <c r="J52" s="217"/>
      <c r="K52" s="217"/>
      <c r="L52" s="217">
        <v>46.228061093091512</v>
      </c>
      <c r="M52" s="218">
        <f t="shared" si="0"/>
        <v>-1.4942865514210535E-2</v>
      </c>
      <c r="N52" s="213">
        <f t="shared" si="1"/>
        <v>0.15731497418244378</v>
      </c>
      <c r="HK52" s="199" t="s">
        <v>233</v>
      </c>
    </row>
    <row r="53" spans="1:231" ht="15.75" customHeight="1">
      <c r="A53" s="203">
        <v>37865</v>
      </c>
      <c r="B53" s="203" t="s">
        <v>72</v>
      </c>
      <c r="C53" s="212">
        <v>79.038138137917869</v>
      </c>
      <c r="D53" s="213"/>
      <c r="E53" s="213"/>
      <c r="F53" s="213">
        <v>3.6766590906651464E-2</v>
      </c>
      <c r="G53" s="213">
        <v>3.4383877882487424E-2</v>
      </c>
      <c r="H53" s="214"/>
      <c r="I53" s="215"/>
      <c r="J53" s="217"/>
      <c r="K53" s="217"/>
      <c r="L53" s="217">
        <v>45.884306920775245</v>
      </c>
      <c r="M53" s="218">
        <f t="shared" si="0"/>
        <v>-7.4360499702558203E-3</v>
      </c>
      <c r="N53" s="219">
        <f t="shared" si="1"/>
        <v>8.0984774862325803E-2</v>
      </c>
      <c r="HK53" s="199" t="s">
        <v>234</v>
      </c>
    </row>
    <row r="54" spans="1:231" s="229" customFormat="1" ht="15.75" customHeight="1">
      <c r="A54" s="220">
        <v>37956</v>
      </c>
      <c r="B54" s="220" t="s">
        <v>73</v>
      </c>
      <c r="C54" s="221">
        <v>87.662859908236172</v>
      </c>
      <c r="D54" s="222"/>
      <c r="E54" s="222"/>
      <c r="F54" s="222">
        <v>2.779450267361594E-2</v>
      </c>
      <c r="G54" s="222">
        <v>4.6079538974492795E-3</v>
      </c>
      <c r="H54" s="223"/>
      <c r="I54" s="224"/>
      <c r="J54" s="226"/>
      <c r="K54" s="226"/>
      <c r="L54" s="226">
        <v>47.891831287102249</v>
      </c>
      <c r="M54" s="227">
        <f t="shared" si="0"/>
        <v>4.3751872939766345E-2</v>
      </c>
      <c r="N54" s="228">
        <f t="shared" si="1"/>
        <v>9.3220338983050599E-2</v>
      </c>
      <c r="HK54" s="229" t="s">
        <v>235</v>
      </c>
    </row>
    <row r="55" spans="1:231" ht="15.75" customHeight="1">
      <c r="A55" s="203">
        <v>38047</v>
      </c>
      <c r="B55" s="203" t="s">
        <v>74</v>
      </c>
      <c r="C55" s="212">
        <v>78.013602077422561</v>
      </c>
      <c r="D55" s="230">
        <f t="shared" ref="D55:D118" ca="1" si="2">AVERAGE(OFFSET($C$1,MATCH(EDATE(A55,0),$A$1:$A$304,0)-1,,IF(MONTH($A55)=3,-1,IF(MONTH($A55)=6,-2,IF(MONTH($A55)=9,-3,-4)))))/AVERAGE(OFFSET($C$1,MATCH(EDATE(A55,-12),$A$1:$A$304,0)-1,,IF(MONTH($A55)=3,-1,IF(MONTH($A55)=6,-2,IF(MONTH($A55)=9,-3,-4)))))-1</f>
        <v>4.8578434223969236E-2</v>
      </c>
      <c r="E55" s="213"/>
      <c r="F55" s="213">
        <f t="shared" ref="F55:F118" si="3">C55/C51-1</f>
        <v>4.8578434223969236E-2</v>
      </c>
      <c r="G55" s="213">
        <v>-1.0390996299087352E-2</v>
      </c>
      <c r="H55" s="214"/>
      <c r="I55" s="215"/>
      <c r="J55" s="217"/>
      <c r="K55" s="217"/>
      <c r="L55" s="217">
        <v>48.331836627667073</v>
      </c>
      <c r="M55" s="218">
        <f t="shared" si="0"/>
        <v>9.1874820556991921E-3</v>
      </c>
      <c r="N55" s="213">
        <f t="shared" si="1"/>
        <v>2.9885731028420848E-2</v>
      </c>
      <c r="HK55" s="199" t="s">
        <v>236</v>
      </c>
    </row>
    <row r="56" spans="1:231" ht="15.75" customHeight="1">
      <c r="A56" s="203">
        <v>38139</v>
      </c>
      <c r="B56" s="203" t="s">
        <v>75</v>
      </c>
      <c r="C56" s="212">
        <v>83.97195528643519</v>
      </c>
      <c r="D56" s="213">
        <f t="shared" ca="1" si="2"/>
        <v>5.7610301418798748E-2</v>
      </c>
      <c r="E56" s="213"/>
      <c r="F56" s="213">
        <f t="shared" si="3"/>
        <v>6.6141846232746326E-2</v>
      </c>
      <c r="G56" s="213">
        <v>3.8021415842573569E-2</v>
      </c>
      <c r="H56" s="214"/>
      <c r="I56" s="215"/>
      <c r="J56" s="217"/>
      <c r="K56" s="217"/>
      <c r="L56" s="217">
        <v>48.785592135124546</v>
      </c>
      <c r="M56" s="218">
        <f t="shared" si="0"/>
        <v>9.388335704125117E-3</v>
      </c>
      <c r="N56" s="213">
        <f t="shared" si="1"/>
        <v>5.5324211778703392E-2</v>
      </c>
      <c r="HK56" s="199" t="s">
        <v>237</v>
      </c>
    </row>
    <row r="57" spans="1:231" ht="15.75" customHeight="1">
      <c r="A57" s="203">
        <v>38231</v>
      </c>
      <c r="B57" s="203" t="s">
        <v>76</v>
      </c>
      <c r="C57" s="212">
        <v>80.973971053076141</v>
      </c>
      <c r="D57" s="213">
        <f t="shared" ca="1" si="2"/>
        <v>4.633735522823712E-2</v>
      </c>
      <c r="E57" s="213"/>
      <c r="F57" s="213">
        <f t="shared" si="3"/>
        <v>2.4492390139306375E-2</v>
      </c>
      <c r="G57" s="213">
        <v>-6.7456149390843212E-3</v>
      </c>
      <c r="H57" s="214"/>
      <c r="I57" s="215"/>
      <c r="J57" s="217"/>
      <c r="K57" s="217"/>
      <c r="L57" s="217">
        <v>48.936843970943691</v>
      </c>
      <c r="M57" s="218">
        <f t="shared" si="0"/>
        <v>3.1003382187144712E-3</v>
      </c>
      <c r="N57" s="231">
        <f t="shared" si="1"/>
        <v>6.6526820497452732E-2</v>
      </c>
      <c r="HK57" s="199" t="s">
        <v>238</v>
      </c>
    </row>
    <row r="58" spans="1:231" s="229" customFormat="1" ht="15.75" customHeight="1">
      <c r="A58" s="220">
        <v>38322</v>
      </c>
      <c r="B58" s="220" t="s">
        <v>77</v>
      </c>
      <c r="C58" s="221">
        <v>89.881500470696196</v>
      </c>
      <c r="D58" s="222">
        <f t="shared" ca="1" si="2"/>
        <v>4.0574183636285843E-2</v>
      </c>
      <c r="E58" s="222">
        <f t="shared" ref="E58:E121" si="4">AVERAGE(C55:C58)/AVERAGE(C51:C54)-1</f>
        <v>4.0574183636285843E-2</v>
      </c>
      <c r="F58" s="222">
        <f t="shared" si="3"/>
        <v>2.5308786010203921E-2</v>
      </c>
      <c r="G58" s="222">
        <v>6.2259213652324785E-3</v>
      </c>
      <c r="H58" s="223"/>
      <c r="I58" s="224"/>
      <c r="J58" s="226"/>
      <c r="K58" s="226"/>
      <c r="L58" s="226">
        <v>49.239347642582018</v>
      </c>
      <c r="M58" s="227">
        <f t="shared" si="0"/>
        <v>6.1815116605790088E-3</v>
      </c>
      <c r="N58" s="232">
        <f t="shared" si="1"/>
        <v>2.8136663795578665E-2</v>
      </c>
      <c r="O58" s="233"/>
      <c r="P58" s="234"/>
      <c r="R58" s="235"/>
      <c r="S58" s="236"/>
      <c r="T58" s="236"/>
      <c r="U58" s="236"/>
      <c r="V58" s="237"/>
      <c r="W58" s="238"/>
      <c r="X58" s="239"/>
      <c r="Y58" s="240"/>
      <c r="Z58" s="240"/>
      <c r="AA58" s="241"/>
      <c r="AB58" s="242"/>
      <c r="AC58" s="243"/>
      <c r="AD58" s="241"/>
      <c r="AE58" s="242"/>
      <c r="AF58" s="243"/>
      <c r="AG58" s="241"/>
      <c r="AH58" s="242"/>
      <c r="AI58" s="242"/>
      <c r="AJ58" s="241"/>
      <c r="AK58" s="244"/>
      <c r="AL58" s="241"/>
      <c r="AM58" s="242"/>
      <c r="AN58" s="242"/>
      <c r="AO58" s="245"/>
      <c r="AP58" s="245"/>
      <c r="AQ58" s="246"/>
      <c r="AR58" s="247"/>
      <c r="AS58" s="244"/>
      <c r="AT58" s="248"/>
      <c r="AU58" s="248"/>
      <c r="AV58" s="249"/>
      <c r="AW58" s="250"/>
      <c r="AX58" s="251"/>
      <c r="AY58" s="252"/>
      <c r="AZ58" s="253"/>
      <c r="BA58" s="253"/>
      <c r="BB58" s="253"/>
      <c r="BC58" s="250"/>
      <c r="BD58" s="254"/>
      <c r="BE58" s="253"/>
      <c r="BF58" s="250"/>
      <c r="BG58" s="254"/>
      <c r="BH58" s="253"/>
      <c r="BI58" s="250"/>
      <c r="BJ58" s="250"/>
      <c r="BK58" s="253"/>
      <c r="BL58" s="255"/>
      <c r="BM58" s="253"/>
      <c r="BN58" s="250"/>
      <c r="BO58" s="250"/>
      <c r="BP58" s="256"/>
      <c r="BQ58" s="256"/>
      <c r="BR58" s="257"/>
      <c r="BS58" s="258"/>
      <c r="BT58" s="255"/>
      <c r="BU58" s="249"/>
      <c r="BV58" s="249"/>
      <c r="BW58" s="249"/>
      <c r="BX58" s="250"/>
      <c r="BY58" s="251"/>
      <c r="BZ58" s="252"/>
      <c r="CA58" s="253"/>
      <c r="CB58" s="253"/>
      <c r="CC58" s="253"/>
      <c r="CD58" s="250"/>
      <c r="CE58" s="254"/>
      <c r="CF58" s="253"/>
      <c r="CG58" s="250"/>
      <c r="CH58" s="254"/>
      <c r="CI58" s="253"/>
      <c r="CJ58" s="250"/>
      <c r="CK58" s="250"/>
      <c r="CL58" s="253"/>
      <c r="CM58" s="255"/>
      <c r="CN58" s="253"/>
      <c r="CO58" s="250"/>
      <c r="CP58" s="250"/>
      <c r="CQ58" s="256"/>
      <c r="CR58" s="256"/>
      <c r="CS58" s="257"/>
      <c r="CT58" s="258"/>
      <c r="CU58" s="255"/>
      <c r="CV58" s="249"/>
      <c r="CW58" s="249"/>
      <c r="CX58" s="249"/>
      <c r="CY58" s="250"/>
      <c r="CZ58" s="251"/>
      <c r="DA58" s="252"/>
      <c r="DB58" s="253"/>
      <c r="DC58" s="253"/>
      <c r="DD58" s="253"/>
      <c r="DE58" s="250"/>
      <c r="DF58" s="254"/>
      <c r="DG58" s="253"/>
      <c r="DH58" s="250"/>
      <c r="DI58" s="254"/>
      <c r="DJ58" s="253"/>
      <c r="DK58" s="250"/>
      <c r="DL58" s="250"/>
      <c r="DM58" s="253"/>
      <c r="DN58" s="255"/>
      <c r="DO58" s="253"/>
      <c r="DP58" s="250"/>
      <c r="DQ58" s="250"/>
      <c r="DR58" s="256"/>
      <c r="DS58" s="256"/>
      <c r="DT58" s="257"/>
      <c r="DU58" s="258"/>
      <c r="DV58" s="255"/>
      <c r="DW58" s="249"/>
      <c r="DX58" s="249"/>
      <c r="DY58" s="249"/>
      <c r="DZ58" s="250"/>
      <c r="EA58" s="251"/>
      <c r="EB58" s="252"/>
      <c r="EC58" s="253"/>
      <c r="ED58" s="253"/>
      <c r="EE58" s="253"/>
      <c r="EF58" s="250"/>
      <c r="EG58" s="254"/>
      <c r="EH58" s="253"/>
      <c r="EI58" s="250"/>
      <c r="EJ58" s="254"/>
      <c r="EK58" s="253"/>
      <c r="EL58" s="250"/>
      <c r="EM58" s="250"/>
      <c r="EN58" s="253"/>
      <c r="EO58" s="255"/>
      <c r="EP58" s="253"/>
      <c r="EQ58" s="250"/>
      <c r="ER58" s="250"/>
      <c r="ES58" s="256"/>
      <c r="ET58" s="256"/>
      <c r="EU58" s="257"/>
      <c r="EV58" s="258"/>
      <c r="EW58" s="255"/>
      <c r="EX58" s="249"/>
      <c r="EY58" s="249"/>
      <c r="EZ58" s="249"/>
      <c r="FA58" s="250"/>
      <c r="FB58" s="251"/>
      <c r="FC58" s="252"/>
      <c r="FD58" s="253"/>
      <c r="FE58" s="253"/>
      <c r="FF58" s="253"/>
      <c r="FG58" s="250"/>
      <c r="FH58" s="254"/>
      <c r="FI58" s="253"/>
      <c r="FJ58" s="250"/>
      <c r="FK58" s="254"/>
      <c r="FL58" s="253"/>
      <c r="FM58" s="250"/>
      <c r="FN58" s="250"/>
      <c r="FO58" s="253"/>
      <c r="FP58" s="255"/>
      <c r="FQ58" s="253"/>
      <c r="FR58" s="250"/>
      <c r="FS58" s="250"/>
      <c r="FT58" s="256"/>
      <c r="FU58" s="256"/>
      <c r="FV58" s="257"/>
      <c r="FW58" s="258"/>
      <c r="FX58" s="255"/>
      <c r="FY58" s="249"/>
      <c r="FZ58" s="249"/>
      <c r="GA58" s="249"/>
      <c r="GB58" s="250"/>
      <c r="GC58" s="251"/>
      <c r="GD58" s="252"/>
      <c r="GE58" s="253"/>
      <c r="GF58" s="253"/>
      <c r="GG58" s="253"/>
      <c r="GH58" s="250"/>
      <c r="GI58" s="254"/>
      <c r="GJ58" s="253"/>
      <c r="GK58" s="250"/>
      <c r="GL58" s="254"/>
      <c r="GM58" s="253"/>
      <c r="GN58" s="250"/>
      <c r="GO58" s="250"/>
      <c r="GP58" s="253"/>
      <c r="GQ58" s="255"/>
      <c r="GR58" s="253"/>
      <c r="GS58" s="250"/>
      <c r="GT58" s="250"/>
      <c r="GU58" s="256"/>
      <c r="GV58" s="256"/>
      <c r="GW58" s="257"/>
      <c r="GX58" s="258"/>
      <c r="GY58" s="255"/>
      <c r="GZ58" s="249"/>
      <c r="HA58" s="249"/>
      <c r="HB58" s="249"/>
      <c r="HC58" s="250"/>
      <c r="HD58" s="251"/>
      <c r="HE58" s="252"/>
      <c r="HF58" s="253"/>
      <c r="HG58" s="253"/>
      <c r="HH58" s="253"/>
      <c r="HI58" s="250"/>
      <c r="HJ58" s="254"/>
      <c r="HK58" s="253" t="s">
        <v>239</v>
      </c>
      <c r="HL58" s="250"/>
      <c r="HM58" s="254"/>
      <c r="HN58" s="253"/>
      <c r="HO58" s="250"/>
      <c r="HP58" s="250"/>
      <c r="HQ58" s="253"/>
      <c r="HR58" s="255"/>
      <c r="HS58" s="253"/>
      <c r="HT58" s="250"/>
      <c r="HU58" s="250"/>
      <c r="HV58" s="256"/>
      <c r="HW58" s="256"/>
    </row>
    <row r="59" spans="1:231" ht="15.75" customHeight="1">
      <c r="A59" s="203">
        <v>38412</v>
      </c>
      <c r="B59" s="203" t="s">
        <v>78</v>
      </c>
      <c r="C59" s="212">
        <v>79.878568661783362</v>
      </c>
      <c r="D59" s="213">
        <f t="shared" ca="1" si="2"/>
        <v>2.3905659201711504E-2</v>
      </c>
      <c r="E59" s="213">
        <f t="shared" si="4"/>
        <v>3.4713233137978916E-2</v>
      </c>
      <c r="F59" s="213">
        <f t="shared" si="3"/>
        <v>2.3905659201711504E-2</v>
      </c>
      <c r="G59" s="213">
        <v>-1.6635826845399215E-2</v>
      </c>
      <c r="H59" s="214"/>
      <c r="I59" s="215"/>
      <c r="J59" s="217"/>
      <c r="K59" s="217"/>
      <c r="L59" s="217">
        <v>50.449362329135269</v>
      </c>
      <c r="M59" s="218">
        <f t="shared" si="0"/>
        <v>2.4574141301312302E-2</v>
      </c>
      <c r="N59" s="213">
        <f t="shared" si="1"/>
        <v>4.3812233285917435E-2</v>
      </c>
      <c r="HK59" s="199" t="s">
        <v>240</v>
      </c>
    </row>
    <row r="60" spans="1:231" ht="15.75" customHeight="1">
      <c r="A60" s="203">
        <v>38504</v>
      </c>
      <c r="B60" s="203" t="s">
        <v>79</v>
      </c>
      <c r="C60" s="212">
        <v>84.324079726860106</v>
      </c>
      <c r="D60" s="213">
        <f t="shared" ca="1" si="2"/>
        <v>1.3686967288111918E-2</v>
      </c>
      <c r="E60" s="213">
        <f t="shared" si="4"/>
        <v>1.9384925843577427E-2</v>
      </c>
      <c r="F60" s="213">
        <f t="shared" si="3"/>
        <v>4.1933576421293584E-3</v>
      </c>
      <c r="G60" s="213">
        <v>2.3321574972660741E-2</v>
      </c>
      <c r="H60" s="214"/>
      <c r="I60" s="215"/>
      <c r="J60" s="217"/>
      <c r="K60" s="217"/>
      <c r="L60" s="217">
        <v>51.755628183937091</v>
      </c>
      <c r="M60" s="218">
        <f t="shared" si="0"/>
        <v>2.5892613791223873E-2</v>
      </c>
      <c r="N60" s="213">
        <f t="shared" si="1"/>
        <v>6.0879368658399047E-2</v>
      </c>
      <c r="HK60" s="199" t="s">
        <v>241</v>
      </c>
    </row>
    <row r="61" spans="1:231" ht="15.75" customHeight="1">
      <c r="A61" s="203">
        <v>38596</v>
      </c>
      <c r="B61" s="203" t="s">
        <v>80</v>
      </c>
      <c r="C61" s="212">
        <v>81.270331865817923</v>
      </c>
      <c r="D61" s="213">
        <f t="shared" ca="1" si="2"/>
        <v>1.0345146180948506E-2</v>
      </c>
      <c r="E61" s="213">
        <f t="shared" si="4"/>
        <v>1.4312679864055378E-2</v>
      </c>
      <c r="F61" s="213">
        <f t="shared" si="3"/>
        <v>3.6599515731732257E-3</v>
      </c>
      <c r="G61" s="213">
        <v>-8.7236820366927148E-3</v>
      </c>
      <c r="H61" s="214"/>
      <c r="I61" s="215"/>
      <c r="J61" s="217"/>
      <c r="K61" s="217"/>
      <c r="L61" s="217">
        <v>52.635638865066717</v>
      </c>
      <c r="M61" s="218">
        <f t="shared" si="0"/>
        <v>1.7003188097767907E-2</v>
      </c>
      <c r="N61" s="219">
        <f t="shared" si="1"/>
        <v>7.5583028940713559E-2</v>
      </c>
      <c r="HK61" s="199" t="s">
        <v>242</v>
      </c>
    </row>
    <row r="62" spans="1:231" s="229" customFormat="1" ht="15.75" customHeight="1">
      <c r="A62" s="220">
        <v>38687</v>
      </c>
      <c r="B62" s="220" t="s">
        <v>81</v>
      </c>
      <c r="C62" s="221">
        <v>94.469180912458313</v>
      </c>
      <c r="D62" s="222">
        <f t="shared" ca="1" si="2"/>
        <v>2.133490664604043E-2</v>
      </c>
      <c r="E62" s="222">
        <f t="shared" si="4"/>
        <v>2.133490664604043E-2</v>
      </c>
      <c r="F62" s="222">
        <f t="shared" si="3"/>
        <v>5.1041431415108862E-2</v>
      </c>
      <c r="G62" s="222">
        <v>5.6461621089873626E-2</v>
      </c>
      <c r="H62" s="223"/>
      <c r="I62" s="224"/>
      <c r="J62" s="226"/>
      <c r="K62" s="226"/>
      <c r="L62" s="226">
        <v>54.093156555687699</v>
      </c>
      <c r="M62" s="227">
        <f t="shared" si="0"/>
        <v>2.7690700104493482E-2</v>
      </c>
      <c r="N62" s="228">
        <f t="shared" si="1"/>
        <v>9.8575816810946515E-2</v>
      </c>
      <c r="HK62" s="229" t="s">
        <v>243</v>
      </c>
    </row>
    <row r="63" spans="1:231" ht="15.75" customHeight="1">
      <c r="A63" s="203">
        <v>38777</v>
      </c>
      <c r="B63" s="203" t="s">
        <v>82</v>
      </c>
      <c r="C63" s="212">
        <v>86.077371141074337</v>
      </c>
      <c r="D63" s="213">
        <f t="shared" ca="1" si="2"/>
        <v>7.7602823675240629E-2</v>
      </c>
      <c r="E63" s="213">
        <f t="shared" si="4"/>
        <v>3.4164216742202491E-2</v>
      </c>
      <c r="F63" s="213">
        <f t="shared" si="3"/>
        <v>7.7602823675240629E-2</v>
      </c>
      <c r="G63" s="213">
        <v>3.5457549099415786E-4</v>
      </c>
      <c r="H63" s="214"/>
      <c r="I63" s="215"/>
      <c r="J63" s="217"/>
      <c r="K63" s="217"/>
      <c r="L63" s="217">
        <v>56.279433091619161</v>
      </c>
      <c r="M63" s="218">
        <f t="shared" si="0"/>
        <v>4.0416878495170394E-2</v>
      </c>
      <c r="N63" s="213">
        <f t="shared" si="1"/>
        <v>0.11556282365767268</v>
      </c>
      <c r="HK63" s="199" t="s">
        <v>244</v>
      </c>
    </row>
    <row r="64" spans="1:231" ht="15.75" customHeight="1">
      <c r="A64" s="203">
        <v>38869</v>
      </c>
      <c r="B64" s="203" t="s">
        <v>83</v>
      </c>
      <c r="C64" s="212">
        <v>87.287270662872359</v>
      </c>
      <c r="D64" s="213">
        <f t="shared" ca="1" si="2"/>
        <v>5.5796867500079284E-2</v>
      </c>
      <c r="E64" s="213">
        <f t="shared" si="4"/>
        <v>4.192118869848227E-2</v>
      </c>
      <c r="F64" s="213">
        <f t="shared" si="3"/>
        <v>3.5140507262107379E-2</v>
      </c>
      <c r="G64" s="213">
        <v>-9.7691952254405079E-3</v>
      </c>
      <c r="H64" s="214"/>
      <c r="I64" s="215"/>
      <c r="J64" s="217"/>
      <c r="K64" s="217"/>
      <c r="L64" s="217">
        <v>56.100680922014696</v>
      </c>
      <c r="M64" s="218">
        <f t="shared" si="0"/>
        <v>-3.1761544099683237E-3</v>
      </c>
      <c r="N64" s="213">
        <f t="shared" si="1"/>
        <v>8.3953241232731068E-2</v>
      </c>
      <c r="HK64" s="199" t="s">
        <v>245</v>
      </c>
    </row>
    <row r="65" spans="1:219" ht="15.75" customHeight="1">
      <c r="A65" s="203">
        <v>38961</v>
      </c>
      <c r="B65" s="203" t="s">
        <v>84</v>
      </c>
      <c r="C65" s="212">
        <v>87.301306322229507</v>
      </c>
      <c r="D65" s="213">
        <f t="shared" ca="1" si="2"/>
        <v>6.1892628084628809E-2</v>
      </c>
      <c r="E65" s="213">
        <f t="shared" si="4"/>
        <v>5.8984297065910685E-2</v>
      </c>
      <c r="F65" s="213">
        <f t="shared" si="3"/>
        <v>7.4208808035496565E-2</v>
      </c>
      <c r="G65" s="213">
        <v>2.6018423621847919E-2</v>
      </c>
      <c r="H65" s="214"/>
      <c r="I65" s="215"/>
      <c r="J65" s="217"/>
      <c r="K65" s="217"/>
      <c r="L65" s="217">
        <v>57.02194210382229</v>
      </c>
      <c r="M65" s="218">
        <f t="shared" si="0"/>
        <v>1.6421568627450922E-2</v>
      </c>
      <c r="N65" s="219">
        <f t="shared" si="1"/>
        <v>8.3333333333333481E-2</v>
      </c>
      <c r="HK65" s="199" t="s">
        <v>246</v>
      </c>
    </row>
    <row r="66" spans="1:219" s="229" customFormat="1" ht="15.75" customHeight="1">
      <c r="A66" s="220">
        <v>39052</v>
      </c>
      <c r="B66" s="220" t="s">
        <v>85</v>
      </c>
      <c r="C66" s="221">
        <v>95.617631115458622</v>
      </c>
      <c r="D66" s="222">
        <f t="shared" ca="1" si="2"/>
        <v>4.8071171927070999E-2</v>
      </c>
      <c r="E66" s="222">
        <f t="shared" si="4"/>
        <v>4.8071171927070999E-2</v>
      </c>
      <c r="F66" s="222">
        <f t="shared" si="3"/>
        <v>1.2156876897922331E-2</v>
      </c>
      <c r="G66" s="222">
        <v>4.241424681028505E-5</v>
      </c>
      <c r="H66" s="223"/>
      <c r="I66" s="224"/>
      <c r="J66" s="226"/>
      <c r="K66" s="226"/>
      <c r="L66" s="226">
        <v>60.844488499979171</v>
      </c>
      <c r="M66" s="227">
        <f t="shared" si="0"/>
        <v>6.7036411863998113E-2</v>
      </c>
      <c r="N66" s="228">
        <f t="shared" si="1"/>
        <v>0.1248093543467208</v>
      </c>
      <c r="HK66" s="229" t="s">
        <v>247</v>
      </c>
    </row>
    <row r="67" spans="1:219" ht="15.75" customHeight="1">
      <c r="A67" s="203">
        <v>39142</v>
      </c>
      <c r="B67" s="203" t="s">
        <v>86</v>
      </c>
      <c r="C67" s="212">
        <v>90.982903974396805</v>
      </c>
      <c r="D67" s="213">
        <f t="shared" ca="1" si="2"/>
        <v>5.6989807754266542E-2</v>
      </c>
      <c r="E67" s="213">
        <f t="shared" si="4"/>
        <v>4.347404673006916E-2</v>
      </c>
      <c r="F67" s="213">
        <f t="shared" si="3"/>
        <v>5.6989807754266542E-2</v>
      </c>
      <c r="G67" s="213">
        <v>3.3372049441700025E-2</v>
      </c>
      <c r="H67" s="214"/>
      <c r="I67" s="215"/>
      <c r="J67" s="217"/>
      <c r="K67" s="217"/>
      <c r="L67" s="217">
        <v>59.455721643821455</v>
      </c>
      <c r="M67" s="218">
        <f t="shared" si="0"/>
        <v>-2.2824858757062083E-2</v>
      </c>
      <c r="N67" s="213">
        <f t="shared" si="1"/>
        <v>5.6437820669435368E-2</v>
      </c>
      <c r="HK67" s="199" t="s">
        <v>248</v>
      </c>
    </row>
    <row r="68" spans="1:219" ht="15.75" customHeight="1">
      <c r="A68" s="203">
        <v>39234</v>
      </c>
      <c r="B68" s="203" t="s">
        <v>87</v>
      </c>
      <c r="C68" s="212">
        <v>91.155123728168448</v>
      </c>
      <c r="D68" s="213">
        <f t="shared" ca="1" si="2"/>
        <v>5.0606547029007798E-2</v>
      </c>
      <c r="E68" s="213">
        <f t="shared" si="4"/>
        <v>4.569642139355623E-2</v>
      </c>
      <c r="F68" s="213">
        <f t="shared" si="3"/>
        <v>4.4311765460450792E-2</v>
      </c>
      <c r="G68" s="213">
        <v>-1.322766236378814E-2</v>
      </c>
      <c r="H68" s="214"/>
      <c r="I68" s="215"/>
      <c r="J68" s="217"/>
      <c r="K68" s="217"/>
      <c r="L68" s="217">
        <v>59.936977485064226</v>
      </c>
      <c r="M68" s="218">
        <f t="shared" si="0"/>
        <v>8.0943570767806339E-3</v>
      </c>
      <c r="N68" s="213">
        <f t="shared" si="1"/>
        <v>6.838235294117645E-2</v>
      </c>
      <c r="HK68" s="199" t="s">
        <v>249</v>
      </c>
    </row>
    <row r="69" spans="1:219" ht="15.75" customHeight="1">
      <c r="A69" s="203">
        <v>39326</v>
      </c>
      <c r="B69" s="203" t="s">
        <v>88</v>
      </c>
      <c r="C69" s="212">
        <v>92.647776883532501</v>
      </c>
      <c r="D69" s="213">
        <f t="shared" ca="1" si="2"/>
        <v>5.4168396606551816E-2</v>
      </c>
      <c r="E69" s="213">
        <f t="shared" si="4"/>
        <v>4.2992949484478959E-2</v>
      </c>
      <c r="F69" s="213">
        <f t="shared" si="3"/>
        <v>6.1241587171320777E-2</v>
      </c>
      <c r="G69" s="213">
        <v>4.0733445469611107E-2</v>
      </c>
      <c r="H69" s="214"/>
      <c r="I69" s="215"/>
      <c r="J69" s="217"/>
      <c r="K69" s="217"/>
      <c r="L69" s="217">
        <v>62.783262031842931</v>
      </c>
      <c r="M69" s="218">
        <f t="shared" si="0"/>
        <v>4.7487955953200656E-2</v>
      </c>
      <c r="N69" s="219">
        <f t="shared" si="1"/>
        <v>0.10103689414034256</v>
      </c>
      <c r="HK69" s="199" t="s">
        <v>250</v>
      </c>
    </row>
    <row r="70" spans="1:219" s="229" customFormat="1" ht="15.75" customHeight="1">
      <c r="A70" s="220">
        <v>39417</v>
      </c>
      <c r="B70" s="220" t="s">
        <v>89</v>
      </c>
      <c r="C70" s="221">
        <v>100.81412667760152</v>
      </c>
      <c r="D70" s="222">
        <f t="shared" ca="1" si="2"/>
        <v>5.4216228722020032E-2</v>
      </c>
      <c r="E70" s="222">
        <f t="shared" si="4"/>
        <v>5.4216228722020032E-2</v>
      </c>
      <c r="F70" s="222">
        <f t="shared" si="3"/>
        <v>5.4346625214633404E-2</v>
      </c>
      <c r="G70" s="222">
        <v>-1.2841572541674173E-3</v>
      </c>
      <c r="H70" s="223"/>
      <c r="I70" s="224"/>
      <c r="J70" s="226"/>
      <c r="K70" s="226"/>
      <c r="L70" s="226">
        <v>64.474532559638945</v>
      </c>
      <c r="M70" s="227">
        <f t="shared" si="0"/>
        <v>2.6938239159000954E-2</v>
      </c>
      <c r="N70" s="228">
        <f t="shared" si="1"/>
        <v>5.966101694915249E-2</v>
      </c>
      <c r="HK70" s="229" t="s">
        <v>251</v>
      </c>
    </row>
    <row r="71" spans="1:219" ht="15.75" customHeight="1">
      <c r="A71" s="203">
        <v>39508</v>
      </c>
      <c r="B71" s="203" t="s">
        <v>90</v>
      </c>
      <c r="C71" s="212">
        <v>97.148999617019626</v>
      </c>
      <c r="D71" s="213">
        <f t="shared" ca="1" si="2"/>
        <v>6.7772024998872249E-2</v>
      </c>
      <c r="E71" s="213">
        <f t="shared" si="4"/>
        <v>5.6969920032070354E-2</v>
      </c>
      <c r="F71" s="213">
        <f t="shared" si="3"/>
        <v>6.7772024998872249E-2</v>
      </c>
      <c r="G71" s="213">
        <v>3.3038141368405771E-2</v>
      </c>
      <c r="H71" s="214"/>
      <c r="I71" s="215"/>
      <c r="J71" s="217"/>
      <c r="K71" s="217"/>
      <c r="L71" s="217">
        <v>66.795615731785944</v>
      </c>
      <c r="M71" s="218">
        <f t="shared" si="0"/>
        <v>3.6000000000000032E-2</v>
      </c>
      <c r="N71" s="213">
        <f t="shared" si="1"/>
        <v>0.12345143385753921</v>
      </c>
      <c r="HK71" s="199" t="s">
        <v>252</v>
      </c>
    </row>
    <row r="72" spans="1:219" ht="15.75" customHeight="1">
      <c r="A72" s="203">
        <v>39600</v>
      </c>
      <c r="B72" s="203" t="s">
        <v>91</v>
      </c>
      <c r="C72" s="212">
        <v>100.13959855220283</v>
      </c>
      <c r="D72" s="213">
        <f t="shared" ca="1" si="2"/>
        <v>8.3181808092258169E-2</v>
      </c>
      <c r="E72" s="213">
        <f t="shared" si="4"/>
        <v>7.0382266450474962E-2</v>
      </c>
      <c r="F72" s="213">
        <f t="shared" si="3"/>
        <v>9.8562477418458361E-2</v>
      </c>
      <c r="G72" s="213">
        <v>2.4456008493417558E-2</v>
      </c>
      <c r="H72" s="214"/>
      <c r="I72" s="215"/>
      <c r="J72" s="217"/>
      <c r="K72" s="217"/>
      <c r="L72" s="217">
        <v>67.95615731785945</v>
      </c>
      <c r="M72" s="218">
        <f t="shared" si="0"/>
        <v>1.7374517374517451E-2</v>
      </c>
      <c r="N72" s="213">
        <f t="shared" si="1"/>
        <v>0.13379353062629051</v>
      </c>
      <c r="HK72" s="199" t="s">
        <v>253</v>
      </c>
    </row>
    <row r="73" spans="1:219" ht="15.75" customHeight="1">
      <c r="A73" s="203">
        <v>39692</v>
      </c>
      <c r="B73" s="203" t="s">
        <v>92</v>
      </c>
      <c r="C73" s="212">
        <v>97.364013402028846</v>
      </c>
      <c r="D73" s="213">
        <f t="shared" ca="1" si="2"/>
        <v>7.229924782715158E-2</v>
      </c>
      <c r="E73" s="213">
        <f t="shared" si="4"/>
        <v>6.7664876001556573E-2</v>
      </c>
      <c r="F73" s="213">
        <f t="shared" si="3"/>
        <v>5.0905015502154205E-2</v>
      </c>
      <c r="G73" s="213">
        <v>-4.3102596732141896E-3</v>
      </c>
      <c r="H73" s="214"/>
      <c r="I73" s="215"/>
      <c r="J73" s="217"/>
      <c r="K73" s="217"/>
      <c r="L73" s="217">
        <v>68.471953578336553</v>
      </c>
      <c r="M73" s="218">
        <f t="shared" si="0"/>
        <v>7.5901328273244584E-3</v>
      </c>
      <c r="N73" s="219">
        <f t="shared" si="1"/>
        <v>9.0608409986858929E-2</v>
      </c>
      <c r="HK73" s="199" t="s">
        <v>254</v>
      </c>
    </row>
    <row r="74" spans="1:219" s="229" customFormat="1" ht="15.75" customHeight="1">
      <c r="A74" s="220">
        <v>39783</v>
      </c>
      <c r="B74" s="220" t="s">
        <v>93</v>
      </c>
      <c r="C74" s="221">
        <v>105.34738842874867</v>
      </c>
      <c r="D74" s="222">
        <f t="shared" ca="1" si="2"/>
        <v>6.4962921197048829E-2</v>
      </c>
      <c r="E74" s="222">
        <f t="shared" si="4"/>
        <v>6.4962921197048829E-2</v>
      </c>
      <c r="F74" s="222">
        <f t="shared" si="3"/>
        <v>4.4966532970565742E-2</v>
      </c>
      <c r="G74" s="222">
        <v>-3.8437148985419611E-3</v>
      </c>
      <c r="H74" s="223"/>
      <c r="I74" s="224"/>
      <c r="J74" s="226"/>
      <c r="K74" s="226"/>
      <c r="L74" s="226">
        <v>69.310122501611858</v>
      </c>
      <c r="M74" s="227">
        <f t="shared" si="0"/>
        <v>1.2241054613935987E-2</v>
      </c>
      <c r="N74" s="228">
        <f t="shared" si="1"/>
        <v>7.4999999999999956E-2</v>
      </c>
      <c r="HK74" s="229" t="s">
        <v>255</v>
      </c>
    </row>
    <row r="75" spans="1:219" ht="15.75" customHeight="1">
      <c r="A75" s="203">
        <v>39873</v>
      </c>
      <c r="B75" s="203" t="s">
        <v>94</v>
      </c>
      <c r="C75" s="212">
        <v>95.400884735448784</v>
      </c>
      <c r="D75" s="213">
        <f t="shared" ca="1" si="2"/>
        <v>-1.7994162456250185E-2</v>
      </c>
      <c r="E75" s="213">
        <f t="shared" si="4"/>
        <v>4.3183146351973178E-2</v>
      </c>
      <c r="F75" s="213">
        <f t="shared" si="3"/>
        <v>-1.7994162456250185E-2</v>
      </c>
      <c r="G75" s="213">
        <v>-4.0039603526107026E-2</v>
      </c>
      <c r="H75" s="214"/>
      <c r="I75" s="215"/>
      <c r="J75" s="217"/>
      <c r="K75" s="217"/>
      <c r="L75" s="217">
        <v>69.052224371373299</v>
      </c>
      <c r="M75" s="218">
        <f t="shared" si="0"/>
        <v>-3.7209302325581506E-3</v>
      </c>
      <c r="N75" s="213">
        <f t="shared" si="1"/>
        <v>3.3783783783783772E-2</v>
      </c>
    </row>
    <row r="76" spans="1:219" ht="15.75" customHeight="1">
      <c r="A76" s="203">
        <v>39965</v>
      </c>
      <c r="B76" s="203" t="s">
        <v>95</v>
      </c>
      <c r="C76" s="212">
        <v>96.684992746572632</v>
      </c>
      <c r="D76" s="213">
        <f t="shared" ca="1" si="2"/>
        <v>-2.637111690934324E-2</v>
      </c>
      <c r="E76" s="213">
        <f t="shared" si="4"/>
        <v>1.0356423253513825E-2</v>
      </c>
      <c r="F76" s="213">
        <f t="shared" si="3"/>
        <v>-3.4497899488076245E-2</v>
      </c>
      <c r="G76" s="213">
        <v>1.3153961664484903E-2</v>
      </c>
      <c r="H76" s="214"/>
      <c r="I76" s="215"/>
      <c r="J76" s="217"/>
      <c r="K76" s="217"/>
      <c r="L76" s="217">
        <v>69.245647969052229</v>
      </c>
      <c r="M76" s="218">
        <f t="shared" si="0"/>
        <v>2.8011204481794838E-3</v>
      </c>
      <c r="N76" s="213">
        <f t="shared" si="1"/>
        <v>1.8975332068311257E-2</v>
      </c>
    </row>
    <row r="77" spans="1:219" ht="15.75" customHeight="1">
      <c r="A77" s="203">
        <v>40057</v>
      </c>
      <c r="B77" s="203" t="s">
        <v>96</v>
      </c>
      <c r="C77" s="212">
        <v>97.777095728683491</v>
      </c>
      <c r="D77" s="213">
        <f t="shared" ca="1" si="2"/>
        <v>-1.6255204170787185E-2</v>
      </c>
      <c r="E77" s="213">
        <f t="shared" si="4"/>
        <v>-6.48288679180542E-4</v>
      </c>
      <c r="F77" s="213">
        <f t="shared" si="3"/>
        <v>4.2426591943058867E-3</v>
      </c>
      <c r="G77" s="213">
        <v>4.0546601450448305E-2</v>
      </c>
      <c r="H77" s="214"/>
      <c r="I77" s="215"/>
      <c r="J77" s="217"/>
      <c r="K77" s="217"/>
      <c r="L77" s="217">
        <v>70.01934235976789</v>
      </c>
      <c r="M77" s="218">
        <f t="shared" si="0"/>
        <v>1.1173184357541777E-2</v>
      </c>
      <c r="N77" s="219">
        <f t="shared" si="1"/>
        <v>2.2598870056497189E-2</v>
      </c>
      <c r="HK77" s="199">
        <v>1</v>
      </c>
    </row>
    <row r="78" spans="1:219" s="229" customFormat="1" ht="15.75" customHeight="1">
      <c r="A78" s="220">
        <v>40148</v>
      </c>
      <c r="B78" s="220" t="s">
        <v>97</v>
      </c>
      <c r="C78" s="221">
        <v>109.09247747683068</v>
      </c>
      <c r="D78" s="222">
        <f t="shared" ca="1" si="2"/>
        <v>-2.6113732811607893E-3</v>
      </c>
      <c r="E78" s="222">
        <f t="shared" si="4"/>
        <v>-2.6113732811607893E-3</v>
      </c>
      <c r="F78" s="222">
        <f t="shared" si="3"/>
        <v>3.5549899280274744E-2</v>
      </c>
      <c r="G78" s="222">
        <v>2.6691767762788032E-2</v>
      </c>
      <c r="H78" s="223"/>
      <c r="I78" s="224"/>
      <c r="J78" s="226"/>
      <c r="K78" s="226"/>
      <c r="L78" s="226">
        <v>70.599613152804636</v>
      </c>
      <c r="M78" s="227">
        <f t="shared" si="0"/>
        <v>8.2872928176795924E-3</v>
      </c>
      <c r="N78" s="228">
        <f t="shared" si="1"/>
        <v>1.8604651162790642E-2</v>
      </c>
      <c r="HK78" s="229">
        <v>2</v>
      </c>
    </row>
    <row r="79" spans="1:219" ht="15.75" customHeight="1">
      <c r="A79" s="203">
        <v>40238</v>
      </c>
      <c r="B79" s="203" t="s">
        <v>98</v>
      </c>
      <c r="C79" s="212">
        <v>108.30498545615079</v>
      </c>
      <c r="D79" s="213">
        <f t="shared" ca="1" si="2"/>
        <v>0.13526185586732975</v>
      </c>
      <c r="E79" s="213">
        <f t="shared" si="4"/>
        <v>3.4168491847218485E-2</v>
      </c>
      <c r="F79" s="213">
        <f t="shared" si="3"/>
        <v>0.13526185586732975</v>
      </c>
      <c r="G79" s="213">
        <v>4.2151012038046165E-2</v>
      </c>
      <c r="H79" s="214"/>
      <c r="I79" s="408"/>
      <c r="J79" s="217"/>
      <c r="K79" s="217"/>
      <c r="L79" s="217">
        <v>71.889103803997415</v>
      </c>
      <c r="M79" s="218">
        <f t="shared" si="0"/>
        <v>1.8264840182648401E-2</v>
      </c>
      <c r="N79" s="213">
        <f t="shared" si="1"/>
        <v>4.1083099906629394E-2</v>
      </c>
      <c r="HK79" s="199">
        <v>3</v>
      </c>
    </row>
    <row r="80" spans="1:219" ht="15.75" customHeight="1">
      <c r="A80" s="203">
        <v>40330</v>
      </c>
      <c r="B80" s="203" t="s">
        <v>99</v>
      </c>
      <c r="C80" s="212">
        <v>109.64522053584062</v>
      </c>
      <c r="D80" s="213">
        <f t="shared" ca="1" si="2"/>
        <v>0.13464981834695688</v>
      </c>
      <c r="E80" s="213">
        <f t="shared" si="4"/>
        <v>7.6045356586461388E-2</v>
      </c>
      <c r="F80" s="213">
        <f t="shared" si="3"/>
        <v>0.13404590951605999</v>
      </c>
      <c r="G80" s="213">
        <v>1.7093157361532718E-2</v>
      </c>
      <c r="H80" s="214">
        <v>6.0000000000000001E-3</v>
      </c>
      <c r="I80" s="408"/>
      <c r="J80" s="217">
        <v>4760</v>
      </c>
      <c r="K80" s="217">
        <v>4720</v>
      </c>
      <c r="L80" s="217">
        <v>72.211476466795617</v>
      </c>
      <c r="M80" s="218">
        <f t="shared" si="0"/>
        <v>4.484304932735439E-3</v>
      </c>
      <c r="N80" s="213">
        <f t="shared" si="1"/>
        <v>4.2830540037243958E-2</v>
      </c>
      <c r="HK80" s="199">
        <v>4</v>
      </c>
    </row>
    <row r="81" spans="1:219" ht="15.75" customHeight="1">
      <c r="A81" s="203">
        <v>40422</v>
      </c>
      <c r="B81" s="203" t="s">
        <v>100</v>
      </c>
      <c r="C81" s="212">
        <v>106.71094423951874</v>
      </c>
      <c r="D81" s="213">
        <f t="shared" ca="1" si="2"/>
        <v>0.12005043843771679</v>
      </c>
      <c r="E81" s="213">
        <f t="shared" si="4"/>
        <v>9.7525950253424254E-2</v>
      </c>
      <c r="F81" s="213">
        <f t="shared" si="3"/>
        <v>9.1369542572887541E-2</v>
      </c>
      <c r="G81" s="213">
        <v>8.0006275359867374E-3</v>
      </c>
      <c r="H81" s="214">
        <v>1.1000000000000001E-2</v>
      </c>
      <c r="I81" s="215">
        <v>8.5000000000000006E-3</v>
      </c>
      <c r="J81" s="217">
        <v>4820</v>
      </c>
      <c r="K81" s="217">
        <v>4765</v>
      </c>
      <c r="L81" s="217">
        <v>72.662798194713091</v>
      </c>
      <c r="M81" s="218">
        <f t="shared" si="0"/>
        <v>6.2500000000000888E-3</v>
      </c>
      <c r="N81" s="219">
        <f t="shared" si="1"/>
        <v>3.7753222836095723E-2</v>
      </c>
      <c r="HK81" s="199">
        <v>5</v>
      </c>
    </row>
    <row r="82" spans="1:219" s="229" customFormat="1" ht="15.75" customHeight="1">
      <c r="A82" s="220">
        <v>40513</v>
      </c>
      <c r="B82" s="220" t="s">
        <v>101</v>
      </c>
      <c r="C82" s="221">
        <v>118.55933036827444</v>
      </c>
      <c r="D82" s="222">
        <f t="shared" ca="1" si="2"/>
        <v>0.11095231268545236</v>
      </c>
      <c r="E82" s="222">
        <f t="shared" si="4"/>
        <v>0.11095231268545236</v>
      </c>
      <c r="F82" s="222">
        <f t="shared" si="3"/>
        <v>8.6778237238716693E-2</v>
      </c>
      <c r="G82" s="222">
        <v>2.0354149412538991E-2</v>
      </c>
      <c r="H82" s="223">
        <v>4.4999999999999998E-2</v>
      </c>
      <c r="I82" s="224">
        <v>3.0499999999999999E-2</v>
      </c>
      <c r="J82" s="226">
        <v>4645</v>
      </c>
      <c r="K82" s="226">
        <v>4960</v>
      </c>
      <c r="L82" s="226">
        <v>75.693101225016122</v>
      </c>
      <c r="M82" s="227">
        <f t="shared" si="0"/>
        <v>4.1703637976929997E-2</v>
      </c>
      <c r="N82" s="228">
        <f t="shared" si="1"/>
        <v>7.2146118721461372E-2</v>
      </c>
      <c r="HK82" s="229">
        <v>6</v>
      </c>
    </row>
    <row r="83" spans="1:219" ht="15.75" customHeight="1">
      <c r="A83" s="203">
        <v>40603</v>
      </c>
      <c r="B83" s="203" t="s">
        <v>102</v>
      </c>
      <c r="C83" s="212">
        <v>116.48986514031787</v>
      </c>
      <c r="D83" s="213">
        <f t="shared" ca="1" si="2"/>
        <v>7.5572510810048454E-2</v>
      </c>
      <c r="E83" s="213">
        <f t="shared" si="4"/>
        <v>9.6017704920277502E-2</v>
      </c>
      <c r="F83" s="213">
        <f t="shared" si="3"/>
        <v>7.5572510810048454E-2</v>
      </c>
      <c r="G83" s="213">
        <v>2.0492236553028897E-2</v>
      </c>
      <c r="H83" s="214">
        <v>7.0000000000000007E-2</v>
      </c>
      <c r="I83" s="408">
        <v>5.7500000000000002E-2</v>
      </c>
      <c r="J83" s="263">
        <v>4115</v>
      </c>
      <c r="K83" s="263">
        <v>4635</v>
      </c>
      <c r="L83" s="217">
        <v>79.303675048355899</v>
      </c>
      <c r="M83" s="218">
        <f t="shared" si="0"/>
        <v>4.7700170357751315E-2</v>
      </c>
      <c r="N83" s="213">
        <f t="shared" si="1"/>
        <v>0.10313901345291487</v>
      </c>
      <c r="HK83" s="199">
        <v>7</v>
      </c>
    </row>
    <row r="84" spans="1:219" ht="15.75" customHeight="1">
      <c r="A84" s="203">
        <v>40695</v>
      </c>
      <c r="B84" s="203" t="s">
        <v>103</v>
      </c>
      <c r="C84" s="212">
        <v>114.98428108237538</v>
      </c>
      <c r="D84" s="213">
        <f t="shared" ca="1" si="2"/>
        <v>6.2050596232053001E-2</v>
      </c>
      <c r="E84" s="213">
        <f t="shared" si="4"/>
        <v>7.5148670556929531E-2</v>
      </c>
      <c r="F84" s="213">
        <f t="shared" si="3"/>
        <v>4.869396513995361E-2</v>
      </c>
      <c r="G84" s="213">
        <v>-1.1150170263077852E-3</v>
      </c>
      <c r="H84" s="214">
        <v>8.2500000000000004E-2</v>
      </c>
      <c r="I84" s="408">
        <v>8.1250000000000003E-2</v>
      </c>
      <c r="J84" s="263">
        <v>4055</v>
      </c>
      <c r="K84" s="263">
        <v>3940</v>
      </c>
      <c r="L84" s="217">
        <v>78.594455190199895</v>
      </c>
      <c r="M84" s="218">
        <f t="shared" ref="M84:M147" si="5">L84/L83-1</f>
        <v>-8.9430894308940578E-3</v>
      </c>
      <c r="N84" s="213">
        <f t="shared" si="1"/>
        <v>8.8392857142857384E-2</v>
      </c>
      <c r="HK84" s="199">
        <v>8</v>
      </c>
    </row>
    <row r="85" spans="1:219" ht="15.75" customHeight="1">
      <c r="A85" s="203">
        <v>40787</v>
      </c>
      <c r="B85" s="203" t="s">
        <v>104</v>
      </c>
      <c r="C85" s="212">
        <v>109.37799452118236</v>
      </c>
      <c r="D85" s="213">
        <f t="shared" ca="1" si="2"/>
        <v>4.9870427985670318E-2</v>
      </c>
      <c r="E85" s="213">
        <f t="shared" si="4"/>
        <v>5.9153034729341414E-2</v>
      </c>
      <c r="F85" s="213">
        <f t="shared" si="3"/>
        <v>2.4993221648168307E-2</v>
      </c>
      <c r="G85" s="213">
        <v>-1.0109929503036241E-2</v>
      </c>
      <c r="H85" s="214">
        <v>8.5000000000000006E-2</v>
      </c>
      <c r="I85" s="408">
        <v>8.3750000000000005E-2</v>
      </c>
      <c r="J85" s="263">
        <v>4180</v>
      </c>
      <c r="K85" s="263">
        <v>3780</v>
      </c>
      <c r="L85" s="217">
        <v>79.497098646034814</v>
      </c>
      <c r="M85" s="218">
        <f t="shared" si="5"/>
        <v>1.1484823625922624E-2</v>
      </c>
      <c r="N85" s="219">
        <f t="shared" si="1"/>
        <v>9.4055013309671587E-2</v>
      </c>
      <c r="HK85" s="199">
        <v>9</v>
      </c>
    </row>
    <row r="86" spans="1:219" s="229" customFormat="1" ht="15.75" customHeight="1">
      <c r="A86" s="220">
        <v>40878</v>
      </c>
      <c r="B86" s="220" t="s">
        <v>105</v>
      </c>
      <c r="C86" s="221">
        <v>121.36641492014115</v>
      </c>
      <c r="D86" s="222">
        <f t="shared" ca="1" si="2"/>
        <v>4.2863712070622562E-2</v>
      </c>
      <c r="E86" s="222">
        <f t="shared" si="4"/>
        <v>4.2863712070622562E-2</v>
      </c>
      <c r="F86" s="222">
        <f t="shared" si="3"/>
        <v>2.3676622861711571E-2</v>
      </c>
      <c r="G86" s="222">
        <v>1.8209560094431199E-2</v>
      </c>
      <c r="H86" s="223">
        <v>7.2499999999999995E-2</v>
      </c>
      <c r="I86" s="224">
        <v>7.8750000000000001E-2</v>
      </c>
      <c r="J86" s="226">
        <v>4435</v>
      </c>
      <c r="K86" s="226">
        <v>4200</v>
      </c>
      <c r="L86" s="226">
        <v>79.432624113475171</v>
      </c>
      <c r="M86" s="227">
        <f t="shared" si="5"/>
        <v>-8.110300081103361E-4</v>
      </c>
      <c r="N86" s="228">
        <f t="shared" si="1"/>
        <v>4.9403747870528036E-2</v>
      </c>
      <c r="HK86" s="229">
        <v>10</v>
      </c>
    </row>
    <row r="87" spans="1:219" ht="15.75" customHeight="1">
      <c r="A87" s="203">
        <v>40969</v>
      </c>
      <c r="B87" s="203" t="s">
        <v>106</v>
      </c>
      <c r="C87" s="212">
        <v>114.14314659478755</v>
      </c>
      <c r="D87" s="213">
        <f t="shared" ca="1" si="2"/>
        <v>-2.0145259355426215E-2</v>
      </c>
      <c r="E87" s="213">
        <f t="shared" si="4"/>
        <v>1.8755818117022427E-2</v>
      </c>
      <c r="F87" s="213">
        <f t="shared" si="3"/>
        <v>-2.0145259355426215E-2</v>
      </c>
      <c r="G87" s="213">
        <v>-3.5062083046989989E-2</v>
      </c>
      <c r="H87" s="214">
        <v>6.5000000000000002E-2</v>
      </c>
      <c r="I87" s="408">
        <v>6.5000000000000002E-2</v>
      </c>
      <c r="J87" s="263">
        <v>4310</v>
      </c>
      <c r="K87" s="263">
        <v>4717.5</v>
      </c>
      <c r="L87" s="217">
        <v>81.882656350741456</v>
      </c>
      <c r="M87" s="218">
        <f t="shared" si="5"/>
        <v>3.0844155844155896E-2</v>
      </c>
      <c r="N87" s="213">
        <f t="shared" ref="N87:N150" si="6">L87/L83-1</f>
        <v>3.2520325203251987E-2</v>
      </c>
      <c r="HK87" s="199">
        <v>11</v>
      </c>
    </row>
    <row r="88" spans="1:219" ht="15.75" customHeight="1">
      <c r="A88" s="203">
        <v>41061</v>
      </c>
      <c r="B88" s="203" t="s">
        <v>107</v>
      </c>
      <c r="C88" s="212">
        <v>113.22779745708573</v>
      </c>
      <c r="D88" s="213">
        <f t="shared" ca="1" si="2"/>
        <v>-1.7726395097586667E-2</v>
      </c>
      <c r="E88" s="213">
        <f t="shared" si="4"/>
        <v>3.0015312726046073E-3</v>
      </c>
      <c r="F88" s="213">
        <f t="shared" si="3"/>
        <v>-1.5275858654378083E-2</v>
      </c>
      <c r="G88" s="213">
        <v>1.4353258355072951E-2</v>
      </c>
      <c r="H88" s="214">
        <v>6.25E-2</v>
      </c>
      <c r="I88" s="408">
        <v>6.3750000000000001E-2</v>
      </c>
      <c r="J88" s="263">
        <v>4540</v>
      </c>
      <c r="K88" s="263">
        <v>4350</v>
      </c>
      <c r="L88" s="217">
        <v>81.689232753062541</v>
      </c>
      <c r="M88" s="218">
        <f t="shared" si="5"/>
        <v>-2.3622047244094002E-3</v>
      </c>
      <c r="N88" s="213">
        <f t="shared" si="6"/>
        <v>3.9376538146020934E-2</v>
      </c>
      <c r="HK88" s="199">
        <v>12</v>
      </c>
    </row>
    <row r="89" spans="1:219" ht="15.75" customHeight="1">
      <c r="A89" s="203">
        <v>41153</v>
      </c>
      <c r="B89" s="203" t="s">
        <v>108</v>
      </c>
      <c r="C89" s="212">
        <v>112.79762073969815</v>
      </c>
      <c r="D89" s="213">
        <f t="shared" ca="1" si="2"/>
        <v>-2.0054911517127794E-3</v>
      </c>
      <c r="E89" s="213">
        <f t="shared" si="4"/>
        <v>4.6222367813801846E-3</v>
      </c>
      <c r="F89" s="213">
        <f t="shared" si="3"/>
        <v>3.1264298028919724E-2</v>
      </c>
      <c r="G89" s="213">
        <v>3.7468029202224695E-2</v>
      </c>
      <c r="H89" s="214">
        <v>5.5E-2</v>
      </c>
      <c r="I89" s="408">
        <v>5.7500000000000002E-2</v>
      </c>
      <c r="J89" s="263">
        <v>4465</v>
      </c>
      <c r="K89" s="263">
        <v>4420</v>
      </c>
      <c r="L89" s="217">
        <v>81.689232753062541</v>
      </c>
      <c r="M89" s="218">
        <f t="shared" si="5"/>
        <v>0</v>
      </c>
      <c r="N89" s="219">
        <f t="shared" si="6"/>
        <v>2.7575020275750317E-2</v>
      </c>
      <c r="HK89" s="199">
        <v>13</v>
      </c>
    </row>
    <row r="90" spans="1:219" s="229" customFormat="1" ht="15.75" customHeight="1">
      <c r="A90" s="220">
        <v>41244</v>
      </c>
      <c r="B90" s="220" t="s">
        <v>109</v>
      </c>
      <c r="C90" s="221">
        <v>118.77728422527392</v>
      </c>
      <c r="D90" s="222">
        <f t="shared" ca="1" si="2"/>
        <v>-7.0804311230430184E-3</v>
      </c>
      <c r="E90" s="222">
        <f t="shared" si="4"/>
        <v>-7.0804311230430184E-3</v>
      </c>
      <c r="F90" s="222">
        <f t="shared" si="3"/>
        <v>-2.1333172744460449E-2</v>
      </c>
      <c r="G90" s="222">
        <v>-3.3063658644244653E-2</v>
      </c>
      <c r="H90" s="223">
        <v>5.5E-2</v>
      </c>
      <c r="I90" s="224">
        <v>5.5E-2</v>
      </c>
      <c r="J90" s="226">
        <v>4220</v>
      </c>
      <c r="K90" s="226">
        <v>4452.5</v>
      </c>
      <c r="L90" s="226">
        <v>82.591876208897474</v>
      </c>
      <c r="M90" s="227">
        <f t="shared" si="5"/>
        <v>1.1049723756905827E-2</v>
      </c>
      <c r="N90" s="228">
        <f t="shared" si="6"/>
        <v>3.9772727272727293E-2</v>
      </c>
      <c r="HK90" s="229">
        <v>14</v>
      </c>
    </row>
    <row r="91" spans="1:219" ht="15.75" customHeight="1">
      <c r="A91" s="203">
        <v>41334</v>
      </c>
      <c r="B91" s="203" t="s">
        <v>110</v>
      </c>
      <c r="C91" s="212">
        <v>125.76984017097419</v>
      </c>
      <c r="D91" s="213">
        <f t="shared" ca="1" si="2"/>
        <v>0.10186063660450717</v>
      </c>
      <c r="E91" s="213">
        <f t="shared" si="4"/>
        <v>2.3268886265345401E-2</v>
      </c>
      <c r="F91" s="213">
        <f t="shared" si="3"/>
        <v>0.10186063660450717</v>
      </c>
      <c r="G91" s="213">
        <v>7.5479854550766889E-2</v>
      </c>
      <c r="H91" s="214">
        <v>5.5E-2</v>
      </c>
      <c r="I91" s="408">
        <v>5.5E-2</v>
      </c>
      <c r="J91" s="263">
        <v>4008</v>
      </c>
      <c r="K91" s="263">
        <v>4150</v>
      </c>
      <c r="L91" s="217">
        <v>82.849774339136047</v>
      </c>
      <c r="M91" s="218">
        <f t="shared" si="5"/>
        <v>3.1225604996099054E-3</v>
      </c>
      <c r="N91" s="213">
        <f t="shared" si="6"/>
        <v>1.1811023622047223E-2</v>
      </c>
      <c r="HK91" s="199">
        <v>15</v>
      </c>
    </row>
    <row r="92" spans="1:219" ht="15.75" customHeight="1">
      <c r="A92" s="203">
        <v>41426</v>
      </c>
      <c r="B92" s="203" t="s">
        <v>111</v>
      </c>
      <c r="C92" s="212">
        <v>123.12001439843729</v>
      </c>
      <c r="D92" s="213">
        <f t="shared" ca="1" si="2"/>
        <v>9.4642306242211927E-2</v>
      </c>
      <c r="E92" s="213">
        <f t="shared" si="4"/>
        <v>4.8785542485684674E-2</v>
      </c>
      <c r="F92" s="213">
        <f t="shared" si="3"/>
        <v>8.7365621901289714E-2</v>
      </c>
      <c r="G92" s="213">
        <v>9.6758912971337541E-3</v>
      </c>
      <c r="H92" s="214">
        <v>5.5E-2</v>
      </c>
      <c r="I92" s="408">
        <v>5.5E-2</v>
      </c>
      <c r="J92" s="263">
        <v>4452.5</v>
      </c>
      <c r="K92" s="263">
        <v>4150</v>
      </c>
      <c r="L92" s="217">
        <v>83.107672469374606</v>
      </c>
      <c r="M92" s="218">
        <f t="shared" si="5"/>
        <v>3.112840466926059E-3</v>
      </c>
      <c r="N92" s="219">
        <f t="shared" si="6"/>
        <v>1.7363851617995474E-2</v>
      </c>
      <c r="HK92" s="199">
        <v>16</v>
      </c>
    </row>
    <row r="93" spans="1:219" ht="15.75" customHeight="1">
      <c r="A93" s="203">
        <v>41518</v>
      </c>
      <c r="B93" s="203" t="s">
        <v>112</v>
      </c>
      <c r="C93" s="212">
        <v>118.45127797782837</v>
      </c>
      <c r="D93" s="213">
        <f t="shared" ca="1" si="2"/>
        <v>7.9879714259657231E-2</v>
      </c>
      <c r="E93" s="213">
        <f t="shared" si="4"/>
        <v>5.326451545700106E-2</v>
      </c>
      <c r="F93" s="213">
        <f t="shared" si="3"/>
        <v>5.0122132018875609E-2</v>
      </c>
      <c r="G93" s="213">
        <v>1.3319266407789687E-3</v>
      </c>
      <c r="H93" s="214">
        <v>5.5E-2</v>
      </c>
      <c r="I93" s="408">
        <v>5.5E-2</v>
      </c>
      <c r="J93" s="263">
        <v>4427.5</v>
      </c>
      <c r="K93" s="263">
        <v>4422.5</v>
      </c>
      <c r="L93" s="217">
        <v>84.332688588007741</v>
      </c>
      <c r="M93" s="218">
        <f t="shared" si="5"/>
        <v>1.4740108611326574E-2</v>
      </c>
      <c r="N93" s="219">
        <f t="shared" si="6"/>
        <v>3.235990528808208E-2</v>
      </c>
      <c r="HK93" s="199">
        <v>17</v>
      </c>
    </row>
    <row r="94" spans="1:219" s="229" customFormat="1" ht="15.75" customHeight="1">
      <c r="A94" s="220">
        <v>41609</v>
      </c>
      <c r="B94" s="220" t="s">
        <v>113</v>
      </c>
      <c r="C94" s="221">
        <v>129.66544677339769</v>
      </c>
      <c r="D94" s="222">
        <f t="shared" ca="1" si="2"/>
        <v>8.293076489378004E-2</v>
      </c>
      <c r="E94" s="222">
        <f t="shared" si="4"/>
        <v>8.293076489378004E-2</v>
      </c>
      <c r="F94" s="222">
        <f t="shared" si="3"/>
        <v>9.1668727898115643E-2</v>
      </c>
      <c r="G94" s="222">
        <v>7.1612172945114683E-3</v>
      </c>
      <c r="H94" s="223">
        <v>0.06</v>
      </c>
      <c r="I94" s="224">
        <v>5.7500000000000002E-2</v>
      </c>
      <c r="J94" s="226">
        <v>4598.2</v>
      </c>
      <c r="K94" s="226">
        <v>4432.3999999999996</v>
      </c>
      <c r="L94" s="226">
        <v>85.686653771760163</v>
      </c>
      <c r="M94" s="227">
        <f t="shared" si="5"/>
        <v>1.6055045871559592E-2</v>
      </c>
      <c r="N94" s="228">
        <f t="shared" si="6"/>
        <v>3.7470725995316423E-2</v>
      </c>
      <c r="HK94" s="229">
        <v>18</v>
      </c>
    </row>
    <row r="95" spans="1:219" ht="15.75" customHeight="1">
      <c r="A95" s="203">
        <v>41699</v>
      </c>
      <c r="B95" s="203" t="s">
        <v>114</v>
      </c>
      <c r="C95" s="212">
        <v>132.58230861320607</v>
      </c>
      <c r="D95" s="213">
        <f t="shared" ca="1" si="2"/>
        <v>5.4166153292163344E-2</v>
      </c>
      <c r="E95" s="213">
        <f t="shared" si="4"/>
        <v>7.0651179490066829E-2</v>
      </c>
      <c r="F95" s="213">
        <f t="shared" si="3"/>
        <v>5.4166153292163344E-2</v>
      </c>
      <c r="G95" s="213">
        <v>2.930267645250928E-2</v>
      </c>
      <c r="H95" s="214">
        <v>6.7500000000000004E-2</v>
      </c>
      <c r="I95" s="370">
        <v>6.6250000000000003E-2</v>
      </c>
      <c r="J95" s="263">
        <v>4442.1000000000004</v>
      </c>
      <c r="K95" s="263">
        <v>4686.5</v>
      </c>
      <c r="L95" s="217">
        <v>87.87878787878789</v>
      </c>
      <c r="M95" s="218">
        <f t="shared" si="5"/>
        <v>2.5583145221971471E-2</v>
      </c>
      <c r="N95" s="213">
        <f t="shared" si="6"/>
        <v>6.0700389105058372E-2</v>
      </c>
      <c r="HK95" s="199">
        <v>19</v>
      </c>
    </row>
    <row r="96" spans="1:219" ht="15.75" customHeight="1">
      <c r="A96" s="203">
        <v>41791</v>
      </c>
      <c r="B96" s="203" t="s">
        <v>115</v>
      </c>
      <c r="C96" s="212">
        <v>127.65008697702535</v>
      </c>
      <c r="D96" s="213">
        <f t="shared" ca="1" si="2"/>
        <v>4.5572532638756824E-2</v>
      </c>
      <c r="E96" s="213">
        <f t="shared" si="4"/>
        <v>5.8036224829676408E-2</v>
      </c>
      <c r="F96" s="213">
        <f t="shared" si="3"/>
        <v>3.6793957511473074E-2</v>
      </c>
      <c r="G96" s="213">
        <v>1.3744095851473404E-3</v>
      </c>
      <c r="H96" s="214">
        <v>6.7500000000000004E-2</v>
      </c>
      <c r="I96" s="370">
        <v>6.7500000000000004E-2</v>
      </c>
      <c r="J96" s="263">
        <v>4386.8999999999996</v>
      </c>
      <c r="K96" s="263">
        <v>4434.3999999999996</v>
      </c>
      <c r="L96" s="217">
        <v>88.394584139264992</v>
      </c>
      <c r="M96" s="218">
        <f t="shared" si="5"/>
        <v>5.8694057226704732E-3</v>
      </c>
      <c r="N96" s="213">
        <f t="shared" si="6"/>
        <v>6.361520558572531E-2</v>
      </c>
      <c r="HK96" s="199">
        <v>20</v>
      </c>
    </row>
    <row r="97" spans="1:219" ht="15.75" customHeight="1">
      <c r="A97" s="203">
        <v>41883</v>
      </c>
      <c r="B97" s="203" t="s">
        <v>116</v>
      </c>
      <c r="C97" s="212">
        <v>124.9500806432098</v>
      </c>
      <c r="D97" s="213">
        <f t="shared" ca="1" si="2"/>
        <v>4.856886992884446E-2</v>
      </c>
      <c r="E97" s="213">
        <f t="shared" si="4"/>
        <v>5.9099810340593528E-2</v>
      </c>
      <c r="F97" s="213">
        <f t="shared" si="3"/>
        <v>5.486477458350314E-2</v>
      </c>
      <c r="G97" s="213">
        <v>1.5479601333037607E-2</v>
      </c>
      <c r="H97" s="214">
        <v>6.7500000000000004E-2</v>
      </c>
      <c r="I97" s="408">
        <v>6.7500000000000004E-2</v>
      </c>
      <c r="J97" s="263">
        <v>4527.5</v>
      </c>
      <c r="K97" s="263">
        <v>4298</v>
      </c>
      <c r="L97" s="217">
        <v>87.814313346228218</v>
      </c>
      <c r="M97" s="218">
        <f t="shared" si="5"/>
        <v>-6.5645514223197088E-3</v>
      </c>
      <c r="N97" s="219">
        <f t="shared" si="6"/>
        <v>4.1284403669724412E-2</v>
      </c>
      <c r="HK97" s="199">
        <v>21</v>
      </c>
    </row>
    <row r="98" spans="1:219" s="229" customFormat="1" ht="15.75" customHeight="1">
      <c r="A98" s="220">
        <v>41974</v>
      </c>
      <c r="B98" s="220" t="s">
        <v>117</v>
      </c>
      <c r="C98" s="221">
        <v>138.17160793713006</v>
      </c>
      <c r="D98" s="222">
        <f t="shared" ca="1" si="2"/>
        <v>5.3012386447576443E-2</v>
      </c>
      <c r="E98" s="222">
        <f t="shared" si="4"/>
        <v>5.3012386447576443E-2</v>
      </c>
      <c r="F98" s="222">
        <f t="shared" si="3"/>
        <v>6.5600831797523407E-2</v>
      </c>
      <c r="G98" s="222">
        <v>2.1305573666263511E-2</v>
      </c>
      <c r="H98" s="223">
        <v>6.7500000000000004E-2</v>
      </c>
      <c r="I98" s="224">
        <v>6.7500000000000004E-2</v>
      </c>
      <c r="J98" s="226">
        <v>4635.7</v>
      </c>
      <c r="K98" s="226">
        <v>4618.6000000000004</v>
      </c>
      <c r="L98" s="226">
        <v>89.29722759509994</v>
      </c>
      <c r="M98" s="227">
        <f t="shared" si="5"/>
        <v>1.6886930983847526E-2</v>
      </c>
      <c r="N98" s="228">
        <f t="shared" si="6"/>
        <v>4.2136945071482357E-2</v>
      </c>
      <c r="HK98" s="229">
        <v>22</v>
      </c>
    </row>
    <row r="99" spans="1:219" ht="15.75" customHeight="1">
      <c r="A99" s="203">
        <v>42064</v>
      </c>
      <c r="B99" s="203" t="s">
        <v>118</v>
      </c>
      <c r="C99" s="212">
        <v>138.96045364938686</v>
      </c>
      <c r="D99" s="213">
        <f t="shared" ca="1" si="2"/>
        <v>4.8107059704234789E-2</v>
      </c>
      <c r="E99" s="213">
        <f t="shared" si="4"/>
        <v>5.1433508834066943E-2</v>
      </c>
      <c r="F99" s="213">
        <f t="shared" si="3"/>
        <v>4.8107059704234789E-2</v>
      </c>
      <c r="G99" s="213">
        <v>4.9563895127151536E-3</v>
      </c>
      <c r="H99" s="214">
        <v>6.5000000000000002E-2</v>
      </c>
      <c r="I99" s="370">
        <v>6.6250000000000003E-2</v>
      </c>
      <c r="J99" s="263">
        <v>4798.8</v>
      </c>
      <c r="K99" s="263">
        <v>4818.8</v>
      </c>
      <c r="L99" s="217">
        <v>90.199871050934874</v>
      </c>
      <c r="M99" s="218">
        <f t="shared" si="5"/>
        <v>1.0108303249097395E-2</v>
      </c>
      <c r="N99" s="213">
        <f t="shared" si="6"/>
        <v>2.6412325752017463E-2</v>
      </c>
      <c r="HK99" s="199">
        <v>23</v>
      </c>
    </row>
    <row r="100" spans="1:219" ht="15.75" customHeight="1">
      <c r="A100" s="203">
        <v>42156</v>
      </c>
      <c r="B100" s="203" t="s">
        <v>119</v>
      </c>
      <c r="C100" s="212">
        <v>131.30379151937731</v>
      </c>
      <c r="D100" s="213">
        <f t="shared" ca="1" si="2"/>
        <v>3.8549580100431413E-2</v>
      </c>
      <c r="E100" s="213">
        <f t="shared" si="4"/>
        <v>4.9251218121179052E-2</v>
      </c>
      <c r="F100" s="213">
        <f t="shared" si="3"/>
        <v>2.862281279142076E-2</v>
      </c>
      <c r="G100" s="213">
        <v>-1.1350037250997813E-2</v>
      </c>
      <c r="H100" s="214">
        <v>0.06</v>
      </c>
      <c r="I100" s="370">
        <v>6.1249999999999999E-2</v>
      </c>
      <c r="J100" s="263">
        <v>5183.5</v>
      </c>
      <c r="K100" s="263">
        <v>5014.2</v>
      </c>
      <c r="L100" s="217">
        <v>90.586718246292719</v>
      </c>
      <c r="M100" s="218">
        <f t="shared" si="5"/>
        <v>4.2887776983560055E-3</v>
      </c>
      <c r="N100" s="213">
        <f t="shared" si="6"/>
        <v>2.4799416484317938E-2</v>
      </c>
      <c r="HK100" s="199">
        <v>24</v>
      </c>
    </row>
    <row r="101" spans="1:219" ht="15.75" customHeight="1">
      <c r="A101" s="203">
        <v>42248</v>
      </c>
      <c r="B101" s="203" t="s">
        <v>120</v>
      </c>
      <c r="C101" s="212">
        <v>128.78753660464969</v>
      </c>
      <c r="D101" s="213">
        <f t="shared" ca="1" si="2"/>
        <v>3.6007104153843006E-2</v>
      </c>
      <c r="E101" s="213">
        <f t="shared" si="4"/>
        <v>4.3460341789914647E-2</v>
      </c>
      <c r="F101" s="213">
        <f t="shared" si="3"/>
        <v>3.0711912642918504E-2</v>
      </c>
      <c r="G101" s="213">
        <v>1.5271786166022316E-2</v>
      </c>
      <c r="H101" s="214">
        <v>5.7500000000000002E-2</v>
      </c>
      <c r="I101" s="408">
        <v>5.7500000000000002E-2</v>
      </c>
      <c r="J101" s="263">
        <v>5636.1</v>
      </c>
      <c r="K101" s="263">
        <v>5171.7</v>
      </c>
      <c r="L101" s="217">
        <v>91.102514506769836</v>
      </c>
      <c r="M101" s="218">
        <f t="shared" si="5"/>
        <v>5.693950177936058E-3</v>
      </c>
      <c r="N101" s="219">
        <f t="shared" si="6"/>
        <v>3.7444933920705248E-2</v>
      </c>
      <c r="HK101" s="199">
        <v>25</v>
      </c>
    </row>
    <row r="102" spans="1:219" s="229" customFormat="1" ht="15.75" customHeight="1">
      <c r="A102" s="220">
        <v>42339</v>
      </c>
      <c r="B102" s="220" t="s">
        <v>121</v>
      </c>
      <c r="C102" s="221">
        <v>139.77867650864286</v>
      </c>
      <c r="D102" s="222">
        <f t="shared" ca="1" si="2"/>
        <v>2.957151683647008E-2</v>
      </c>
      <c r="E102" s="222">
        <f t="shared" si="4"/>
        <v>2.957151683647008E-2</v>
      </c>
      <c r="F102" s="222">
        <f t="shared" si="3"/>
        <v>1.1630960915241184E-2</v>
      </c>
      <c r="G102" s="222">
        <v>5.0566533724913931E-3</v>
      </c>
      <c r="H102" s="223">
        <v>5.7500000000000002E-2</v>
      </c>
      <c r="I102" s="224">
        <v>5.7500000000000002E-2</v>
      </c>
      <c r="J102" s="226">
        <v>5782</v>
      </c>
      <c r="K102" s="226">
        <v>5634.7</v>
      </c>
      <c r="L102" s="226">
        <v>92.069632495164413</v>
      </c>
      <c r="M102" s="227">
        <f t="shared" si="5"/>
        <v>1.0615711252653925E-2</v>
      </c>
      <c r="N102" s="228">
        <f t="shared" si="6"/>
        <v>3.1046931407942235E-2</v>
      </c>
      <c r="HK102" s="229">
        <v>26</v>
      </c>
    </row>
    <row r="103" spans="1:219" ht="15.75" customHeight="1">
      <c r="A103" s="203">
        <v>42430</v>
      </c>
      <c r="B103" s="203" t="s">
        <v>122</v>
      </c>
      <c r="C103" s="212">
        <v>140.33703875898021</v>
      </c>
      <c r="D103" s="213">
        <f t="shared" ca="1" si="2"/>
        <v>9.9063084024368919E-3</v>
      </c>
      <c r="E103" s="213">
        <f t="shared" si="4"/>
        <v>1.9773790619807219E-2</v>
      </c>
      <c r="F103" s="213">
        <f t="shared" si="3"/>
        <v>9.9063084024368919E-3</v>
      </c>
      <c r="G103" s="213">
        <v>-2.1371589359721055E-3</v>
      </c>
      <c r="H103" s="409">
        <v>0.06</v>
      </c>
      <c r="I103" s="410">
        <v>0.06</v>
      </c>
      <c r="J103" s="263">
        <v>5628.7</v>
      </c>
      <c r="K103" s="263">
        <v>5929.5</v>
      </c>
      <c r="L103" s="217">
        <v>94.455190199871055</v>
      </c>
      <c r="M103" s="218">
        <f t="shared" si="5"/>
        <v>2.5910364145658171E-2</v>
      </c>
      <c r="N103" s="218">
        <f t="shared" si="6"/>
        <v>4.7176554681915839E-2</v>
      </c>
      <c r="HK103" s="199">
        <v>27</v>
      </c>
    </row>
    <row r="104" spans="1:219" ht="15.75" customHeight="1">
      <c r="A104" s="203">
        <v>42522</v>
      </c>
      <c r="B104" s="203" t="s">
        <v>123</v>
      </c>
      <c r="C104" s="212">
        <v>139.33907817008009</v>
      </c>
      <c r="D104" s="213">
        <f t="shared" ca="1" si="2"/>
        <v>3.4824701855840967E-2</v>
      </c>
      <c r="E104" s="213">
        <f t="shared" si="4"/>
        <v>2.7852996026394905E-2</v>
      </c>
      <c r="F104" s="213">
        <f t="shared" si="3"/>
        <v>6.1196150984847542E-2</v>
      </c>
      <c r="G104" s="213">
        <v>4.4422194424738493E-2</v>
      </c>
      <c r="H104" s="214">
        <v>5.7500000000000002E-2</v>
      </c>
      <c r="I104" s="370">
        <v>5.8749999999999997E-2</v>
      </c>
      <c r="J104" s="263">
        <v>5589</v>
      </c>
      <c r="K104" s="263">
        <v>5573</v>
      </c>
      <c r="L104" s="217">
        <v>94.842037395228886</v>
      </c>
      <c r="M104" s="218">
        <f t="shared" si="5"/>
        <v>4.0955631399317571E-3</v>
      </c>
      <c r="N104" s="213">
        <f t="shared" si="6"/>
        <v>4.6975088967971423E-2</v>
      </c>
      <c r="HK104" s="199">
        <v>28</v>
      </c>
    </row>
    <row r="105" spans="1:219" ht="15.75" customHeight="1">
      <c r="A105" s="203">
        <v>42614</v>
      </c>
      <c r="B105" s="203" t="s">
        <v>124</v>
      </c>
      <c r="C105" s="212">
        <v>135.36269241083588</v>
      </c>
      <c r="D105" s="213">
        <f t="shared" ca="1" si="2"/>
        <v>4.0062538990390806E-2</v>
      </c>
      <c r="E105" s="213">
        <f t="shared" si="4"/>
        <v>3.2750056075322442E-2</v>
      </c>
      <c r="F105" s="213">
        <f t="shared" si="3"/>
        <v>5.1054286614476752E-2</v>
      </c>
      <c r="G105" s="213">
        <v>2.7549535734283648E-3</v>
      </c>
      <c r="H105" s="214">
        <v>5.5E-2</v>
      </c>
      <c r="I105" s="408">
        <v>5.5E-2</v>
      </c>
      <c r="J105" s="263">
        <v>5555.4</v>
      </c>
      <c r="K105" s="263">
        <v>5543.6</v>
      </c>
      <c r="L105" s="217">
        <v>94.326241134751783</v>
      </c>
      <c r="M105" s="218">
        <f t="shared" si="5"/>
        <v>-5.4384772263764702E-3</v>
      </c>
      <c r="N105" s="219">
        <f t="shared" si="6"/>
        <v>3.5385704175513011E-2</v>
      </c>
      <c r="HK105" s="199">
        <v>29</v>
      </c>
    </row>
    <row r="106" spans="1:219" s="229" customFormat="1" ht="15.75" customHeight="1">
      <c r="A106" s="220">
        <v>42705</v>
      </c>
      <c r="B106" s="220" t="s">
        <v>125</v>
      </c>
      <c r="C106" s="221">
        <v>146.7890720984835</v>
      </c>
      <c r="D106" s="222">
        <f t="shared" ca="1" si="2"/>
        <v>4.2680258331433629E-2</v>
      </c>
      <c r="E106" s="222">
        <f t="shared" si="4"/>
        <v>4.2680258331433629E-2</v>
      </c>
      <c r="F106" s="222">
        <f t="shared" si="3"/>
        <v>5.0153541047494254E-2</v>
      </c>
      <c r="G106" s="222">
        <v>5.0898996444843636E-3</v>
      </c>
      <c r="H106" s="223">
        <v>5.5E-2</v>
      </c>
      <c r="I106" s="224">
        <v>5.5E-2</v>
      </c>
      <c r="J106" s="226">
        <v>5737.5</v>
      </c>
      <c r="K106" s="226">
        <v>5730</v>
      </c>
      <c r="L106" s="226">
        <v>95.680206318504204</v>
      </c>
      <c r="M106" s="227">
        <f t="shared" si="5"/>
        <v>1.4354066985645897E-2</v>
      </c>
      <c r="N106" s="228">
        <f t="shared" si="6"/>
        <v>3.9215686274509887E-2</v>
      </c>
      <c r="HK106" s="229">
        <v>30</v>
      </c>
    </row>
    <row r="107" spans="1:219" ht="15.75" customHeight="1">
      <c r="A107" s="203">
        <v>42795</v>
      </c>
      <c r="B107" s="203" t="s">
        <v>126</v>
      </c>
      <c r="C107" s="212">
        <v>151.23230429554968</v>
      </c>
      <c r="D107" s="213">
        <f t="shared" ca="1" si="2"/>
        <v>7.7636421809365475E-2</v>
      </c>
      <c r="E107" s="213">
        <f t="shared" si="4"/>
        <v>6.0191928226535518E-2</v>
      </c>
      <c r="F107" s="213">
        <f t="shared" si="3"/>
        <v>7.7636421809365475E-2</v>
      </c>
      <c r="G107" s="213">
        <v>2.3152536979420768E-2</v>
      </c>
      <c r="H107" s="409">
        <v>5.5E-2</v>
      </c>
      <c r="I107" s="410">
        <v>5.5E-2</v>
      </c>
      <c r="J107" s="263">
        <v>5638.1</v>
      </c>
      <c r="K107" s="263">
        <v>5810</v>
      </c>
      <c r="L107" s="217">
        <v>97.098646034816241</v>
      </c>
      <c r="M107" s="218">
        <f t="shared" si="5"/>
        <v>1.4824797843665527E-2</v>
      </c>
      <c r="N107" s="218">
        <f t="shared" si="6"/>
        <v>2.7986348122866822E-2</v>
      </c>
      <c r="HK107" s="199">
        <v>31</v>
      </c>
    </row>
    <row r="108" spans="1:219" ht="15.75" customHeight="1">
      <c r="A108" s="203">
        <v>42887</v>
      </c>
      <c r="B108" s="203" t="s">
        <v>127</v>
      </c>
      <c r="C108" s="212">
        <v>142.4976211334826</v>
      </c>
      <c r="D108" s="213">
        <f t="shared" ca="1" si="2"/>
        <v>5.0250299004032328E-2</v>
      </c>
      <c r="E108" s="213">
        <f t="shared" si="4"/>
        <v>5.0414494433262069E-2</v>
      </c>
      <c r="F108" s="213">
        <f t="shared" si="3"/>
        <v>2.2668034013739735E-2</v>
      </c>
      <c r="G108" s="213">
        <v>-7.2538075303908434E-3</v>
      </c>
      <c r="H108" s="214">
        <v>5.5E-2</v>
      </c>
      <c r="I108" s="370">
        <v>5.5E-2</v>
      </c>
      <c r="J108" s="263">
        <v>5555</v>
      </c>
      <c r="K108" s="263">
        <v>5571.7</v>
      </c>
      <c r="L108" s="217">
        <v>97.614442295293358</v>
      </c>
      <c r="M108" s="218">
        <f t="shared" si="5"/>
        <v>5.312084993359889E-3</v>
      </c>
      <c r="N108" s="218">
        <f t="shared" si="6"/>
        <v>2.9231815091774305E-2</v>
      </c>
      <c r="HK108" s="199">
        <v>32</v>
      </c>
    </row>
    <row r="109" spans="1:219" ht="15.75" customHeight="1">
      <c r="A109" s="203">
        <v>42979</v>
      </c>
      <c r="B109" s="203" t="s">
        <v>128</v>
      </c>
      <c r="C109" s="212">
        <v>141.27255998846027</v>
      </c>
      <c r="D109" s="213">
        <f t="shared" ca="1" si="2"/>
        <v>4.8100745348002238E-2</v>
      </c>
      <c r="E109" s="213">
        <f t="shared" si="4"/>
        <v>4.8617919145397481E-2</v>
      </c>
      <c r="F109" s="213">
        <f t="shared" si="3"/>
        <v>4.3659500800172557E-2</v>
      </c>
      <c r="G109" s="213">
        <v>2.1945847020961251E-2</v>
      </c>
      <c r="H109" s="214">
        <v>5.2499999999999998E-2</v>
      </c>
      <c r="I109" s="370">
        <v>5.3749999999999999E-2</v>
      </c>
      <c r="J109" s="263">
        <v>5667.5</v>
      </c>
      <c r="K109" s="263">
        <v>5555.3</v>
      </c>
      <c r="L109" s="217">
        <v>98.259187620889747</v>
      </c>
      <c r="M109" s="218">
        <f t="shared" si="5"/>
        <v>6.6050198150593431E-3</v>
      </c>
      <c r="N109" s="218">
        <f t="shared" si="6"/>
        <v>4.1695146958304674E-2</v>
      </c>
      <c r="HK109" s="199">
        <v>33</v>
      </c>
    </row>
    <row r="110" spans="1:219" s="229" customFormat="1" ht="15.75" customHeight="1">
      <c r="A110" s="220">
        <v>43070</v>
      </c>
      <c r="B110" s="220" t="s">
        <v>129</v>
      </c>
      <c r="C110" s="221">
        <v>153.84976015038202</v>
      </c>
      <c r="D110" s="222">
        <f t="shared" ca="1" si="2"/>
        <v>4.8100788555220264E-2</v>
      </c>
      <c r="E110" s="222">
        <f t="shared" si="4"/>
        <v>4.8100788555220264E-2</v>
      </c>
      <c r="F110" s="222">
        <f t="shared" si="3"/>
        <v>4.8100910721483148E-2</v>
      </c>
      <c r="G110" s="222">
        <v>9.0682645556534602E-3</v>
      </c>
      <c r="H110" s="223">
        <v>5.2499999999999998E-2</v>
      </c>
      <c r="I110" s="224">
        <v>5.2499999999999998E-2</v>
      </c>
      <c r="J110" s="226">
        <v>5588</v>
      </c>
      <c r="K110" s="226">
        <v>5636.7</v>
      </c>
      <c r="L110" s="226">
        <v>100</v>
      </c>
      <c r="M110" s="227">
        <f t="shared" si="5"/>
        <v>1.7716535433070835E-2</v>
      </c>
      <c r="N110" s="228">
        <f t="shared" si="6"/>
        <v>4.5148247978436418E-2</v>
      </c>
      <c r="HK110" s="229">
        <v>34</v>
      </c>
    </row>
    <row r="111" spans="1:219" ht="15.75" customHeight="1">
      <c r="A111" s="203">
        <v>43160</v>
      </c>
      <c r="B111" s="203" t="s">
        <v>130</v>
      </c>
      <c r="C111" s="212">
        <v>158.73336050049133</v>
      </c>
      <c r="D111" s="213">
        <f t="shared" ca="1" si="2"/>
        <v>4.9599563002640679E-2</v>
      </c>
      <c r="E111" s="213">
        <f t="shared" si="4"/>
        <v>4.1259297660097172E-2</v>
      </c>
      <c r="F111" s="213">
        <f t="shared" si="3"/>
        <v>4.9599563002640679E-2</v>
      </c>
      <c r="G111" s="213">
        <v>2.5008146488322724E-2</v>
      </c>
      <c r="H111" s="409">
        <v>5.2499999999999998E-2</v>
      </c>
      <c r="I111" s="410">
        <v>5.2499999999999998E-2</v>
      </c>
      <c r="J111" s="263">
        <v>5548.3</v>
      </c>
      <c r="K111" s="263">
        <v>5607.5</v>
      </c>
      <c r="L111" s="217">
        <v>101.1</v>
      </c>
      <c r="M111" s="218">
        <f t="shared" si="5"/>
        <v>1.0999999999999899E-2</v>
      </c>
      <c r="N111" s="218">
        <f t="shared" si="6"/>
        <v>4.120916334661362E-2</v>
      </c>
      <c r="HK111" s="199">
        <v>35</v>
      </c>
    </row>
    <row r="112" spans="1:219" ht="15.75" customHeight="1">
      <c r="A112" s="203">
        <v>43252</v>
      </c>
      <c r="B112" s="203" t="s">
        <v>131</v>
      </c>
      <c r="C112" s="212">
        <v>151.87542809692275</v>
      </c>
      <c r="D112" s="213">
        <f t="shared" ca="1" si="2"/>
        <v>5.7463886744695714E-2</v>
      </c>
      <c r="E112" s="213">
        <f t="shared" si="4"/>
        <v>5.1832554011397969E-2</v>
      </c>
      <c r="F112" s="213">
        <f t="shared" si="3"/>
        <v>6.5810270296762452E-2</v>
      </c>
      <c r="G112" s="213">
        <v>1.0084585155451409E-2</v>
      </c>
      <c r="H112" s="214">
        <v>5.2499999999999998E-2</v>
      </c>
      <c r="I112" s="370">
        <v>5.2499999999999998E-2</v>
      </c>
      <c r="J112" s="263">
        <v>5693.2</v>
      </c>
      <c r="K112" s="263">
        <v>5543.3</v>
      </c>
      <c r="L112" s="217">
        <v>101.9</v>
      </c>
      <c r="M112" s="218">
        <f t="shared" si="5"/>
        <v>7.9129574678538095E-3</v>
      </c>
      <c r="N112" s="218">
        <f t="shared" si="6"/>
        <v>4.3902906208718617E-2</v>
      </c>
      <c r="HK112" s="199">
        <v>36</v>
      </c>
    </row>
    <row r="113" spans="1:219" ht="15.75" customHeight="1">
      <c r="A113" s="203">
        <v>43344</v>
      </c>
      <c r="B113" s="203" t="s">
        <v>132</v>
      </c>
      <c r="C113" s="212">
        <v>142.81160372737884</v>
      </c>
      <c r="D113" s="213">
        <f t="shared" ca="1" si="2"/>
        <v>4.2339773966173722E-2</v>
      </c>
      <c r="E113" s="213">
        <f t="shared" si="4"/>
        <v>4.3793339092066841E-2</v>
      </c>
      <c r="F113" s="213">
        <f t="shared" si="3"/>
        <v>1.0894144900073233E-2</v>
      </c>
      <c r="G113" s="213">
        <v>-3.2780662743248645E-2</v>
      </c>
      <c r="H113" s="214">
        <v>5.2499999999999998E-2</v>
      </c>
      <c r="I113" s="370">
        <v>5.2499999999999998E-2</v>
      </c>
      <c r="J113" s="263">
        <v>5892.9</v>
      </c>
      <c r="K113" s="263">
        <v>5726.7</v>
      </c>
      <c r="L113" s="217">
        <v>102.2</v>
      </c>
      <c r="M113" s="218">
        <f t="shared" si="5"/>
        <v>2.9440628066732533E-3</v>
      </c>
      <c r="N113" s="218">
        <f t="shared" si="6"/>
        <v>4.0106299212598451E-2</v>
      </c>
      <c r="HK113" s="199">
        <v>37</v>
      </c>
    </row>
    <row r="114" spans="1:219" s="229" customFormat="1" ht="15.75" customHeight="1">
      <c r="A114" s="220">
        <v>43435</v>
      </c>
      <c r="B114" s="220" t="s">
        <v>133</v>
      </c>
      <c r="C114" s="221">
        <v>154.3001533285105</v>
      </c>
      <c r="D114" s="222">
        <f t="shared" ca="1" si="2"/>
        <v>3.2042503408020062E-2</v>
      </c>
      <c r="E114" s="222">
        <f t="shared" si="4"/>
        <v>3.2042503408020062E-2</v>
      </c>
      <c r="F114" s="222">
        <f t="shared" si="3"/>
        <v>2.9274870346773785E-3</v>
      </c>
      <c r="G114" s="222">
        <v>6.146891849945213E-5</v>
      </c>
      <c r="H114" s="223">
        <v>5.2499999999999998E-2</v>
      </c>
      <c r="I114" s="224">
        <v>5.2499999999999998E-2</v>
      </c>
      <c r="J114" s="226">
        <v>5963.9</v>
      </c>
      <c r="K114" s="226">
        <v>5990.9</v>
      </c>
      <c r="L114" s="226">
        <v>103.2</v>
      </c>
      <c r="M114" s="227">
        <f t="shared" si="5"/>
        <v>9.7847358121330164E-3</v>
      </c>
      <c r="N114" s="228">
        <f t="shared" si="6"/>
        <v>3.2000000000000028E-2</v>
      </c>
      <c r="HK114" s="229">
        <v>38</v>
      </c>
    </row>
    <row r="115" spans="1:219" ht="15.75" customHeight="1" thickBot="1">
      <c r="A115" s="203">
        <v>43525</v>
      </c>
      <c r="B115" s="203" t="s">
        <v>134</v>
      </c>
      <c r="C115" s="212">
        <v>153.93375032405237</v>
      </c>
      <c r="D115" s="213">
        <f t="shared" ca="1" si="2"/>
        <v>-3.0236934197736653E-2</v>
      </c>
      <c r="E115" s="213">
        <f t="shared" si="4"/>
        <v>1.1012991266291738E-2</v>
      </c>
      <c r="F115" s="213">
        <f t="shared" si="3"/>
        <v>-3.0236934197736653E-2</v>
      </c>
      <c r="G115" s="213">
        <v>-6.8243141469376267E-3</v>
      </c>
      <c r="H115" s="411">
        <v>4.7500000000000001E-2</v>
      </c>
      <c r="I115" s="410">
        <v>0.05</v>
      </c>
      <c r="J115" s="263">
        <v>6190</v>
      </c>
      <c r="K115" s="263">
        <v>6036.8</v>
      </c>
      <c r="L115" s="217">
        <v>103.9</v>
      </c>
      <c r="M115" s="218">
        <f t="shared" si="5"/>
        <v>6.7829457364341206E-3</v>
      </c>
      <c r="N115" s="218">
        <f t="shared" si="6"/>
        <v>2.7695351137487778E-2</v>
      </c>
      <c r="HK115" s="199">
        <v>39</v>
      </c>
    </row>
    <row r="116" spans="1:219" ht="15.75" customHeight="1">
      <c r="A116" s="203">
        <v>43617</v>
      </c>
      <c r="B116" s="203" t="s">
        <v>135</v>
      </c>
      <c r="C116" s="212">
        <v>146.20394936129745</v>
      </c>
      <c r="D116" s="213">
        <f t="shared" ca="1" si="2"/>
        <v>-3.3711502367165913E-2</v>
      </c>
      <c r="E116" s="213">
        <f t="shared" si="4"/>
        <v>-1.4002338451318042E-2</v>
      </c>
      <c r="F116" s="213">
        <f t="shared" si="3"/>
        <v>-3.734296460389841E-2</v>
      </c>
      <c r="G116" s="213">
        <v>3.3036726617601264E-3</v>
      </c>
      <c r="H116" s="214">
        <v>4.7500000000000001E-2</v>
      </c>
      <c r="I116" s="370">
        <v>4.7500000000000001E-2</v>
      </c>
      <c r="J116" s="263">
        <v>6197.5</v>
      </c>
      <c r="K116" s="263">
        <v>6278.5</v>
      </c>
      <c r="L116" s="217">
        <v>104.8</v>
      </c>
      <c r="M116" s="218">
        <f t="shared" si="5"/>
        <v>8.6621751684310411E-3</v>
      </c>
      <c r="N116" s="218">
        <f t="shared" si="6"/>
        <v>2.8459273797840856E-2</v>
      </c>
      <c r="HK116" s="199">
        <v>40</v>
      </c>
    </row>
    <row r="117" spans="1:219" ht="15.75" customHeight="1">
      <c r="A117" s="203">
        <v>43709</v>
      </c>
      <c r="B117" s="203" t="s">
        <v>136</v>
      </c>
      <c r="C117" s="212">
        <v>145.96253414330184</v>
      </c>
      <c r="D117" s="213">
        <f t="shared" ca="1" si="2"/>
        <v>-1.6144308063889889E-2</v>
      </c>
      <c r="E117" s="213">
        <f t="shared" si="4"/>
        <v>-1.1312535763551512E-2</v>
      </c>
      <c r="F117" s="213">
        <f t="shared" si="3"/>
        <v>2.2063546194313277E-2</v>
      </c>
      <c r="G117" s="213">
        <v>2.5547078656043665E-2</v>
      </c>
      <c r="H117" s="214">
        <v>0.04</v>
      </c>
      <c r="I117" s="370">
        <v>4.2500000000000003E-2</v>
      </c>
      <c r="J117" s="263">
        <v>6380.1</v>
      </c>
      <c r="K117" s="263">
        <v>5999.2</v>
      </c>
      <c r="L117" s="217">
        <v>104.9</v>
      </c>
      <c r="M117" s="218">
        <f t="shared" si="5"/>
        <v>9.5419847328259699E-4</v>
      </c>
      <c r="N117" s="218">
        <f t="shared" si="6"/>
        <v>2.6418786692759433E-2</v>
      </c>
      <c r="HK117" s="199">
        <v>41</v>
      </c>
    </row>
    <row r="118" spans="1:219" s="229" customFormat="1" ht="15.75" customHeight="1">
      <c r="A118" s="220">
        <v>43800</v>
      </c>
      <c r="B118" s="220" t="s">
        <v>137</v>
      </c>
      <c r="C118" s="221">
        <v>159.17815581392921</v>
      </c>
      <c r="D118" s="222">
        <f t="shared" ca="1" si="2"/>
        <v>-4.0185510070214203E-3</v>
      </c>
      <c r="E118" s="222">
        <f t="shared" si="4"/>
        <v>-4.0185510070214203E-3</v>
      </c>
      <c r="F118" s="222">
        <f t="shared" si="3"/>
        <v>3.1613724161590806E-2</v>
      </c>
      <c r="G118" s="222">
        <v>7.3063314235313204E-3</v>
      </c>
      <c r="H118" s="223">
        <v>0.04</v>
      </c>
      <c r="I118" s="224">
        <v>0.04</v>
      </c>
      <c r="J118" s="226">
        <v>6465</v>
      </c>
      <c r="K118" s="226">
        <v>6447.5</v>
      </c>
      <c r="L118" s="226">
        <v>106.1</v>
      </c>
      <c r="M118" s="227">
        <f t="shared" si="5"/>
        <v>1.1439466158245759E-2</v>
      </c>
      <c r="N118" s="228">
        <f t="shared" si="6"/>
        <v>2.8100775193798277E-2</v>
      </c>
      <c r="HK118" s="229">
        <v>42</v>
      </c>
    </row>
    <row r="119" spans="1:219" ht="15.75" customHeight="1" thickBot="1">
      <c r="A119" s="203">
        <v>43891</v>
      </c>
      <c r="B119" s="203" t="s">
        <v>138</v>
      </c>
      <c r="C119" s="212">
        <v>160.13221884712891</v>
      </c>
      <c r="D119" s="213">
        <f t="shared" ref="D119:D154" ca="1" si="7">AVERAGE(OFFSET($C$1,MATCH(EDATE(A119,0),$A$1:$A$304,0)-1,,IF(MONTH($A119)=3,-1,IF(MONTH($A119)=6,-2,IF(MONTH($A119)=9,-3,-4)))))/AVERAGE(OFFSET($C$1,MATCH(EDATE(A119,-12),$A$1:$A$304,0)-1,,IF(MONTH($A119)=3,-1,IF(MONTH($A119)=6,-2,IF(MONTH($A119)=9,-3,-4)))))-1</f>
        <v>4.0267118224742049E-2</v>
      </c>
      <c r="E119" s="213">
        <f t="shared" si="4"/>
        <v>1.4190787191733056E-2</v>
      </c>
      <c r="F119" s="213">
        <f t="shared" ref="F119:F182" si="8">C119/C115-1</f>
        <v>4.0267118224742049E-2</v>
      </c>
      <c r="G119" s="213">
        <v>3.9932369020061476E-3</v>
      </c>
      <c r="H119" s="411">
        <v>2.2499999999999999E-2</v>
      </c>
      <c r="I119" s="410">
        <v>3.125E-2</v>
      </c>
      <c r="J119" s="263">
        <v>6563</v>
      </c>
      <c r="K119" s="263">
        <v>6530.6</v>
      </c>
      <c r="L119" s="217">
        <v>106.5</v>
      </c>
      <c r="M119" s="218">
        <f t="shared" si="5"/>
        <v>3.7700282752122227E-3</v>
      </c>
      <c r="N119" s="218">
        <f t="shared" si="6"/>
        <v>2.5024061597689995E-2</v>
      </c>
      <c r="HK119" s="199">
        <v>43</v>
      </c>
    </row>
    <row r="120" spans="1:219" ht="15.75" customHeight="1" thickBot="1">
      <c r="A120" s="203">
        <v>43983</v>
      </c>
      <c r="B120" s="203" t="s">
        <v>139</v>
      </c>
      <c r="C120" s="212">
        <v>135.3974621397121</v>
      </c>
      <c r="D120" s="213">
        <f t="shared" ca="1" si="7"/>
        <v>-1.535301531043809E-2</v>
      </c>
      <c r="E120" s="213">
        <f t="shared" si="4"/>
        <v>5.7277811879452578E-3</v>
      </c>
      <c r="F120" s="213">
        <f t="shared" si="8"/>
        <v>-7.3913784605643462E-2</v>
      </c>
      <c r="G120" s="213">
        <v>-0.10465981900428689</v>
      </c>
      <c r="H120" s="411">
        <v>7.4999999999999997E-3</v>
      </c>
      <c r="I120" s="410">
        <v>0.01</v>
      </c>
      <c r="J120" s="263">
        <v>6817.5</v>
      </c>
      <c r="K120" s="263">
        <v>6515.4</v>
      </c>
      <c r="L120" s="217">
        <v>105.3</v>
      </c>
      <c r="M120" s="218">
        <f t="shared" si="5"/>
        <v>-1.1267605633802802E-2</v>
      </c>
      <c r="N120" s="218">
        <f t="shared" si="6"/>
        <v>4.7709923664123188E-3</v>
      </c>
      <c r="HK120" s="199">
        <v>44</v>
      </c>
    </row>
    <row r="121" spans="1:219" ht="15.75" customHeight="1">
      <c r="A121" s="203">
        <v>44075</v>
      </c>
      <c r="B121" s="203" t="s">
        <v>140</v>
      </c>
      <c r="C121" s="212">
        <v>144.03635042945203</v>
      </c>
      <c r="D121" s="213">
        <f t="shared" ca="1" si="7"/>
        <v>-1.464738620798034E-2</v>
      </c>
      <c r="E121" s="213">
        <f t="shared" si="4"/>
        <v>-2.7584924366584884E-3</v>
      </c>
      <c r="F121" s="213">
        <f t="shared" si="8"/>
        <v>-1.319642554272682E-2</v>
      </c>
      <c r="G121" s="213">
        <v>8.859009729029732E-2</v>
      </c>
      <c r="H121" s="214">
        <v>7.4999999999999997E-3</v>
      </c>
      <c r="I121" s="370">
        <v>7.4999999999999997E-3</v>
      </c>
      <c r="J121" s="263">
        <v>6990.2</v>
      </c>
      <c r="K121" s="263">
        <v>6921.8</v>
      </c>
      <c r="L121" s="217">
        <v>106.6</v>
      </c>
      <c r="M121" s="218">
        <f t="shared" si="5"/>
        <v>1.2345679012345734E-2</v>
      </c>
      <c r="N121" s="218">
        <f t="shared" si="6"/>
        <v>1.6205910390848288E-2</v>
      </c>
      <c r="HK121" s="199">
        <v>45</v>
      </c>
    </row>
    <row r="122" spans="1:219" s="229" customFormat="1" ht="15.75" customHeight="1">
      <c r="A122" s="220">
        <v>44166</v>
      </c>
      <c r="B122" s="220" t="s">
        <v>141</v>
      </c>
      <c r="C122" s="221">
        <v>160.75037441344764</v>
      </c>
      <c r="D122" s="222">
        <f t="shared" ca="1" si="7"/>
        <v>-8.197853909455044E-3</v>
      </c>
      <c r="E122" s="222">
        <f t="shared" ref="E122:E154" si="9">AVERAGE(C119:C122)/AVERAGE(C115:C118)-1</f>
        <v>-8.197853909455044E-3</v>
      </c>
      <c r="F122" s="222">
        <f t="shared" si="8"/>
        <v>9.8771002307393996E-3</v>
      </c>
      <c r="G122" s="222">
        <v>3.0079637285725491E-2</v>
      </c>
      <c r="H122" s="223">
        <v>7.4999999999999997E-3</v>
      </c>
      <c r="I122" s="224">
        <v>7.4999999999999997E-3</v>
      </c>
      <c r="J122" s="226">
        <v>6911.6</v>
      </c>
      <c r="K122" s="226">
        <v>7030</v>
      </c>
      <c r="L122" s="226">
        <v>108.4</v>
      </c>
      <c r="M122" s="227">
        <f t="shared" si="5"/>
        <v>1.6885553470919357E-2</v>
      </c>
      <c r="N122" s="228">
        <f t="shared" si="6"/>
        <v>2.1677662582469504E-2</v>
      </c>
      <c r="HK122" s="229">
        <v>46</v>
      </c>
    </row>
    <row r="123" spans="1:219" ht="15.75" customHeight="1" thickBot="1">
      <c r="A123" s="203">
        <v>44256</v>
      </c>
      <c r="B123" s="203" t="s">
        <v>142</v>
      </c>
      <c r="C123" s="212">
        <v>161.08393102225691</v>
      </c>
      <c r="D123" s="213">
        <f t="shared" ca="1" si="7"/>
        <v>5.9432897513058691E-3</v>
      </c>
      <c r="E123" s="213">
        <f t="shared" si="9"/>
        <v>-1.6695219163998187E-2</v>
      </c>
      <c r="F123" s="213">
        <f t="shared" si="8"/>
        <v>5.9432897513058691E-3</v>
      </c>
      <c r="G123" s="213">
        <v>2.5853919113423274E-3</v>
      </c>
      <c r="H123" s="411">
        <v>7.4999999999999997E-3</v>
      </c>
      <c r="I123" s="410">
        <v>7.4999999999999997E-3</v>
      </c>
      <c r="J123" s="263">
        <v>6311.1</v>
      </c>
      <c r="K123" s="263">
        <v>6950.1</v>
      </c>
      <c r="L123" s="217">
        <v>109.1</v>
      </c>
      <c r="M123" s="218">
        <f t="shared" si="5"/>
        <v>6.4575645756457245E-3</v>
      </c>
      <c r="N123" s="218">
        <f t="shared" si="6"/>
        <v>2.4413145539906145E-2</v>
      </c>
      <c r="HK123" s="199">
        <v>47</v>
      </c>
    </row>
    <row r="124" spans="1:219" ht="15.75" customHeight="1" thickBot="1">
      <c r="A124" s="203">
        <v>44348</v>
      </c>
      <c r="B124" s="203" t="s">
        <v>143</v>
      </c>
      <c r="C124" s="212">
        <v>154.34364277159432</v>
      </c>
      <c r="D124" s="213">
        <f t="shared" ca="1" si="7"/>
        <v>6.7329591872351546E-2</v>
      </c>
      <c r="E124" s="213">
        <f t="shared" si="9"/>
        <v>3.2536859878674607E-2</v>
      </c>
      <c r="F124" s="213">
        <f t="shared" si="8"/>
        <v>0.13993010158737151</v>
      </c>
      <c r="G124" s="213">
        <v>1.6187297442226578E-2</v>
      </c>
      <c r="H124" s="411">
        <v>7.4999999999999997E-3</v>
      </c>
      <c r="I124" s="410">
        <v>7.4999999999999997E-3</v>
      </c>
      <c r="J124" s="263">
        <v>6752.3</v>
      </c>
      <c r="K124" s="263">
        <v>6585</v>
      </c>
      <c r="L124" s="217">
        <v>110</v>
      </c>
      <c r="M124" s="218">
        <f t="shared" si="5"/>
        <v>8.2493125572868919E-3</v>
      </c>
      <c r="N124" s="218">
        <f t="shared" si="6"/>
        <v>4.4634377967711414E-2</v>
      </c>
      <c r="HK124" s="199">
        <v>49</v>
      </c>
    </row>
    <row r="125" spans="1:219" ht="15.75" customHeight="1">
      <c r="A125" s="203">
        <v>44440</v>
      </c>
      <c r="B125" s="203" t="s">
        <v>144</v>
      </c>
      <c r="C125" s="212">
        <v>147.72722921151359</v>
      </c>
      <c r="D125" s="213">
        <f t="shared" ca="1" si="7"/>
        <v>5.3663772682953192E-2</v>
      </c>
      <c r="E125" s="213">
        <f t="shared" si="9"/>
        <v>4.2022938552413125E-2</v>
      </c>
      <c r="F125" s="213">
        <f t="shared" si="8"/>
        <v>2.5624634136153901E-2</v>
      </c>
      <c r="G125" s="213">
        <v>-2.398835929796872E-2</v>
      </c>
      <c r="H125" s="214">
        <v>1.4999999999999999E-2</v>
      </c>
      <c r="I125" s="370">
        <v>1.125E-2</v>
      </c>
      <c r="J125" s="263">
        <v>6907</v>
      </c>
      <c r="K125" s="263">
        <v>6911.3</v>
      </c>
      <c r="L125" s="217">
        <v>113.4</v>
      </c>
      <c r="M125" s="218">
        <f t="shared" si="5"/>
        <v>3.0909090909090997E-2</v>
      </c>
      <c r="N125" s="218">
        <f t="shared" si="6"/>
        <v>6.3789868667917471E-2</v>
      </c>
      <c r="HK125" s="199">
        <v>50</v>
      </c>
    </row>
    <row r="126" spans="1:219" s="229" customFormat="1" ht="15.75" customHeight="1">
      <c r="A126" s="220">
        <v>44531</v>
      </c>
      <c r="B126" s="220" t="s">
        <v>145</v>
      </c>
      <c r="C126" s="221">
        <v>161.27473592199863</v>
      </c>
      <c r="D126" s="222">
        <f t="shared" ca="1" si="7"/>
        <v>4.0167373177639965E-2</v>
      </c>
      <c r="E126" s="222">
        <f t="shared" si="9"/>
        <v>4.0167373177639965E-2</v>
      </c>
      <c r="F126" s="222">
        <f t="shared" si="8"/>
        <v>3.2619613513453771E-3</v>
      </c>
      <c r="G126" s="222">
        <v>8.0883689339601439E-3</v>
      </c>
      <c r="H126" s="223">
        <v>5.2499999999999998E-2</v>
      </c>
      <c r="I126" s="224">
        <v>0.04</v>
      </c>
      <c r="J126" s="226">
        <v>6876.9</v>
      </c>
      <c r="K126" s="226">
        <v>6904.4</v>
      </c>
      <c r="L126" s="226">
        <v>115.8</v>
      </c>
      <c r="M126" s="227">
        <f t="shared" si="5"/>
        <v>2.1164021164021163E-2</v>
      </c>
      <c r="N126" s="228">
        <f t="shared" si="6"/>
        <v>6.8265682656826421E-2</v>
      </c>
      <c r="HK126" s="229">
        <v>51</v>
      </c>
    </row>
    <row r="127" spans="1:219" ht="15.75" customHeight="1" thickBot="1">
      <c r="A127" s="203">
        <v>44621</v>
      </c>
      <c r="B127" s="203" t="s">
        <v>146</v>
      </c>
      <c r="C127" s="212">
        <v>159.73066869096385</v>
      </c>
      <c r="D127" s="213">
        <f t="shared" ca="1" si="7"/>
        <v>-8.4009765760314492E-3</v>
      </c>
      <c r="E127" s="213">
        <f t="shared" si="9"/>
        <v>3.6270272675633652E-2</v>
      </c>
      <c r="F127" s="213">
        <f t="shared" si="8"/>
        <v>-8.4009765760314492E-3</v>
      </c>
      <c r="G127" s="213">
        <v>-8.2545140541248063E-3</v>
      </c>
      <c r="H127" s="411">
        <v>6.25E-2</v>
      </c>
      <c r="I127" s="410">
        <v>5.8749999999999997E-2</v>
      </c>
      <c r="J127" s="263">
        <v>6941.9</v>
      </c>
      <c r="K127" s="263">
        <v>7060.9</v>
      </c>
      <c r="L127" s="217">
        <v>120.1</v>
      </c>
      <c r="M127" s="218">
        <f t="shared" si="5"/>
        <v>3.7132987910190041E-2</v>
      </c>
      <c r="N127" s="218">
        <f t="shared" si="6"/>
        <v>0.10082493125572878</v>
      </c>
      <c r="HK127" s="199">
        <v>52</v>
      </c>
    </row>
    <row r="128" spans="1:219" ht="15.75" customHeight="1" thickBot="1">
      <c r="A128" s="203">
        <v>44713</v>
      </c>
      <c r="B128" s="203" t="s">
        <v>147</v>
      </c>
      <c r="C128" s="212">
        <v>149.47155882884553</v>
      </c>
      <c r="D128" s="213">
        <f t="shared" ca="1" si="7"/>
        <v>-1.9736214558434328E-2</v>
      </c>
      <c r="E128" s="213">
        <f t="shared" si="9"/>
        <v>-3.2409862008141443E-3</v>
      </c>
      <c r="F128" s="213">
        <f t="shared" si="8"/>
        <v>-3.1566469828360533E-2</v>
      </c>
      <c r="G128" s="213">
        <v>-5.7096636387158339E-3</v>
      </c>
      <c r="H128" s="411">
        <v>7.7499999999999999E-2</v>
      </c>
      <c r="I128" s="410">
        <v>7.2499999999999995E-2</v>
      </c>
      <c r="J128" s="263">
        <v>6849.1</v>
      </c>
      <c r="K128" s="263">
        <v>6831.9</v>
      </c>
      <c r="L128" s="217">
        <v>122.7</v>
      </c>
      <c r="M128" s="218">
        <f t="shared" si="5"/>
        <v>2.164862614487939E-2</v>
      </c>
      <c r="N128" s="218">
        <f t="shared" si="6"/>
        <v>0.11545454545454548</v>
      </c>
      <c r="HK128" s="199">
        <v>53</v>
      </c>
    </row>
    <row r="129" spans="1:219" ht="15.75" customHeight="1">
      <c r="A129" s="203">
        <v>44805</v>
      </c>
      <c r="B129" s="203" t="s">
        <v>148</v>
      </c>
      <c r="C129" s="212">
        <v>152.17109510308958</v>
      </c>
      <c r="D129" s="213">
        <f t="shared" ca="1" si="7"/>
        <v>-3.846403774517726E-3</v>
      </c>
      <c r="E129" s="213">
        <f t="shared" si="9"/>
        <v>-2.0149197657177709E-3</v>
      </c>
      <c r="F129" s="213">
        <f t="shared" si="8"/>
        <v>3.0081562588663679E-2</v>
      </c>
      <c r="G129" s="213">
        <v>3.5036892949398268E-2</v>
      </c>
      <c r="H129" s="214">
        <v>8.5000000000000006E-2</v>
      </c>
      <c r="I129" s="370">
        <v>8.2500000000000004E-2</v>
      </c>
      <c r="J129" s="263">
        <v>7074.7</v>
      </c>
      <c r="K129" s="263">
        <v>6881</v>
      </c>
      <c r="L129" s="217">
        <v>124</v>
      </c>
      <c r="M129" s="218">
        <f t="shared" si="5"/>
        <v>1.0594947025264867E-2</v>
      </c>
      <c r="N129" s="218">
        <f t="shared" si="6"/>
        <v>9.347442680776008E-2</v>
      </c>
      <c r="HK129" s="199">
        <v>54</v>
      </c>
    </row>
    <row r="130" spans="1:219" s="229" customFormat="1" ht="15.75" customHeight="1">
      <c r="A130" s="220">
        <v>44896</v>
      </c>
      <c r="B130" s="220" t="s">
        <v>149</v>
      </c>
      <c r="C130" s="221">
        <v>164.15545186254587</v>
      </c>
      <c r="D130" s="222">
        <f t="shared" ca="1" si="7"/>
        <v>1.7603836614932256E-3</v>
      </c>
      <c r="E130" s="222">
        <f t="shared" si="9"/>
        <v>1.7603836614932256E-3</v>
      </c>
      <c r="F130" s="222">
        <f t="shared" si="8"/>
        <v>1.7862164982496154E-2</v>
      </c>
      <c r="G130" s="222">
        <v>-2.8362652082311035E-3</v>
      </c>
      <c r="H130" s="223">
        <v>8.5000000000000006E-2</v>
      </c>
      <c r="I130" s="224">
        <v>8.5000000000000006E-2</v>
      </c>
      <c r="J130" s="226">
        <v>7339.5</v>
      </c>
      <c r="K130" s="226">
        <v>7270.7</v>
      </c>
      <c r="L130" s="226">
        <v>125.2</v>
      </c>
      <c r="M130" s="227">
        <f t="shared" si="5"/>
        <v>9.6774193548387899E-3</v>
      </c>
      <c r="N130" s="228">
        <f t="shared" si="6"/>
        <v>8.1174438687392048E-2</v>
      </c>
      <c r="HK130" s="229">
        <v>55</v>
      </c>
    </row>
    <row r="131" spans="1:219" ht="15.75" customHeight="1" thickBot="1">
      <c r="A131" s="203">
        <v>44986</v>
      </c>
      <c r="B131" s="203" t="s">
        <v>150</v>
      </c>
      <c r="C131" s="212">
        <v>167.35332285078533</v>
      </c>
      <c r="D131" s="213">
        <f t="shared" ca="1" si="7"/>
        <v>4.772191979343221E-2</v>
      </c>
      <c r="E131" s="213">
        <f t="shared" si="9"/>
        <v>1.617001389338335E-2</v>
      </c>
      <c r="F131" s="213">
        <f t="shared" si="8"/>
        <v>4.772191979343221E-2</v>
      </c>
      <c r="G131" s="213">
        <v>1.8927372186891223E-2</v>
      </c>
      <c r="H131" s="411">
        <v>8.5000000000000006E-2</v>
      </c>
      <c r="I131" s="410">
        <v>8.5000000000000006E-2</v>
      </c>
      <c r="J131" s="263">
        <v>7181.8</v>
      </c>
      <c r="K131" s="263">
        <v>7320.2</v>
      </c>
      <c r="L131" s="217">
        <v>127.8</v>
      </c>
      <c r="M131" s="218">
        <f t="shared" si="5"/>
        <v>2.0766773162939289E-2</v>
      </c>
      <c r="N131" s="218">
        <f t="shared" si="6"/>
        <v>6.4113238967527186E-2</v>
      </c>
    </row>
    <row r="132" spans="1:219" ht="15.75" customHeight="1" thickBot="1">
      <c r="A132" s="203">
        <v>45078</v>
      </c>
      <c r="B132" s="203" t="s">
        <v>151</v>
      </c>
      <c r="C132" s="212">
        <v>158.22533417727209</v>
      </c>
      <c r="D132" s="213">
        <f t="shared" ca="1" si="7"/>
        <v>5.2963491368117177E-2</v>
      </c>
      <c r="E132" s="213">
        <f t="shared" si="9"/>
        <v>3.833848366289283E-2</v>
      </c>
      <c r="F132" s="213">
        <f t="shared" si="8"/>
        <v>5.8564822746313805E-2</v>
      </c>
      <c r="G132" s="213">
        <v>5.841569237039046E-3</v>
      </c>
      <c r="H132" s="411">
        <v>8.5000000000000006E-2</v>
      </c>
      <c r="I132" s="410">
        <v>8.5000000000000006E-2</v>
      </c>
      <c r="J132" s="263">
        <v>7265.8</v>
      </c>
      <c r="K132" s="263">
        <v>7239.8</v>
      </c>
      <c r="L132" s="217">
        <v>127.9</v>
      </c>
      <c r="M132" s="218">
        <f t="shared" si="5"/>
        <v>7.8247261345865127E-4</v>
      </c>
      <c r="N132" s="218">
        <f t="shared" si="6"/>
        <v>4.2379788101059468E-2</v>
      </c>
    </row>
    <row r="133" spans="1:219" ht="15.75" customHeight="1">
      <c r="A133" s="203">
        <v>45170</v>
      </c>
      <c r="B133" s="203" t="s">
        <v>152</v>
      </c>
      <c r="C133" s="212">
        <v>158.45787407949166</v>
      </c>
      <c r="D133" s="213">
        <f t="shared" ca="1" si="7"/>
        <v>4.9121193994941414E-2</v>
      </c>
      <c r="E133" s="213">
        <f t="shared" si="9"/>
        <v>4.1024659235094019E-2</v>
      </c>
      <c r="F133" s="213">
        <f t="shared" si="8"/>
        <v>4.1313884033909565E-2</v>
      </c>
      <c r="G133" s="213">
        <v>1.7758709024430219E-2</v>
      </c>
      <c r="H133" s="214">
        <v>0.08</v>
      </c>
      <c r="I133" s="370">
        <v>8.2500000000000004E-2</v>
      </c>
      <c r="J133" s="263">
        <v>7287.5</v>
      </c>
      <c r="K133" s="263">
        <v>7283.2</v>
      </c>
      <c r="L133" s="217">
        <v>128.30000000000001</v>
      </c>
      <c r="M133" s="218">
        <f t="shared" si="5"/>
        <v>3.1274433150898506E-3</v>
      </c>
      <c r="N133" s="218">
        <f t="shared" si="6"/>
        <v>3.4677419354838701E-2</v>
      </c>
    </row>
    <row r="134" spans="1:219" s="229" customFormat="1" ht="15.75" customHeight="1">
      <c r="A134" s="220">
        <v>45261</v>
      </c>
      <c r="B134" s="220" t="s">
        <v>153</v>
      </c>
      <c r="C134" s="221">
        <v>172.76385246502605</v>
      </c>
      <c r="D134" s="222">
        <f t="shared" ca="1" si="7"/>
        <v>4.9992279112746063E-2</v>
      </c>
      <c r="E134" s="222">
        <f t="shared" si="9"/>
        <v>4.9992279112746063E-2</v>
      </c>
      <c r="F134" s="222">
        <f t="shared" si="8"/>
        <v>5.2440540382955758E-2</v>
      </c>
      <c r="G134" s="222">
        <v>5.9961100392884603E-3</v>
      </c>
      <c r="H134" s="223">
        <v>6.7500000000000004E-2</v>
      </c>
      <c r="I134" s="224">
        <v>7.2499999999999995E-2</v>
      </c>
      <c r="J134" s="226">
        <v>7275</v>
      </c>
      <c r="K134" s="226">
        <v>7462.1</v>
      </c>
      <c r="L134" s="226">
        <v>129.80000000000001</v>
      </c>
      <c r="M134" s="227">
        <f t="shared" si="5"/>
        <v>1.1691348402182333E-2</v>
      </c>
      <c r="N134" s="228">
        <f t="shared" si="6"/>
        <v>3.6741214057508076E-2</v>
      </c>
    </row>
    <row r="135" spans="1:219" ht="15.75" customHeight="1" thickBot="1">
      <c r="A135" s="203">
        <v>45352</v>
      </c>
      <c r="B135" s="203" t="s">
        <v>154</v>
      </c>
      <c r="C135" s="212">
        <v>174.83680007560349</v>
      </c>
      <c r="D135" s="213">
        <f t="shared" ca="1" si="7"/>
        <v>4.4716633630815572E-2</v>
      </c>
      <c r="E135" s="213">
        <f t="shared" si="9"/>
        <v>4.9170594495443254E-2</v>
      </c>
      <c r="F135" s="213">
        <f t="shared" si="8"/>
        <v>4.4716633630815572E-2</v>
      </c>
      <c r="G135" s="213">
        <v>1.2500661799215829E-2</v>
      </c>
      <c r="H135" s="411">
        <v>0.06</v>
      </c>
      <c r="I135" s="410">
        <v>6.25E-2</v>
      </c>
      <c r="J135" s="263">
        <v>7385.5</v>
      </c>
      <c r="K135" s="263">
        <v>7276.9</v>
      </c>
      <c r="L135" s="217">
        <v>132.4</v>
      </c>
      <c r="M135" s="218">
        <f t="shared" si="5"/>
        <v>2.003081664098616E-2</v>
      </c>
      <c r="N135" s="218">
        <f t="shared" si="6"/>
        <v>3.5993740219092407E-2</v>
      </c>
    </row>
    <row r="136" spans="1:219" ht="15.75" customHeight="1" thickBot="1">
      <c r="A136" s="203">
        <v>45444</v>
      </c>
      <c r="B136" s="203" t="s">
        <v>155</v>
      </c>
      <c r="C136" s="212">
        <v>166.21536831158426</v>
      </c>
      <c r="D136" s="213">
        <f t="shared" ca="1" si="7"/>
        <v>4.7526184610426903E-2</v>
      </c>
      <c r="E136" s="213">
        <f t="shared" si="9"/>
        <v>4.7310242616931619E-2</v>
      </c>
      <c r="F136" s="213">
        <f t="shared" si="8"/>
        <v>5.0497818038167663E-2</v>
      </c>
      <c r="G136" s="213">
        <v>1.1964307885712122E-2</v>
      </c>
      <c r="H136" s="411">
        <v>0.06</v>
      </c>
      <c r="I136" s="410">
        <v>0.06</v>
      </c>
      <c r="J136" s="263">
        <v>7523</v>
      </c>
      <c r="K136" s="263">
        <v>7912.2</v>
      </c>
      <c r="L136" s="217">
        <v>133.36440000000002</v>
      </c>
      <c r="M136" s="218">
        <f t="shared" si="5"/>
        <v>7.2839879154078524E-3</v>
      </c>
      <c r="N136" s="218">
        <f t="shared" si="6"/>
        <v>4.27240031274434E-2</v>
      </c>
    </row>
    <row r="137" spans="1:219" s="229" customFormat="1" ht="15.75" customHeight="1">
      <c r="A137" s="203">
        <v>45536</v>
      </c>
      <c r="B137" s="203" t="s">
        <v>156</v>
      </c>
      <c r="C137" s="212">
        <v>163.95241896147039</v>
      </c>
      <c r="D137" s="213">
        <f t="shared" ca="1" si="7"/>
        <v>4.3319160628498388E-2</v>
      </c>
      <c r="E137" s="213">
        <f t="shared" si="9"/>
        <v>4.5629161761714832E-2</v>
      </c>
      <c r="F137" s="213">
        <f t="shared" si="8"/>
        <v>3.4675114215039438E-2</v>
      </c>
      <c r="G137" s="213">
        <v>3.8000000000000256E-3</v>
      </c>
      <c r="H137" s="214">
        <v>0.06</v>
      </c>
      <c r="I137" s="370">
        <v>0.06</v>
      </c>
      <c r="J137" s="263">
        <v>7795.4</v>
      </c>
      <c r="K137" s="263">
        <v>7577</v>
      </c>
      <c r="L137" s="217">
        <v>133.49723040894239</v>
      </c>
      <c r="M137" s="218">
        <f t="shared" si="5"/>
        <v>9.9599599999966593E-4</v>
      </c>
      <c r="N137" s="218">
        <f t="shared" si="6"/>
        <v>4.0508420958241365E-2</v>
      </c>
    </row>
    <row r="138" spans="1:219" s="229" customFormat="1" ht="15.75" customHeight="1" thickBot="1">
      <c r="A138" s="270">
        <v>45627</v>
      </c>
      <c r="B138" s="270" t="s">
        <v>157</v>
      </c>
      <c r="C138" s="271">
        <v>178.36423414981505</v>
      </c>
      <c r="D138" s="272">
        <f t="shared" ca="1" si="7"/>
        <v>4.0451313047934923E-2</v>
      </c>
      <c r="E138" s="272">
        <f t="shared" si="9"/>
        <v>4.0451313047934923E-2</v>
      </c>
      <c r="F138" s="272">
        <f t="shared" si="8"/>
        <v>3.2416397324334545E-2</v>
      </c>
      <c r="G138" s="272">
        <v>3.8000000000002476E-3</v>
      </c>
      <c r="H138" s="223">
        <v>0.06</v>
      </c>
      <c r="I138" s="224">
        <v>0.06</v>
      </c>
      <c r="J138" s="226">
        <v>7820.2</v>
      </c>
      <c r="K138" s="226">
        <v>7820.5</v>
      </c>
      <c r="L138" s="226">
        <v>134.70057444384858</v>
      </c>
      <c r="M138" s="227">
        <f t="shared" si="5"/>
        <v>9.0139999999998555E-3</v>
      </c>
      <c r="N138" s="228">
        <f t="shared" si="6"/>
        <v>3.7754810815474382E-2</v>
      </c>
    </row>
    <row r="139" spans="1:219" s="229" customFormat="1" ht="15.75" customHeight="1" thickTop="1">
      <c r="A139" s="267">
        <v>45717</v>
      </c>
      <c r="B139" s="267" t="s">
        <v>158</v>
      </c>
      <c r="C139" s="268">
        <v>180.18336480649404</v>
      </c>
      <c r="D139" s="269">
        <f t="shared" ca="1" si="7"/>
        <v>3.0580316778724859E-2</v>
      </c>
      <c r="E139" s="269">
        <f t="shared" si="9"/>
        <v>3.6778743055180252E-2</v>
      </c>
      <c r="F139" s="269">
        <f t="shared" si="8"/>
        <v>3.0580316778724859E-2</v>
      </c>
      <c r="G139" s="269">
        <v>1.0699999999999932E-2</v>
      </c>
      <c r="H139" s="412">
        <v>0.06</v>
      </c>
      <c r="I139" s="413">
        <v>0.06</v>
      </c>
      <c r="J139" s="279">
        <v>7865.2723091976504</v>
      </c>
      <c r="K139" s="279">
        <v>7835.2241030658834</v>
      </c>
      <c r="L139" s="268">
        <v>136.68451615329209</v>
      </c>
      <c r="M139" s="280">
        <f t="shared" si="5"/>
        <v>1.4728531913355214E-2</v>
      </c>
      <c r="N139" s="269">
        <f t="shared" si="6"/>
        <v>3.2360393907040041E-2</v>
      </c>
    </row>
    <row r="140" spans="1:219" s="229" customFormat="1" ht="15.75" customHeight="1">
      <c r="A140" s="267">
        <v>45809</v>
      </c>
      <c r="B140" s="267" t="s">
        <v>159</v>
      </c>
      <c r="C140" s="268">
        <v>171.08427367354133</v>
      </c>
      <c r="D140" s="269">
        <f t="shared" ca="1" si="7"/>
        <v>2.995280792717403E-2</v>
      </c>
      <c r="E140" s="269">
        <f t="shared" si="9"/>
        <v>3.1698979865610211E-2</v>
      </c>
      <c r="F140" s="269">
        <f t="shared" si="8"/>
        <v>2.9292750793235456E-2</v>
      </c>
      <c r="G140" s="269">
        <v>1.0699999999999932E-2</v>
      </c>
      <c r="H140" s="412">
        <v>0.06</v>
      </c>
      <c r="I140" s="413">
        <v>0.06</v>
      </c>
      <c r="J140" s="279">
        <v>7910.344618395301</v>
      </c>
      <c r="K140" s="279">
        <v>7880.296412263534</v>
      </c>
      <c r="L140" s="268">
        <v>137.36593391921252</v>
      </c>
      <c r="M140" s="280">
        <f t="shared" si="5"/>
        <v>4.9853325387363423E-3</v>
      </c>
      <c r="N140" s="269">
        <f t="shared" si="6"/>
        <v>3.0004513342484884E-2</v>
      </c>
    </row>
    <row r="141" spans="1:219" s="229" customFormat="1" ht="15.75" customHeight="1">
      <c r="A141" s="267">
        <v>45901</v>
      </c>
      <c r="B141" s="267" t="s">
        <v>160</v>
      </c>
      <c r="C141" s="268">
        <v>169.91503805598319</v>
      </c>
      <c r="D141" s="269">
        <f t="shared" ca="1" si="7"/>
        <v>3.2035529166769772E-2</v>
      </c>
      <c r="E141" s="269">
        <f t="shared" si="9"/>
        <v>3.2132612840657382E-2</v>
      </c>
      <c r="F141" s="269">
        <f t="shared" si="8"/>
        <v>3.6367984884163596E-2</v>
      </c>
      <c r="G141" s="269">
        <v>1.0699999999999932E-2</v>
      </c>
      <c r="H141" s="412">
        <v>0.06</v>
      </c>
      <c r="I141" s="413">
        <v>0.06</v>
      </c>
      <c r="J141" s="279">
        <v>7955.4169275929517</v>
      </c>
      <c r="K141" s="279">
        <v>7925.3687214611846</v>
      </c>
      <c r="L141" s="268">
        <v>137.97631196475737</v>
      </c>
      <c r="M141" s="280">
        <f t="shared" si="5"/>
        <v>4.4434455336199719E-3</v>
      </c>
      <c r="N141" s="269">
        <f t="shared" si="6"/>
        <v>3.3551868769817972E-2</v>
      </c>
    </row>
    <row r="142" spans="1:219" s="229" customFormat="1" ht="15.75" customHeight="1" thickBot="1">
      <c r="A142" s="270">
        <v>45992</v>
      </c>
      <c r="B142" s="270" t="s">
        <v>161</v>
      </c>
      <c r="C142" s="271">
        <v>186.12162525185124</v>
      </c>
      <c r="D142" s="272">
        <f t="shared" ca="1" si="7"/>
        <v>3.5025713108935097E-2</v>
      </c>
      <c r="E142" s="272">
        <f t="shared" si="9"/>
        <v>3.5025713108935097E-2</v>
      </c>
      <c r="F142" s="272">
        <f t="shared" si="8"/>
        <v>4.3491853279959969E-2</v>
      </c>
      <c r="G142" s="272">
        <v>1.0699999999999932E-2</v>
      </c>
      <c r="H142" s="414">
        <v>0.06</v>
      </c>
      <c r="I142" s="415">
        <v>0.06</v>
      </c>
      <c r="J142" s="275">
        <v>8000.4892367906059</v>
      </c>
      <c r="K142" s="275">
        <v>7970.4410306588352</v>
      </c>
      <c r="L142" s="271">
        <v>139.41359532086653</v>
      </c>
      <c r="M142" s="276">
        <f t="shared" si="5"/>
        <v>1.041688486699277E-2</v>
      </c>
      <c r="N142" s="272">
        <f t="shared" si="6"/>
        <v>3.4988869917422782E-2</v>
      </c>
    </row>
    <row r="143" spans="1:219" s="229" customFormat="1" ht="15.75" customHeight="1" thickTop="1">
      <c r="A143" s="267">
        <v>46082</v>
      </c>
      <c r="B143" s="267" t="s">
        <v>162</v>
      </c>
      <c r="C143" s="268">
        <v>187.42457932293334</v>
      </c>
      <c r="D143" s="269">
        <f t="shared" ca="1" si="7"/>
        <v>4.0188030255822627E-2</v>
      </c>
      <c r="E143" s="269">
        <f t="shared" si="9"/>
        <v>3.7504796017934661E-2</v>
      </c>
      <c r="F143" s="269">
        <f t="shared" si="8"/>
        <v>4.0188030255822627E-2</v>
      </c>
      <c r="G143" s="269">
        <v>7.5000000000000622E-3</v>
      </c>
      <c r="H143" s="412">
        <v>0.06</v>
      </c>
      <c r="I143" s="413">
        <v>0.06</v>
      </c>
      <c r="J143" s="279">
        <v>8031.6951485914515</v>
      </c>
      <c r="K143" s="279">
        <v>8010.8912073908878</v>
      </c>
      <c r="L143" s="268">
        <v>141.46695290870551</v>
      </c>
      <c r="M143" s="280">
        <f t="shared" si="5"/>
        <v>1.4728531913355214E-2</v>
      </c>
      <c r="N143" s="269">
        <f t="shared" si="6"/>
        <v>3.4988869917422782E-2</v>
      </c>
    </row>
    <row r="144" spans="1:219" s="229" customFormat="1" ht="15.75" customHeight="1">
      <c r="A144" s="267">
        <v>46174</v>
      </c>
      <c r="B144" s="267" t="s">
        <v>163</v>
      </c>
      <c r="C144" s="268">
        <v>177.39637107205971</v>
      </c>
      <c r="D144" s="269">
        <f t="shared" ca="1" si="7"/>
        <v>3.8584003848472825E-2</v>
      </c>
      <c r="E144" s="269">
        <f t="shared" si="9"/>
        <v>3.9322289218707951E-2</v>
      </c>
      <c r="F144" s="269">
        <f t="shared" si="8"/>
        <v>3.6894667540062542E-2</v>
      </c>
      <c r="G144" s="269">
        <v>7.5000000000000622E-3</v>
      </c>
      <c r="H144" s="412">
        <v>0.06</v>
      </c>
      <c r="I144" s="413">
        <v>0.06</v>
      </c>
      <c r="J144" s="279">
        <v>8062.901060392297</v>
      </c>
      <c r="K144" s="279">
        <v>8042.0971191917333</v>
      </c>
      <c r="L144" s="268">
        <v>142.17221271219717</v>
      </c>
      <c r="M144" s="280">
        <f t="shared" si="5"/>
        <v>4.9853325387363423E-3</v>
      </c>
      <c r="N144" s="269">
        <f t="shared" si="6"/>
        <v>3.4988869917423004E-2</v>
      </c>
    </row>
    <row r="145" spans="1:219" s="229" customFormat="1" ht="15.75" customHeight="1">
      <c r="A145" s="267">
        <v>46266</v>
      </c>
      <c r="B145" s="267" t="s">
        <v>164</v>
      </c>
      <c r="C145" s="268">
        <v>175.6261767802801</v>
      </c>
      <c r="D145" s="269">
        <f t="shared" ca="1" si="7"/>
        <v>3.6962952735293486E-2</v>
      </c>
      <c r="E145" s="269">
        <f t="shared" si="9"/>
        <v>3.862763358471355E-2</v>
      </c>
      <c r="F145" s="269">
        <f t="shared" si="8"/>
        <v>3.3611732014062312E-2</v>
      </c>
      <c r="G145" s="269">
        <v>7.5000000000000622E-3</v>
      </c>
      <c r="H145" s="412">
        <v>0.06</v>
      </c>
      <c r="I145" s="413">
        <v>0.06</v>
      </c>
      <c r="J145" s="279">
        <v>8094.1069721931426</v>
      </c>
      <c r="K145" s="279">
        <v>8073.3030309925789</v>
      </c>
      <c r="L145" s="268">
        <v>142.80394719577808</v>
      </c>
      <c r="M145" s="280">
        <f t="shared" si="5"/>
        <v>4.4434455336201939E-3</v>
      </c>
      <c r="N145" s="269">
        <f t="shared" si="6"/>
        <v>3.4988869917423226E-2</v>
      </c>
    </row>
    <row r="146" spans="1:219" s="229" customFormat="1" ht="15.75" customHeight="1" thickBot="1">
      <c r="A146" s="270">
        <v>46357</v>
      </c>
      <c r="B146" s="270" t="s">
        <v>165</v>
      </c>
      <c r="C146" s="271">
        <v>191.76840472707238</v>
      </c>
      <c r="D146" s="272">
        <f t="shared" ca="1" si="7"/>
        <v>3.5219961269155275E-2</v>
      </c>
      <c r="E146" s="272">
        <f t="shared" si="9"/>
        <v>3.5219961269155275E-2</v>
      </c>
      <c r="F146" s="272">
        <f t="shared" si="8"/>
        <v>3.0339190664062654E-2</v>
      </c>
      <c r="G146" s="272">
        <v>7.5000000000000622E-3</v>
      </c>
      <c r="H146" s="414">
        <v>5.5E-2</v>
      </c>
      <c r="I146" s="415">
        <v>5.7500000000000002E-2</v>
      </c>
      <c r="J146" s="275">
        <v>8125.3128839939918</v>
      </c>
      <c r="K146" s="275">
        <v>8104.5089427934245</v>
      </c>
      <c r="L146" s="271">
        <v>144.29151947226862</v>
      </c>
      <c r="M146" s="276">
        <f t="shared" si="5"/>
        <v>1.041688486699277E-2</v>
      </c>
      <c r="N146" s="272">
        <f t="shared" si="6"/>
        <v>3.4988869917423226E-2</v>
      </c>
    </row>
    <row r="147" spans="1:219" s="229" customFormat="1" ht="15.75" customHeight="1" thickTop="1">
      <c r="A147" s="267">
        <v>46447</v>
      </c>
      <c r="B147" s="267" t="s">
        <v>166</v>
      </c>
      <c r="C147" s="268">
        <v>193.49423604879397</v>
      </c>
      <c r="D147" s="269">
        <f t="shared" ca="1" si="7"/>
        <v>3.2384529007812635E-2</v>
      </c>
      <c r="E147" s="269">
        <f t="shared" si="9"/>
        <v>3.3223457123740197E-2</v>
      </c>
      <c r="F147" s="269">
        <f t="shared" si="8"/>
        <v>3.2384529007812635E-2</v>
      </c>
      <c r="G147" s="269">
        <v>9.5000000000000639E-3</v>
      </c>
      <c r="H147" s="412">
        <v>5.5E-2</v>
      </c>
      <c r="I147" s="413">
        <v>5.5E-2</v>
      </c>
      <c r="J147" s="279">
        <v>8145.1307202964153</v>
      </c>
      <c r="K147" s="279">
        <v>8131.918829428133</v>
      </c>
      <c r="L147" s="268">
        <v>146.41672172164243</v>
      </c>
      <c r="M147" s="280">
        <f t="shared" si="5"/>
        <v>1.4728531913355214E-2</v>
      </c>
      <c r="N147" s="269">
        <f t="shared" si="6"/>
        <v>3.4988869917423226E-2</v>
      </c>
    </row>
    <row r="148" spans="1:219" s="229" customFormat="1" ht="15.75" customHeight="1">
      <c r="A148" s="267">
        <v>46539</v>
      </c>
      <c r="B148" s="267" t="s">
        <v>167</v>
      </c>
      <c r="C148" s="268">
        <v>183.5048248659001</v>
      </c>
      <c r="D148" s="269">
        <f t="shared" ca="1" si="7"/>
        <v>3.3381061330265638E-2</v>
      </c>
      <c r="E148" s="269">
        <f t="shared" si="9"/>
        <v>3.2650038331872189E-2</v>
      </c>
      <c r="F148" s="269">
        <f t="shared" si="8"/>
        <v>3.443392757656305E-2</v>
      </c>
      <c r="G148" s="269">
        <v>9.500000000000286E-3</v>
      </c>
      <c r="H148" s="412">
        <v>5.5E-2</v>
      </c>
      <c r="I148" s="413">
        <v>5.5E-2</v>
      </c>
      <c r="J148" s="279">
        <v>8164.9485565988389</v>
      </c>
      <c r="K148" s="279">
        <v>8151.7366657305565</v>
      </c>
      <c r="L148" s="268">
        <v>147.14665776865644</v>
      </c>
      <c r="M148" s="280">
        <f t="shared" ref="M148:M154" si="10">L148/L147-1</f>
        <v>4.9853325387363423E-3</v>
      </c>
      <c r="N148" s="269">
        <f t="shared" si="6"/>
        <v>3.4988869917423004E-2</v>
      </c>
    </row>
    <row r="149" spans="1:219" s="229" customFormat="1" ht="15.75" customHeight="1">
      <c r="A149" s="267">
        <v>46631</v>
      </c>
      <c r="B149" s="267" t="s">
        <v>168</v>
      </c>
      <c r="C149" s="268">
        <v>182.03431836475005</v>
      </c>
      <c r="D149" s="269">
        <f t="shared" ca="1" si="7"/>
        <v>3.4390509579197204E-2</v>
      </c>
      <c r="E149" s="269">
        <f t="shared" si="9"/>
        <v>3.3352702684282809E-2</v>
      </c>
      <c r="F149" s="269">
        <f t="shared" si="8"/>
        <v>3.6487394430313014E-2</v>
      </c>
      <c r="G149" s="269">
        <v>9.5000000000000639E-3</v>
      </c>
      <c r="H149" s="412">
        <v>5.5E-2</v>
      </c>
      <c r="I149" s="413">
        <v>5.5E-2</v>
      </c>
      <c r="J149" s="279">
        <v>8184.7663929012624</v>
      </c>
      <c r="K149" s="279">
        <v>8171.5545020329801</v>
      </c>
      <c r="L149" s="268">
        <v>147.8004959279057</v>
      </c>
      <c r="M149" s="280">
        <f t="shared" si="10"/>
        <v>4.4434455336201939E-3</v>
      </c>
      <c r="N149" s="269">
        <f t="shared" si="6"/>
        <v>3.4988869917423004E-2</v>
      </c>
    </row>
    <row r="150" spans="1:219" s="229" customFormat="1" ht="15.75" customHeight="1" thickBot="1">
      <c r="A150" s="270">
        <v>46722</v>
      </c>
      <c r="B150" s="270" t="s">
        <v>169</v>
      </c>
      <c r="C150" s="271">
        <v>199.16010592957051</v>
      </c>
      <c r="D150" s="272">
        <f t="shared" ca="1" si="7"/>
        <v>3.5478560853764662E-2</v>
      </c>
      <c r="E150" s="272">
        <f t="shared" si="9"/>
        <v>3.5478560853764662E-2</v>
      </c>
      <c r="F150" s="272">
        <f t="shared" si="8"/>
        <v>3.8544937645062616E-2</v>
      </c>
      <c r="G150" s="272">
        <v>9.500000000000286E-3</v>
      </c>
      <c r="H150" s="414">
        <v>5.5E-2</v>
      </c>
      <c r="I150" s="415">
        <v>5.5E-2</v>
      </c>
      <c r="J150" s="275">
        <v>8204.5842292036887</v>
      </c>
      <c r="K150" s="275">
        <v>8191.3723383354036</v>
      </c>
      <c r="L150" s="271">
        <v>149.34011667727114</v>
      </c>
      <c r="M150" s="276">
        <f t="shared" si="10"/>
        <v>1.041688486699277E-2</v>
      </c>
      <c r="N150" s="272">
        <f t="shared" si="6"/>
        <v>3.4988869917423004E-2</v>
      </c>
    </row>
    <row r="151" spans="1:219" s="229" customFormat="1" ht="15.75" customHeight="1" thickTop="1">
      <c r="A151" s="267">
        <v>46813</v>
      </c>
      <c r="B151" s="267" t="s">
        <v>170</v>
      </c>
      <c r="C151" s="268">
        <v>200.69367952286476</v>
      </c>
      <c r="D151" s="269">
        <f t="shared" ca="1" si="7"/>
        <v>3.7207534555475208E-2</v>
      </c>
      <c r="E151" s="269">
        <f t="shared" si="9"/>
        <v>3.6717166309739646E-2</v>
      </c>
      <c r="F151" s="269">
        <f t="shared" si="8"/>
        <v>3.7207534555475208E-2</v>
      </c>
      <c r="G151" s="269">
        <v>8.1999999999999851E-3</v>
      </c>
      <c r="H151" s="412">
        <v>5.5E-2</v>
      </c>
      <c r="I151" s="413">
        <v>5.5E-2</v>
      </c>
      <c r="J151" s="279">
        <v>8224.5954102505275</v>
      </c>
      <c r="K151" s="279">
        <v>8211.2546228859683</v>
      </c>
      <c r="L151" s="268">
        <v>151.5396773516965</v>
      </c>
      <c r="M151" s="280">
        <f t="shared" si="10"/>
        <v>1.4728531913354992E-2</v>
      </c>
      <c r="N151" s="269">
        <f t="shared" ref="N151:N154" si="11">L151/L147-1</f>
        <v>3.4988869917423004E-2</v>
      </c>
    </row>
    <row r="152" spans="1:219" s="229" customFormat="1" ht="15.75" customHeight="1">
      <c r="A152" s="267">
        <v>46905</v>
      </c>
      <c r="B152" s="267" t="s">
        <v>171</v>
      </c>
      <c r="C152" s="268">
        <v>190.08748310194719</v>
      </c>
      <c r="D152" s="269">
        <f t="shared" ca="1" si="7"/>
        <v>3.6557390028184811E-2</v>
      </c>
      <c r="E152" s="269">
        <f t="shared" si="9"/>
        <v>3.7052901751474021E-2</v>
      </c>
      <c r="F152" s="269">
        <f t="shared" si="8"/>
        <v>3.5871853728410175E-2</v>
      </c>
      <c r="G152" s="269">
        <v>8.1999999999999851E-3</v>
      </c>
      <c r="H152" s="412">
        <v>5.5E-2</v>
      </c>
      <c r="I152" s="413">
        <v>5.5E-2</v>
      </c>
      <c r="J152" s="279">
        <v>8244.6065912973663</v>
      </c>
      <c r="K152" s="279">
        <v>8231.2658039328071</v>
      </c>
      <c r="L152" s="268">
        <v>152.29515303610751</v>
      </c>
      <c r="M152" s="280">
        <f t="shared" si="10"/>
        <v>4.9853325387363423E-3</v>
      </c>
      <c r="N152" s="269">
        <f t="shared" si="11"/>
        <v>3.4988869917423004E-2</v>
      </c>
    </row>
    <row r="153" spans="1:219" s="229" customFormat="1" ht="15.75" customHeight="1">
      <c r="A153" s="267">
        <v>46997</v>
      </c>
      <c r="B153" s="267" t="s">
        <v>172</v>
      </c>
      <c r="C153" s="268">
        <v>188.32140016492914</v>
      </c>
      <c r="D153" s="269">
        <f t="shared" ca="1" si="7"/>
        <v>3.5899794635098514E-2</v>
      </c>
      <c r="E153" s="269">
        <f t="shared" si="9"/>
        <v>3.6575412176373723E-2</v>
      </c>
      <c r="F153" s="269">
        <f t="shared" si="8"/>
        <v>3.4537892945996074E-2</v>
      </c>
      <c r="G153" s="269">
        <v>8.1999999999999851E-3</v>
      </c>
      <c r="H153" s="412">
        <v>5.5E-2</v>
      </c>
      <c r="I153" s="413">
        <v>5.5E-2</v>
      </c>
      <c r="J153" s="279">
        <v>8264.6177723442052</v>
      </c>
      <c r="K153" s="279">
        <v>8251.2769849796459</v>
      </c>
      <c r="L153" s="268">
        <v>152.97186825365779</v>
      </c>
      <c r="M153" s="280">
        <f t="shared" si="10"/>
        <v>4.4434455336201939E-3</v>
      </c>
      <c r="N153" s="269">
        <f t="shared" si="11"/>
        <v>3.4988869917423004E-2</v>
      </c>
    </row>
    <row r="154" spans="1:219" s="229" customFormat="1" ht="15.75" customHeight="1" thickBot="1">
      <c r="A154" s="270">
        <v>47088</v>
      </c>
      <c r="B154" s="270" t="s">
        <v>173</v>
      </c>
      <c r="C154" s="271">
        <v>205.77334669967996</v>
      </c>
      <c r="D154" s="272">
        <f t="shared" ca="1" si="7"/>
        <v>3.5192104391467804E-2</v>
      </c>
      <c r="E154" s="272">
        <f t="shared" si="9"/>
        <v>3.5192104391467804E-2</v>
      </c>
      <c r="F154" s="272">
        <f t="shared" si="8"/>
        <v>3.3205649993217623E-2</v>
      </c>
      <c r="G154" s="272">
        <v>8.1999999999999851E-3</v>
      </c>
      <c r="H154" s="414">
        <v>5.5E-2</v>
      </c>
      <c r="I154" s="415">
        <v>5.5E-2</v>
      </c>
      <c r="J154" s="275">
        <v>8284.6289533910422</v>
      </c>
      <c r="K154" s="275">
        <v>8271.2881660264848</v>
      </c>
      <c r="L154" s="271">
        <v>154.56535859314496</v>
      </c>
      <c r="M154" s="276">
        <f t="shared" si="10"/>
        <v>1.0416884866992993E-2</v>
      </c>
      <c r="N154" s="272">
        <f t="shared" si="11"/>
        <v>3.4988869917423004E-2</v>
      </c>
    </row>
    <row r="155" spans="1:219" ht="16" thickTop="1">
      <c r="L155" s="416"/>
      <c r="HK155" s="199">
        <v>60</v>
      </c>
    </row>
    <row r="156" spans="1:219">
      <c r="A156" s="289" t="s">
        <v>256</v>
      </c>
      <c r="I156" s="417"/>
      <c r="L156" s="416"/>
      <c r="HK156" s="199">
        <v>61</v>
      </c>
    </row>
    <row r="157" spans="1:219">
      <c r="A157" s="297"/>
      <c r="I157" s="417"/>
      <c r="L157" s="416"/>
      <c r="HK157" s="199">
        <v>62</v>
      </c>
    </row>
    <row r="158" spans="1:219">
      <c r="A158" s="297"/>
      <c r="I158" s="417"/>
      <c r="HK158" s="199">
        <v>63</v>
      </c>
    </row>
    <row r="159" spans="1:219">
      <c r="A159" s="297"/>
      <c r="I159" s="417"/>
      <c r="HK159" s="199">
        <v>64</v>
      </c>
    </row>
    <row r="160" spans="1:219">
      <c r="A160" s="297"/>
      <c r="I160" s="417"/>
      <c r="HK160" s="199">
        <v>65</v>
      </c>
    </row>
    <row r="161" spans="1:219">
      <c r="A161" s="297"/>
      <c r="C161" s="199"/>
      <c r="H161" s="199"/>
      <c r="I161" s="417"/>
      <c r="HK161" s="199">
        <v>66</v>
      </c>
    </row>
    <row r="162" spans="1:219">
      <c r="A162" s="297"/>
      <c r="C162" s="199"/>
      <c r="H162" s="199"/>
      <c r="HK162" s="199">
        <v>67</v>
      </c>
    </row>
  </sheetData>
  <mergeCells count="4">
    <mergeCell ref="C1:G1"/>
    <mergeCell ref="H1:I1"/>
    <mergeCell ref="J1:K1"/>
    <mergeCell ref="L1:N1"/>
  </mergeCells>
  <printOptions horizontalCentered="1" verticalCentered="1"/>
  <pageMargins left="0" right="0" top="0" bottom="0" header="0" footer="0"/>
  <pageSetup paperSize="9" scale="46" orientation="landscape" r:id="rId1"/>
  <headerFooter alignWithMargins="0">
    <oddFooter>&amp;L_x000D_&amp;1#&amp;"Calibri"&amp;9&amp;K000000 Corporativo | Interno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826AFA-3B62-439C-BDB1-D3708441B3F7}">
  <dimension ref="A1:GG65473"/>
  <sheetViews>
    <sheetView showGridLines="0" zoomScale="115" zoomScaleNormal="115" workbookViewId="0">
      <pane xSplit="3" ySplit="3" topLeftCell="L4" activePane="bottomRight" state="frozen"/>
      <selection activeCell="W7" sqref="W7"/>
      <selection pane="topRight" activeCell="W7" sqref="W7"/>
      <selection pane="bottomLeft" activeCell="W7" sqref="W7"/>
      <selection pane="bottomRight" activeCell="W7" sqref="W7"/>
    </sheetView>
  </sheetViews>
  <sheetFormatPr defaultColWidth="9.1796875" defaultRowHeight="13" customHeight="1"/>
  <cols>
    <col min="1" max="1" width="9.1796875" style="158" hidden="1" customWidth="1"/>
    <col min="2" max="2" width="7.26953125" style="158" bestFit="1" customWidth="1"/>
    <col min="3" max="3" width="41.1796875" style="156" customWidth="1"/>
    <col min="4" max="5" width="9.26953125" style="157" hidden="1" customWidth="1"/>
    <col min="6" max="6" width="10.453125" style="157" hidden="1" customWidth="1"/>
    <col min="7" max="8" width="9.26953125" style="157" hidden="1" customWidth="1"/>
    <col min="9" max="11" width="9.26953125" style="156" hidden="1" customWidth="1"/>
    <col min="12" max="17" width="9.26953125" style="156" customWidth="1"/>
    <col min="18" max="16384" width="9.1796875" style="158"/>
  </cols>
  <sheetData>
    <row r="1" spans="1:189" ht="66" customHeight="1"/>
    <row r="2" spans="1:189" ht="13" customHeight="1">
      <c r="C2" s="418"/>
      <c r="D2" s="160">
        <v>2009</v>
      </c>
      <c r="E2" s="160">
        <v>2010</v>
      </c>
      <c r="F2" s="160">
        <v>2011</v>
      </c>
      <c r="G2" s="160">
        <v>2012</v>
      </c>
      <c r="H2" s="160">
        <v>2013</v>
      </c>
      <c r="I2" s="160">
        <v>2014</v>
      </c>
      <c r="J2" s="160">
        <v>2015</v>
      </c>
      <c r="K2" s="160">
        <v>2016</v>
      </c>
      <c r="L2" s="160">
        <v>2017</v>
      </c>
      <c r="M2" s="160">
        <v>2018</v>
      </c>
      <c r="N2" s="160">
        <v>2019</v>
      </c>
      <c r="O2" s="160">
        <v>2020</v>
      </c>
      <c r="P2" s="160">
        <v>2021</v>
      </c>
      <c r="Q2" s="160">
        <v>2022</v>
      </c>
      <c r="R2" s="160">
        <v>2023</v>
      </c>
      <c r="S2" s="160" t="s">
        <v>1</v>
      </c>
      <c r="T2" s="160" t="s">
        <v>2</v>
      </c>
      <c r="U2" s="160" t="s">
        <v>3</v>
      </c>
      <c r="V2" s="160" t="s">
        <v>4</v>
      </c>
      <c r="W2" s="160" t="s">
        <v>5</v>
      </c>
    </row>
    <row r="3" spans="1:189" ht="16" customHeight="1">
      <c r="C3" s="161"/>
      <c r="D3" s="419"/>
      <c r="E3" s="419"/>
      <c r="F3" s="419"/>
      <c r="G3" s="419"/>
      <c r="H3" s="419"/>
      <c r="I3" s="419"/>
      <c r="J3" s="419"/>
      <c r="K3" s="419"/>
      <c r="L3" s="158"/>
      <c r="M3" s="158"/>
      <c r="N3" s="158"/>
      <c r="O3" s="158"/>
      <c r="P3" s="158"/>
      <c r="Q3" s="158"/>
    </row>
    <row r="4" spans="1:189" ht="14.15" customHeight="1">
      <c r="C4" s="420" t="s">
        <v>174</v>
      </c>
      <c r="D4" s="421">
        <v>-5.9185250803511669E-2</v>
      </c>
      <c r="E4" s="421">
        <v>0.1012539816063649</v>
      </c>
      <c r="F4" s="421">
        <v>6.0039516892702816E-2</v>
      </c>
      <c r="G4" s="422">
        <v>-1.0264204630762608E-2</v>
      </c>
      <c r="H4" s="422">
        <v>2.405323787170266E-2</v>
      </c>
      <c r="I4" s="422">
        <v>-2.5126153262801876E-2</v>
      </c>
      <c r="J4" s="422">
        <v>2.7311598390646896E-2</v>
      </c>
      <c r="K4" s="422">
        <v>-2.0803278492649069E-2</v>
      </c>
      <c r="L4" s="422">
        <v>2.8185029728373223E-2</v>
      </c>
      <c r="M4" s="422">
        <v>-2.6173964606568956E-2</v>
      </c>
      <c r="N4" s="422">
        <v>-2.0008610017215878E-2</v>
      </c>
      <c r="O4" s="422">
        <v>-9.9004848192370765E-2</v>
      </c>
      <c r="P4" s="422">
        <v>0.10441812002456641</v>
      </c>
      <c r="Q4" s="422">
        <v>5.2698796689142346E-2</v>
      </c>
      <c r="R4" s="422">
        <v>-1.6110016199314847E-2</v>
      </c>
      <c r="S4" s="423">
        <v>-2.6335293224419631E-2</v>
      </c>
      <c r="T4" s="423">
        <v>4.5193703025956822E-2</v>
      </c>
      <c r="U4" s="423">
        <v>3.0028317176858721E-2</v>
      </c>
      <c r="V4" s="423">
        <v>2.958584182733115E-2</v>
      </c>
      <c r="W4" s="423">
        <v>3.040792530238523E-2</v>
      </c>
    </row>
    <row r="5" spans="1:189" ht="14.15" customHeight="1">
      <c r="C5" s="420" t="s">
        <v>175</v>
      </c>
      <c r="D5" s="424">
        <v>0.14867827957611993</v>
      </c>
      <c r="E5" s="171">
        <v>0.26364750756950839</v>
      </c>
      <c r="F5" s="171">
        <v>0.2281</v>
      </c>
      <c r="G5" s="425">
        <v>0.25634140337856604</v>
      </c>
      <c r="H5" s="425">
        <v>0.26600261267145653</v>
      </c>
      <c r="I5" s="425">
        <v>0.38036888946214359</v>
      </c>
      <c r="J5" s="425">
        <v>0.26904209493552611</v>
      </c>
      <c r="K5" s="425">
        <v>0.41</v>
      </c>
      <c r="L5" s="425">
        <v>0.24825717834665273</v>
      </c>
      <c r="M5" s="425">
        <v>0.47635160315840186</v>
      </c>
      <c r="N5" s="425">
        <v>0.53975860249035978</v>
      </c>
      <c r="O5" s="425">
        <v>0.36099999999999999</v>
      </c>
      <c r="P5" s="425">
        <v>0.50811722670516613</v>
      </c>
      <c r="Q5" s="425">
        <v>0.94719057384266558</v>
      </c>
      <c r="R5" s="425">
        <v>2.0551109386377586</v>
      </c>
      <c r="S5" s="425">
        <v>1.1777142045248561</v>
      </c>
      <c r="T5" s="426">
        <v>0.25044633881488587</v>
      </c>
      <c r="U5" s="426">
        <v>0.18</v>
      </c>
      <c r="V5" s="426">
        <v>0.15</v>
      </c>
      <c r="W5" s="426">
        <v>0.1</v>
      </c>
    </row>
    <row r="6" spans="1:189" ht="14.15" customHeight="1">
      <c r="C6" s="420" t="s">
        <v>263</v>
      </c>
      <c r="D6" s="427">
        <v>3.7967</v>
      </c>
      <c r="E6" s="428">
        <v>3.9758</v>
      </c>
      <c r="F6" s="428">
        <v>4.3032000000000004</v>
      </c>
      <c r="G6" s="429">
        <v>4.9169999999999998</v>
      </c>
      <c r="H6" s="429">
        <v>6.5179999999999998</v>
      </c>
      <c r="I6" s="429">
        <v>8.5519999999999996</v>
      </c>
      <c r="J6" s="429">
        <v>13.005000000000001</v>
      </c>
      <c r="K6" s="429">
        <v>15.850199999999999</v>
      </c>
      <c r="L6" s="430">
        <v>18.7742</v>
      </c>
      <c r="M6" s="430">
        <v>37.808300000000003</v>
      </c>
      <c r="N6" s="430">
        <v>59.895000000000003</v>
      </c>
      <c r="O6" s="431">
        <v>84.14</v>
      </c>
      <c r="P6" s="431">
        <v>102.75</v>
      </c>
      <c r="Q6" s="431">
        <v>177.12799999999999</v>
      </c>
      <c r="R6" s="431">
        <v>809</v>
      </c>
      <c r="S6" s="431">
        <v>1032.5</v>
      </c>
      <c r="T6" s="432">
        <v>1220</v>
      </c>
      <c r="U6" s="432">
        <v>1400.3891050583657</v>
      </c>
      <c r="V6" s="432">
        <v>1570.4022143511654</v>
      </c>
      <c r="W6" s="432">
        <v>1684.4879919905238</v>
      </c>
    </row>
    <row r="7" spans="1:189" ht="14.15" customHeight="1">
      <c r="C7" s="433" t="s">
        <v>177</v>
      </c>
      <c r="D7" s="434"/>
      <c r="E7" s="435"/>
      <c r="F7" s="435"/>
      <c r="G7" s="436"/>
      <c r="H7" s="436"/>
      <c r="I7" s="436"/>
      <c r="J7" s="436"/>
      <c r="K7" s="437">
        <v>0.2475</v>
      </c>
      <c r="L7" s="438">
        <v>0.28749999999999998</v>
      </c>
      <c r="M7" s="438">
        <v>0.59250000000000003</v>
      </c>
      <c r="N7" s="438">
        <v>0.55000000000000004</v>
      </c>
      <c r="O7" s="438">
        <v>0.38</v>
      </c>
      <c r="P7" s="438">
        <v>0.38</v>
      </c>
      <c r="Q7" s="438">
        <v>0.75</v>
      </c>
      <c r="R7" s="438">
        <v>1</v>
      </c>
      <c r="S7" s="438">
        <v>0.32</v>
      </c>
      <c r="T7" s="439">
        <v>0.25</v>
      </c>
      <c r="U7" s="439">
        <v>0.2</v>
      </c>
      <c r="V7" s="439">
        <v>0.15</v>
      </c>
      <c r="W7" s="439">
        <v>0.12</v>
      </c>
    </row>
    <row r="8" spans="1:189" s="156" customFormat="1" ht="13" customHeight="1">
      <c r="A8" s="158"/>
      <c r="B8" s="158"/>
      <c r="D8" s="440"/>
      <c r="E8" s="441"/>
      <c r="F8" s="441"/>
      <c r="G8" s="441"/>
      <c r="H8" s="441"/>
      <c r="K8" s="442"/>
      <c r="R8" s="158"/>
      <c r="S8" s="158"/>
      <c r="T8" s="158"/>
      <c r="U8" s="158"/>
      <c r="V8" s="158"/>
      <c r="W8" s="158"/>
      <c r="X8" s="158"/>
      <c r="Y8" s="158"/>
      <c r="Z8" s="158"/>
      <c r="AA8" s="158"/>
      <c r="AB8" s="158"/>
      <c r="AC8" s="158"/>
      <c r="AD8" s="158"/>
      <c r="AE8" s="158"/>
      <c r="AF8" s="158"/>
      <c r="AG8" s="158"/>
      <c r="AH8" s="158"/>
      <c r="AI8" s="158"/>
      <c r="AJ8" s="158"/>
      <c r="AK8" s="158"/>
      <c r="AL8" s="158"/>
      <c r="AM8" s="158"/>
      <c r="AN8" s="158"/>
      <c r="AO8" s="158"/>
      <c r="AP8" s="158"/>
      <c r="AQ8" s="158"/>
      <c r="AR8" s="158"/>
      <c r="AS8" s="158"/>
      <c r="AT8" s="158"/>
      <c r="AU8" s="158"/>
      <c r="AV8" s="158"/>
      <c r="AW8" s="158"/>
      <c r="AX8" s="158"/>
      <c r="AY8" s="158"/>
      <c r="AZ8" s="158"/>
      <c r="BA8" s="158"/>
      <c r="BB8" s="158"/>
      <c r="BC8" s="158"/>
      <c r="BD8" s="158"/>
      <c r="BE8" s="158"/>
      <c r="BF8" s="158"/>
      <c r="BG8" s="158"/>
      <c r="BH8" s="158"/>
      <c r="BI8" s="158"/>
      <c r="BJ8" s="158"/>
      <c r="BK8" s="158"/>
      <c r="BL8" s="158"/>
      <c r="BM8" s="158"/>
      <c r="BN8" s="158"/>
      <c r="BO8" s="158"/>
      <c r="BP8" s="158"/>
      <c r="BQ8" s="158"/>
      <c r="BR8" s="158"/>
      <c r="BS8" s="158"/>
      <c r="BT8" s="158"/>
      <c r="BU8" s="158"/>
      <c r="BV8" s="158"/>
      <c r="BW8" s="158"/>
      <c r="BX8" s="158"/>
      <c r="BY8" s="158"/>
      <c r="BZ8" s="158"/>
      <c r="CA8" s="158"/>
      <c r="CB8" s="158"/>
      <c r="CC8" s="158"/>
      <c r="CD8" s="158"/>
      <c r="CE8" s="158"/>
      <c r="CF8" s="158"/>
      <c r="CG8" s="158"/>
      <c r="CH8" s="158"/>
      <c r="CI8" s="158"/>
      <c r="CJ8" s="158"/>
      <c r="CK8" s="158"/>
      <c r="CL8" s="158"/>
      <c r="CM8" s="158"/>
      <c r="CN8" s="158"/>
      <c r="CO8" s="158"/>
      <c r="CP8" s="158"/>
      <c r="CQ8" s="158"/>
      <c r="CR8" s="158"/>
      <c r="CS8" s="158"/>
      <c r="CT8" s="158"/>
      <c r="CU8" s="158"/>
      <c r="CV8" s="158"/>
      <c r="CW8" s="158"/>
      <c r="CX8" s="158"/>
      <c r="CY8" s="158"/>
      <c r="CZ8" s="158"/>
      <c r="DA8" s="158"/>
      <c r="DB8" s="158"/>
      <c r="DC8" s="158"/>
      <c r="DD8" s="158"/>
      <c r="DE8" s="158"/>
      <c r="DF8" s="158"/>
      <c r="DG8" s="158"/>
      <c r="DH8" s="158"/>
      <c r="DI8" s="158"/>
      <c r="DJ8" s="158"/>
      <c r="DK8" s="158"/>
      <c r="DL8" s="158"/>
      <c r="DM8" s="158"/>
      <c r="DN8" s="158"/>
      <c r="DO8" s="158"/>
      <c r="DP8" s="158"/>
      <c r="DQ8" s="158"/>
      <c r="DR8" s="158"/>
      <c r="DS8" s="158"/>
      <c r="DT8" s="158"/>
      <c r="DU8" s="158"/>
      <c r="DV8" s="158"/>
      <c r="DW8" s="158"/>
      <c r="DX8" s="158"/>
      <c r="DY8" s="158"/>
      <c r="DZ8" s="158"/>
      <c r="EA8" s="158"/>
      <c r="EB8" s="158"/>
      <c r="EC8" s="158"/>
      <c r="ED8" s="158"/>
      <c r="EE8" s="158"/>
      <c r="EF8" s="158"/>
      <c r="EG8" s="158"/>
      <c r="EH8" s="158"/>
      <c r="EI8" s="158"/>
      <c r="EJ8" s="158"/>
      <c r="EK8" s="158"/>
      <c r="EL8" s="158"/>
      <c r="EM8" s="158"/>
      <c r="EN8" s="158"/>
      <c r="EO8" s="158"/>
      <c r="EP8" s="158"/>
      <c r="EQ8" s="158"/>
      <c r="ER8" s="158"/>
      <c r="ES8" s="158"/>
      <c r="ET8" s="158"/>
      <c r="EU8" s="158"/>
      <c r="EV8" s="158"/>
      <c r="EW8" s="158"/>
      <c r="EX8" s="158"/>
      <c r="EY8" s="158"/>
      <c r="EZ8" s="158"/>
      <c r="FA8" s="158"/>
      <c r="FB8" s="158"/>
      <c r="FC8" s="158"/>
      <c r="FD8" s="158"/>
      <c r="FE8" s="158"/>
      <c r="FF8" s="158"/>
      <c r="FG8" s="158"/>
      <c r="FH8" s="158"/>
      <c r="FI8" s="158"/>
      <c r="FJ8" s="158"/>
      <c r="FK8" s="158"/>
      <c r="FL8" s="158"/>
      <c r="FM8" s="158"/>
      <c r="FN8" s="158"/>
      <c r="FO8" s="158"/>
      <c r="FP8" s="158"/>
      <c r="FQ8" s="158"/>
      <c r="FR8" s="158"/>
      <c r="FS8" s="158"/>
      <c r="FT8" s="158"/>
      <c r="FU8" s="158"/>
      <c r="FV8" s="158"/>
      <c r="FW8" s="158"/>
      <c r="FX8" s="158"/>
      <c r="FY8" s="158"/>
      <c r="FZ8" s="158"/>
      <c r="GA8" s="158"/>
      <c r="GB8" s="158"/>
      <c r="GC8" s="158"/>
      <c r="GD8" s="158"/>
      <c r="GE8" s="158"/>
      <c r="GF8" s="158"/>
      <c r="GG8" s="158"/>
    </row>
    <row r="9" spans="1:189" s="156" customFormat="1" ht="13" customHeight="1">
      <c r="A9" s="158"/>
      <c r="B9" s="158"/>
      <c r="D9" s="440"/>
      <c r="E9" s="441"/>
      <c r="F9" s="441"/>
      <c r="G9" s="441"/>
      <c r="H9" s="441"/>
      <c r="L9" s="443"/>
      <c r="M9" s="443"/>
      <c r="N9" s="443"/>
      <c r="O9" s="443"/>
      <c r="P9" s="443"/>
      <c r="Q9" s="443"/>
      <c r="R9" s="443"/>
      <c r="S9" s="443"/>
      <c r="T9" s="443"/>
      <c r="U9" s="443"/>
      <c r="V9" s="443"/>
      <c r="W9" s="158"/>
      <c r="X9" s="158"/>
      <c r="Y9" s="158"/>
      <c r="Z9" s="158"/>
      <c r="AA9" s="158"/>
      <c r="AB9" s="158"/>
      <c r="AC9" s="158"/>
      <c r="AD9" s="158"/>
      <c r="AE9" s="158"/>
      <c r="AF9" s="158"/>
      <c r="AG9" s="158"/>
      <c r="AH9" s="158"/>
      <c r="AI9" s="158"/>
      <c r="AJ9" s="158"/>
      <c r="AK9" s="158"/>
      <c r="AL9" s="158"/>
      <c r="AM9" s="158"/>
      <c r="AN9" s="158"/>
      <c r="AO9" s="158"/>
      <c r="AP9" s="158"/>
      <c r="AQ9" s="158"/>
      <c r="AR9" s="158"/>
      <c r="AS9" s="158"/>
      <c r="AT9" s="158"/>
      <c r="AU9" s="158"/>
      <c r="AV9" s="158"/>
      <c r="AW9" s="158"/>
      <c r="AX9" s="158"/>
      <c r="AY9" s="158"/>
      <c r="AZ9" s="158"/>
      <c r="BA9" s="158"/>
      <c r="BB9" s="158"/>
      <c r="BC9" s="158"/>
      <c r="BD9" s="158"/>
      <c r="BE9" s="158"/>
      <c r="BF9" s="158"/>
      <c r="BG9" s="158"/>
      <c r="BH9" s="158"/>
      <c r="BI9" s="158"/>
      <c r="BJ9" s="158"/>
      <c r="BK9" s="158"/>
      <c r="BL9" s="158"/>
      <c r="BM9" s="158"/>
      <c r="BN9" s="158"/>
      <c r="BO9" s="158"/>
      <c r="BP9" s="158"/>
      <c r="BQ9" s="158"/>
      <c r="BR9" s="158"/>
      <c r="BS9" s="158"/>
      <c r="BT9" s="158"/>
      <c r="BU9" s="158"/>
      <c r="BV9" s="158"/>
      <c r="BW9" s="158"/>
      <c r="BX9" s="158"/>
      <c r="BY9" s="158"/>
      <c r="BZ9" s="158"/>
      <c r="CA9" s="158"/>
      <c r="CB9" s="158"/>
      <c r="CC9" s="158"/>
      <c r="CD9" s="158"/>
      <c r="CE9" s="158"/>
      <c r="CF9" s="158"/>
      <c r="CG9" s="158"/>
      <c r="CH9" s="158"/>
      <c r="CI9" s="158"/>
      <c r="CJ9" s="158"/>
      <c r="CK9" s="158"/>
      <c r="CL9" s="158"/>
      <c r="CM9" s="158"/>
      <c r="CN9" s="158"/>
      <c r="CO9" s="158"/>
      <c r="CP9" s="158"/>
      <c r="CQ9" s="158"/>
      <c r="CR9" s="158"/>
      <c r="CS9" s="158"/>
      <c r="CT9" s="158"/>
      <c r="CU9" s="158"/>
      <c r="CV9" s="158"/>
      <c r="CW9" s="158"/>
      <c r="CX9" s="158"/>
      <c r="CY9" s="158"/>
      <c r="CZ9" s="158"/>
      <c r="DA9" s="158"/>
      <c r="DB9" s="158"/>
      <c r="DC9" s="158"/>
      <c r="DD9" s="158"/>
      <c r="DE9" s="158"/>
      <c r="DF9" s="158"/>
      <c r="DG9" s="158"/>
      <c r="DH9" s="158"/>
      <c r="DI9" s="158"/>
      <c r="DJ9" s="158"/>
      <c r="DK9" s="158"/>
      <c r="DL9" s="158"/>
      <c r="DM9" s="158"/>
      <c r="DN9" s="158"/>
      <c r="DO9" s="158"/>
      <c r="DP9" s="158"/>
      <c r="DQ9" s="158"/>
      <c r="DR9" s="158"/>
      <c r="DS9" s="158"/>
      <c r="DT9" s="158"/>
      <c r="DU9" s="158"/>
      <c r="DV9" s="158"/>
      <c r="DW9" s="158"/>
      <c r="DX9" s="158"/>
      <c r="DY9" s="158"/>
      <c r="DZ9" s="158"/>
      <c r="EA9" s="158"/>
      <c r="EB9" s="158"/>
      <c r="EC9" s="158"/>
      <c r="ED9" s="158"/>
      <c r="EE9" s="158"/>
      <c r="EF9" s="158"/>
      <c r="EG9" s="158"/>
      <c r="EH9" s="158"/>
      <c r="EI9" s="158"/>
      <c r="EJ9" s="158"/>
      <c r="EK9" s="158"/>
      <c r="EL9" s="158"/>
      <c r="EM9" s="158"/>
      <c r="EN9" s="158"/>
      <c r="EO9" s="158"/>
      <c r="EP9" s="158"/>
      <c r="EQ9" s="158"/>
      <c r="ER9" s="158"/>
      <c r="ES9" s="158"/>
      <c r="ET9" s="158"/>
      <c r="EU9" s="158"/>
      <c r="EV9" s="158"/>
      <c r="EW9" s="158"/>
      <c r="EX9" s="158"/>
      <c r="EY9" s="158"/>
      <c r="EZ9" s="158"/>
      <c r="FA9" s="158"/>
      <c r="FB9" s="158"/>
      <c r="FC9" s="158"/>
      <c r="FD9" s="158"/>
      <c r="FE9" s="158"/>
      <c r="FF9" s="158"/>
      <c r="FG9" s="158"/>
      <c r="FH9" s="158"/>
      <c r="FI9" s="158"/>
      <c r="FJ9" s="158"/>
      <c r="FK9" s="158"/>
      <c r="FL9" s="158"/>
      <c r="FM9" s="158"/>
      <c r="FN9" s="158"/>
      <c r="FO9" s="158"/>
      <c r="FP9" s="158"/>
      <c r="FQ9" s="158"/>
      <c r="FR9" s="158"/>
      <c r="FS9" s="158"/>
      <c r="FT9" s="158"/>
      <c r="FU9" s="158"/>
      <c r="FV9" s="158"/>
      <c r="FW9" s="158"/>
      <c r="FX9" s="158"/>
      <c r="FY9" s="158"/>
      <c r="FZ9" s="158"/>
      <c r="GA9" s="158"/>
      <c r="GB9" s="158"/>
      <c r="GC9" s="158"/>
      <c r="GD9" s="158"/>
      <c r="GE9" s="158"/>
      <c r="GF9" s="158"/>
      <c r="GG9" s="158"/>
    </row>
    <row r="10" spans="1:189" s="156" customFormat="1" ht="13" customHeight="1">
      <c r="A10" s="158"/>
      <c r="B10" s="158"/>
      <c r="D10" s="440"/>
      <c r="E10" s="441"/>
      <c r="F10" s="444"/>
      <c r="G10" s="444"/>
      <c r="H10" s="444"/>
      <c r="K10" s="442"/>
      <c r="L10" s="443"/>
      <c r="M10" s="443"/>
      <c r="N10" s="443"/>
      <c r="O10" s="443"/>
      <c r="P10" s="443"/>
      <c r="Q10" s="443"/>
      <c r="R10" s="443"/>
      <c r="S10" s="443"/>
      <c r="T10" s="443"/>
      <c r="U10" s="443"/>
      <c r="V10" s="443"/>
      <c r="W10" s="158"/>
      <c r="X10" s="158"/>
      <c r="Y10" s="158"/>
      <c r="Z10" s="158"/>
      <c r="AA10" s="158"/>
      <c r="AB10" s="158"/>
      <c r="AC10" s="158"/>
      <c r="AD10" s="158"/>
      <c r="AE10" s="158"/>
      <c r="AF10" s="158"/>
      <c r="AG10" s="158"/>
      <c r="AH10" s="158"/>
      <c r="AI10" s="158"/>
      <c r="AJ10" s="158"/>
      <c r="AK10" s="158"/>
      <c r="AL10" s="158"/>
      <c r="AM10" s="158"/>
      <c r="AN10" s="158"/>
      <c r="AO10" s="158"/>
      <c r="AP10" s="158"/>
      <c r="AQ10" s="158"/>
      <c r="AR10" s="158"/>
      <c r="AS10" s="158"/>
      <c r="AT10" s="158"/>
      <c r="AU10" s="158"/>
      <c r="AV10" s="158"/>
      <c r="AW10" s="158"/>
      <c r="AX10" s="158"/>
      <c r="AY10" s="158"/>
      <c r="AZ10" s="158"/>
      <c r="BA10" s="158"/>
      <c r="BB10" s="158"/>
      <c r="BC10" s="158"/>
      <c r="BD10" s="158"/>
      <c r="BE10" s="158"/>
      <c r="BF10" s="158"/>
      <c r="BG10" s="158"/>
      <c r="BH10" s="158"/>
      <c r="BI10" s="158"/>
      <c r="BJ10" s="158"/>
      <c r="BK10" s="158"/>
      <c r="BL10" s="158"/>
      <c r="BM10" s="158"/>
      <c r="BN10" s="158"/>
      <c r="BO10" s="158"/>
      <c r="BP10" s="158"/>
      <c r="BQ10" s="158"/>
      <c r="BR10" s="158"/>
      <c r="BS10" s="158"/>
      <c r="BT10" s="158"/>
      <c r="BU10" s="158"/>
      <c r="BV10" s="158"/>
      <c r="BW10" s="158"/>
      <c r="BX10" s="158"/>
      <c r="BY10" s="158"/>
      <c r="BZ10" s="158"/>
      <c r="CA10" s="158"/>
      <c r="CB10" s="158"/>
      <c r="CC10" s="158"/>
      <c r="CD10" s="158"/>
      <c r="CE10" s="158"/>
      <c r="CF10" s="158"/>
      <c r="CG10" s="158"/>
      <c r="CH10" s="158"/>
      <c r="CI10" s="158"/>
      <c r="CJ10" s="158"/>
      <c r="CK10" s="158"/>
      <c r="CL10" s="158"/>
      <c r="CM10" s="158"/>
      <c r="CN10" s="158"/>
      <c r="CO10" s="158"/>
      <c r="CP10" s="158"/>
      <c r="CQ10" s="158"/>
      <c r="CR10" s="158"/>
      <c r="CS10" s="158"/>
      <c r="CT10" s="158"/>
      <c r="CU10" s="158"/>
      <c r="CV10" s="158"/>
      <c r="CW10" s="158"/>
      <c r="CX10" s="158"/>
      <c r="CY10" s="158"/>
      <c r="CZ10" s="158"/>
      <c r="DA10" s="158"/>
      <c r="DB10" s="158"/>
      <c r="DC10" s="158"/>
      <c r="DD10" s="158"/>
      <c r="DE10" s="158"/>
      <c r="DF10" s="158"/>
      <c r="DG10" s="158"/>
      <c r="DH10" s="158"/>
      <c r="DI10" s="158"/>
      <c r="DJ10" s="158"/>
      <c r="DK10" s="158"/>
      <c r="DL10" s="158"/>
      <c r="DM10" s="158"/>
      <c r="DN10" s="158"/>
      <c r="DO10" s="158"/>
      <c r="DP10" s="158"/>
      <c r="DQ10" s="158"/>
      <c r="DR10" s="158"/>
      <c r="DS10" s="158"/>
      <c r="DT10" s="158"/>
      <c r="DU10" s="158"/>
      <c r="DV10" s="158"/>
      <c r="DW10" s="158"/>
      <c r="DX10" s="158"/>
      <c r="DY10" s="158"/>
      <c r="DZ10" s="158"/>
      <c r="EA10" s="158"/>
      <c r="EB10" s="158"/>
      <c r="EC10" s="158"/>
      <c r="ED10" s="158"/>
      <c r="EE10" s="158"/>
      <c r="EF10" s="158"/>
      <c r="EG10" s="158"/>
      <c r="EH10" s="158"/>
      <c r="EI10" s="158"/>
      <c r="EJ10" s="158"/>
      <c r="EK10" s="158"/>
      <c r="EL10" s="158"/>
      <c r="EM10" s="158"/>
      <c r="EN10" s="158"/>
      <c r="EO10" s="158"/>
      <c r="EP10" s="158"/>
      <c r="EQ10" s="158"/>
      <c r="ER10" s="158"/>
      <c r="ES10" s="158"/>
      <c r="ET10" s="158"/>
      <c r="EU10" s="158"/>
      <c r="EV10" s="158"/>
      <c r="EW10" s="158"/>
      <c r="EX10" s="158"/>
      <c r="EY10" s="158"/>
      <c r="EZ10" s="158"/>
      <c r="FA10" s="158"/>
      <c r="FB10" s="158"/>
      <c r="FC10" s="158"/>
      <c r="FD10" s="158"/>
      <c r="FE10" s="158"/>
      <c r="FF10" s="158"/>
      <c r="FG10" s="158"/>
      <c r="FH10" s="158"/>
      <c r="FI10" s="158"/>
      <c r="FJ10" s="158"/>
      <c r="FK10" s="158"/>
      <c r="FL10" s="158"/>
      <c r="FM10" s="158"/>
      <c r="FN10" s="158"/>
      <c r="FO10" s="158"/>
      <c r="FP10" s="158"/>
      <c r="FQ10" s="158"/>
      <c r="FR10" s="158"/>
      <c r="FS10" s="158"/>
      <c r="FT10" s="158"/>
      <c r="FU10" s="158"/>
      <c r="FV10" s="158"/>
      <c r="FW10" s="158"/>
      <c r="FX10" s="158"/>
      <c r="FY10" s="158"/>
      <c r="FZ10" s="158"/>
      <c r="GA10" s="158"/>
      <c r="GB10" s="158"/>
      <c r="GC10" s="158"/>
      <c r="GD10" s="158"/>
      <c r="GE10" s="158"/>
      <c r="GF10" s="158"/>
      <c r="GG10" s="158"/>
    </row>
    <row r="11" spans="1:189" s="156" customFormat="1" ht="13" customHeight="1">
      <c r="A11" s="158"/>
      <c r="B11" s="158"/>
      <c r="D11" s="440"/>
      <c r="E11" s="441"/>
      <c r="F11" s="444"/>
      <c r="G11" s="444"/>
      <c r="H11" s="444"/>
      <c r="L11" s="443"/>
      <c r="M11" s="443"/>
      <c r="N11" s="443"/>
      <c r="O11" s="443"/>
      <c r="P11" s="443"/>
      <c r="Q11" s="443"/>
      <c r="R11" s="443"/>
      <c r="S11" s="443"/>
      <c r="T11" s="443"/>
      <c r="U11" s="443"/>
      <c r="V11" s="443"/>
      <c r="W11" s="158"/>
      <c r="X11" s="158"/>
      <c r="Y11" s="158"/>
      <c r="Z11" s="158"/>
      <c r="AA11" s="158"/>
      <c r="AB11" s="158"/>
      <c r="AC11" s="158"/>
      <c r="AD11" s="158"/>
      <c r="AE11" s="158"/>
      <c r="AF11" s="158"/>
      <c r="AG11" s="158"/>
      <c r="AH11" s="158"/>
      <c r="AI11" s="158"/>
      <c r="AJ11" s="158"/>
      <c r="AK11" s="158"/>
      <c r="AL11" s="158"/>
      <c r="AM11" s="158"/>
      <c r="AN11" s="158"/>
      <c r="AO11" s="158"/>
      <c r="AP11" s="158"/>
      <c r="AQ11" s="158"/>
      <c r="AR11" s="158"/>
      <c r="AS11" s="158"/>
      <c r="AT11" s="158"/>
      <c r="AU11" s="158"/>
      <c r="AV11" s="158"/>
      <c r="AW11" s="158"/>
      <c r="AX11" s="158"/>
      <c r="AY11" s="158"/>
      <c r="AZ11" s="158"/>
      <c r="BA11" s="158"/>
      <c r="BB11" s="158"/>
      <c r="BC11" s="158"/>
      <c r="BD11" s="158"/>
      <c r="BE11" s="158"/>
      <c r="BF11" s="158"/>
      <c r="BG11" s="158"/>
      <c r="BH11" s="158"/>
      <c r="BI11" s="158"/>
      <c r="BJ11" s="158"/>
      <c r="BK11" s="158"/>
      <c r="BL11" s="158"/>
      <c r="BM11" s="158"/>
      <c r="BN11" s="158"/>
      <c r="BO11" s="158"/>
      <c r="BP11" s="158"/>
      <c r="BQ11" s="158"/>
      <c r="BR11" s="158"/>
      <c r="BS11" s="158"/>
      <c r="BT11" s="158"/>
      <c r="BU11" s="158"/>
      <c r="BV11" s="158"/>
      <c r="BW11" s="158"/>
      <c r="BX11" s="158"/>
      <c r="BY11" s="158"/>
      <c r="BZ11" s="158"/>
      <c r="CA11" s="158"/>
      <c r="CB11" s="158"/>
      <c r="CC11" s="158"/>
      <c r="CD11" s="158"/>
      <c r="CE11" s="158"/>
      <c r="CF11" s="158"/>
      <c r="CG11" s="158"/>
      <c r="CH11" s="158"/>
      <c r="CI11" s="158"/>
      <c r="CJ11" s="158"/>
      <c r="CK11" s="158"/>
      <c r="CL11" s="158"/>
      <c r="CM11" s="158"/>
      <c r="CN11" s="158"/>
      <c r="CO11" s="158"/>
      <c r="CP11" s="158"/>
      <c r="CQ11" s="158"/>
      <c r="CR11" s="158"/>
      <c r="CS11" s="158"/>
      <c r="CT11" s="158"/>
      <c r="CU11" s="158"/>
      <c r="CV11" s="158"/>
      <c r="CW11" s="158"/>
      <c r="CX11" s="158"/>
      <c r="CY11" s="158"/>
      <c r="CZ11" s="158"/>
      <c r="DA11" s="158"/>
      <c r="DB11" s="158"/>
      <c r="DC11" s="158"/>
      <c r="DD11" s="158"/>
      <c r="DE11" s="158"/>
      <c r="DF11" s="158"/>
      <c r="DG11" s="158"/>
      <c r="DH11" s="158"/>
      <c r="DI11" s="158"/>
      <c r="DJ11" s="158"/>
      <c r="DK11" s="158"/>
      <c r="DL11" s="158"/>
      <c r="DM11" s="158"/>
      <c r="DN11" s="158"/>
      <c r="DO11" s="158"/>
      <c r="DP11" s="158"/>
      <c r="DQ11" s="158"/>
      <c r="DR11" s="158"/>
      <c r="DS11" s="158"/>
      <c r="DT11" s="158"/>
      <c r="DU11" s="158"/>
      <c r="DV11" s="158"/>
      <c r="DW11" s="158"/>
      <c r="DX11" s="158"/>
      <c r="DY11" s="158"/>
      <c r="DZ11" s="158"/>
      <c r="EA11" s="158"/>
      <c r="EB11" s="158"/>
      <c r="EC11" s="158"/>
      <c r="ED11" s="158"/>
      <c r="EE11" s="158"/>
      <c r="EF11" s="158"/>
      <c r="EG11" s="158"/>
      <c r="EH11" s="158"/>
      <c r="EI11" s="158"/>
      <c r="EJ11" s="158"/>
      <c r="EK11" s="158"/>
      <c r="EL11" s="158"/>
      <c r="EM11" s="158"/>
      <c r="EN11" s="158"/>
      <c r="EO11" s="158"/>
      <c r="EP11" s="158"/>
      <c r="EQ11" s="158"/>
      <c r="ER11" s="158"/>
      <c r="ES11" s="158"/>
      <c r="ET11" s="158"/>
      <c r="EU11" s="158"/>
      <c r="EV11" s="158"/>
      <c r="EW11" s="158"/>
      <c r="EX11" s="158"/>
      <c r="EY11" s="158"/>
      <c r="EZ11" s="158"/>
      <c r="FA11" s="158"/>
      <c r="FB11" s="158"/>
      <c r="FC11" s="158"/>
      <c r="FD11" s="158"/>
      <c r="FE11" s="158"/>
      <c r="FF11" s="158"/>
      <c r="FG11" s="158"/>
      <c r="FH11" s="158"/>
      <c r="FI11" s="158"/>
      <c r="FJ11" s="158"/>
      <c r="FK11" s="158"/>
      <c r="FL11" s="158"/>
      <c r="FM11" s="158"/>
      <c r="FN11" s="158"/>
      <c r="FO11" s="158"/>
      <c r="FP11" s="158"/>
      <c r="FQ11" s="158"/>
      <c r="FR11" s="158"/>
      <c r="FS11" s="158"/>
      <c r="FT11" s="158"/>
      <c r="FU11" s="158"/>
      <c r="FV11" s="158"/>
      <c r="FW11" s="158"/>
      <c r="FX11" s="158"/>
      <c r="FY11" s="158"/>
      <c r="FZ11" s="158"/>
      <c r="GA11" s="158"/>
      <c r="GB11" s="158"/>
      <c r="GC11" s="158"/>
      <c r="GD11" s="158"/>
      <c r="GE11" s="158"/>
      <c r="GF11" s="158"/>
      <c r="GG11" s="158"/>
    </row>
    <row r="12" spans="1:189" s="156" customFormat="1" ht="13" customHeight="1">
      <c r="A12" s="158"/>
      <c r="B12" s="158"/>
      <c r="D12" s="440"/>
      <c r="E12" s="441"/>
      <c r="F12" s="444"/>
      <c r="G12" s="444"/>
      <c r="H12" s="444"/>
      <c r="L12" s="443"/>
      <c r="M12" s="443"/>
      <c r="N12" s="443"/>
      <c r="O12" s="443"/>
      <c r="P12" s="443"/>
      <c r="Q12" s="443"/>
      <c r="R12" s="443"/>
      <c r="S12" s="443"/>
      <c r="T12" s="443"/>
      <c r="U12" s="443"/>
      <c r="V12" s="443"/>
      <c r="W12" s="158"/>
      <c r="X12" s="158"/>
      <c r="Y12" s="158"/>
      <c r="Z12" s="158"/>
      <c r="AA12" s="158"/>
      <c r="AB12" s="158"/>
      <c r="AC12" s="158"/>
      <c r="AD12" s="158"/>
      <c r="AE12" s="158"/>
      <c r="AF12" s="158"/>
      <c r="AG12" s="158"/>
      <c r="AH12" s="158"/>
      <c r="AI12" s="158"/>
      <c r="AJ12" s="158"/>
      <c r="AK12" s="158"/>
      <c r="AL12" s="158"/>
      <c r="AM12" s="158"/>
      <c r="AN12" s="158"/>
      <c r="AO12" s="158"/>
      <c r="AP12" s="158"/>
      <c r="AQ12" s="158"/>
      <c r="AR12" s="158"/>
      <c r="AS12" s="158"/>
      <c r="AT12" s="158"/>
      <c r="AU12" s="158"/>
      <c r="AV12" s="158"/>
      <c r="AW12" s="158"/>
      <c r="AX12" s="158"/>
      <c r="AY12" s="158"/>
      <c r="AZ12" s="158"/>
      <c r="BA12" s="158"/>
      <c r="BB12" s="158"/>
      <c r="BC12" s="158"/>
      <c r="BD12" s="158"/>
      <c r="BE12" s="158"/>
      <c r="BF12" s="158"/>
      <c r="BG12" s="158"/>
      <c r="BH12" s="158"/>
      <c r="BI12" s="158"/>
      <c r="BJ12" s="158"/>
      <c r="BK12" s="158"/>
      <c r="BL12" s="158"/>
      <c r="BM12" s="158"/>
      <c r="BN12" s="158"/>
      <c r="BO12" s="158"/>
      <c r="BP12" s="158"/>
      <c r="BQ12" s="158"/>
      <c r="BR12" s="158"/>
      <c r="BS12" s="158"/>
      <c r="BT12" s="158"/>
      <c r="BU12" s="158"/>
      <c r="BV12" s="158"/>
      <c r="BW12" s="158"/>
      <c r="BX12" s="158"/>
      <c r="BY12" s="158"/>
      <c r="BZ12" s="158"/>
      <c r="CA12" s="158"/>
      <c r="CB12" s="158"/>
      <c r="CC12" s="158"/>
      <c r="CD12" s="158"/>
      <c r="CE12" s="158"/>
      <c r="CF12" s="158"/>
      <c r="CG12" s="158"/>
      <c r="CH12" s="158"/>
      <c r="CI12" s="158"/>
      <c r="CJ12" s="158"/>
      <c r="CK12" s="158"/>
      <c r="CL12" s="158"/>
      <c r="CM12" s="158"/>
      <c r="CN12" s="158"/>
      <c r="CO12" s="158"/>
      <c r="CP12" s="158"/>
      <c r="CQ12" s="158"/>
      <c r="CR12" s="158"/>
      <c r="CS12" s="158"/>
      <c r="CT12" s="158"/>
      <c r="CU12" s="158"/>
      <c r="CV12" s="158"/>
      <c r="CW12" s="158"/>
      <c r="CX12" s="158"/>
      <c r="CY12" s="158"/>
      <c r="CZ12" s="158"/>
      <c r="DA12" s="158"/>
      <c r="DB12" s="158"/>
      <c r="DC12" s="158"/>
      <c r="DD12" s="158"/>
      <c r="DE12" s="158"/>
      <c r="DF12" s="158"/>
      <c r="DG12" s="158"/>
      <c r="DH12" s="158"/>
      <c r="DI12" s="158"/>
      <c r="DJ12" s="158"/>
      <c r="DK12" s="158"/>
      <c r="DL12" s="158"/>
      <c r="DM12" s="158"/>
      <c r="DN12" s="158"/>
      <c r="DO12" s="158"/>
      <c r="DP12" s="158"/>
      <c r="DQ12" s="158"/>
      <c r="DR12" s="158"/>
      <c r="DS12" s="158"/>
      <c r="DT12" s="158"/>
      <c r="DU12" s="158"/>
      <c r="DV12" s="158"/>
      <c r="DW12" s="158"/>
      <c r="DX12" s="158"/>
      <c r="DY12" s="158"/>
      <c r="DZ12" s="158"/>
      <c r="EA12" s="158"/>
      <c r="EB12" s="158"/>
      <c r="EC12" s="158"/>
      <c r="ED12" s="158"/>
      <c r="EE12" s="158"/>
      <c r="EF12" s="158"/>
      <c r="EG12" s="158"/>
      <c r="EH12" s="158"/>
      <c r="EI12" s="158"/>
      <c r="EJ12" s="158"/>
      <c r="EK12" s="158"/>
      <c r="EL12" s="158"/>
      <c r="EM12" s="158"/>
      <c r="EN12" s="158"/>
      <c r="EO12" s="158"/>
      <c r="EP12" s="158"/>
      <c r="EQ12" s="158"/>
      <c r="ER12" s="158"/>
      <c r="ES12" s="158"/>
      <c r="ET12" s="158"/>
      <c r="EU12" s="158"/>
      <c r="EV12" s="158"/>
      <c r="EW12" s="158"/>
      <c r="EX12" s="158"/>
      <c r="EY12" s="158"/>
      <c r="EZ12" s="158"/>
      <c r="FA12" s="158"/>
      <c r="FB12" s="158"/>
      <c r="FC12" s="158"/>
      <c r="FD12" s="158"/>
      <c r="FE12" s="158"/>
      <c r="FF12" s="158"/>
      <c r="FG12" s="158"/>
      <c r="FH12" s="158"/>
      <c r="FI12" s="158"/>
      <c r="FJ12" s="158"/>
      <c r="FK12" s="158"/>
      <c r="FL12" s="158"/>
      <c r="FM12" s="158"/>
      <c r="FN12" s="158"/>
      <c r="FO12" s="158"/>
      <c r="FP12" s="158"/>
      <c r="FQ12" s="158"/>
      <c r="FR12" s="158"/>
      <c r="FS12" s="158"/>
      <c r="FT12" s="158"/>
      <c r="FU12" s="158"/>
      <c r="FV12" s="158"/>
      <c r="FW12" s="158"/>
      <c r="FX12" s="158"/>
      <c r="FY12" s="158"/>
      <c r="FZ12" s="158"/>
      <c r="GA12" s="158"/>
      <c r="GB12" s="158"/>
      <c r="GC12" s="158"/>
      <c r="GD12" s="158"/>
      <c r="GE12" s="158"/>
      <c r="GF12" s="158"/>
      <c r="GG12" s="158"/>
    </row>
    <row r="13" spans="1:189" s="156" customFormat="1" ht="13" customHeight="1">
      <c r="A13" s="158"/>
      <c r="B13" s="158"/>
      <c r="D13" s="440"/>
      <c r="E13" s="441"/>
      <c r="F13" s="444"/>
      <c r="G13" s="444"/>
      <c r="H13" s="444"/>
      <c r="L13" s="443"/>
      <c r="M13" s="443"/>
      <c r="N13" s="443"/>
      <c r="O13" s="443"/>
      <c r="P13" s="443"/>
      <c r="Q13" s="443"/>
      <c r="R13" s="443"/>
      <c r="S13" s="443"/>
      <c r="T13" s="443"/>
      <c r="U13" s="443"/>
      <c r="V13" s="443"/>
      <c r="W13" s="158"/>
      <c r="X13" s="158"/>
      <c r="Y13" s="158"/>
      <c r="Z13" s="158"/>
      <c r="AA13" s="158"/>
      <c r="AB13" s="158"/>
      <c r="AC13" s="158"/>
      <c r="AD13" s="158"/>
      <c r="AE13" s="158"/>
      <c r="AF13" s="158"/>
      <c r="AG13" s="158"/>
      <c r="AH13" s="158"/>
      <c r="AI13" s="158"/>
      <c r="AJ13" s="158"/>
      <c r="AK13" s="158"/>
      <c r="AL13" s="158"/>
      <c r="AM13" s="158"/>
      <c r="AN13" s="158"/>
      <c r="AO13" s="158"/>
      <c r="AP13" s="158"/>
      <c r="AQ13" s="158"/>
      <c r="AR13" s="158"/>
      <c r="AS13" s="158"/>
      <c r="AT13" s="158"/>
      <c r="AU13" s="158"/>
      <c r="AV13" s="158"/>
      <c r="AW13" s="158"/>
      <c r="AX13" s="158"/>
      <c r="AY13" s="158"/>
      <c r="AZ13" s="158"/>
      <c r="BA13" s="158"/>
      <c r="BB13" s="158"/>
      <c r="BC13" s="158"/>
      <c r="BD13" s="158"/>
      <c r="BE13" s="158"/>
      <c r="BF13" s="158"/>
      <c r="BG13" s="158"/>
      <c r="BH13" s="158"/>
      <c r="BI13" s="158"/>
      <c r="BJ13" s="158"/>
      <c r="BK13" s="158"/>
      <c r="BL13" s="158"/>
      <c r="BM13" s="158"/>
      <c r="BN13" s="158"/>
      <c r="BO13" s="158"/>
      <c r="BP13" s="158"/>
      <c r="BQ13" s="158"/>
      <c r="BR13" s="158"/>
      <c r="BS13" s="158"/>
      <c r="BT13" s="158"/>
      <c r="BU13" s="158"/>
      <c r="BV13" s="158"/>
      <c r="BW13" s="158"/>
      <c r="BX13" s="158"/>
      <c r="BY13" s="158"/>
      <c r="BZ13" s="158"/>
      <c r="CA13" s="158"/>
      <c r="CB13" s="158"/>
      <c r="CC13" s="158"/>
      <c r="CD13" s="158"/>
      <c r="CE13" s="158"/>
      <c r="CF13" s="158"/>
      <c r="CG13" s="158"/>
      <c r="CH13" s="158"/>
      <c r="CI13" s="158"/>
      <c r="CJ13" s="158"/>
      <c r="CK13" s="158"/>
      <c r="CL13" s="158"/>
      <c r="CM13" s="158"/>
      <c r="CN13" s="158"/>
      <c r="CO13" s="158"/>
      <c r="CP13" s="158"/>
      <c r="CQ13" s="158"/>
      <c r="CR13" s="158"/>
      <c r="CS13" s="158"/>
      <c r="CT13" s="158"/>
      <c r="CU13" s="158"/>
      <c r="CV13" s="158"/>
      <c r="CW13" s="158"/>
      <c r="CX13" s="158"/>
      <c r="CY13" s="158"/>
      <c r="CZ13" s="158"/>
      <c r="DA13" s="158"/>
      <c r="DB13" s="158"/>
      <c r="DC13" s="158"/>
      <c r="DD13" s="158"/>
      <c r="DE13" s="158"/>
      <c r="DF13" s="158"/>
      <c r="DG13" s="158"/>
      <c r="DH13" s="158"/>
      <c r="DI13" s="158"/>
      <c r="DJ13" s="158"/>
      <c r="DK13" s="158"/>
      <c r="DL13" s="158"/>
      <c r="DM13" s="158"/>
      <c r="DN13" s="158"/>
      <c r="DO13" s="158"/>
      <c r="DP13" s="158"/>
      <c r="DQ13" s="158"/>
      <c r="DR13" s="158"/>
      <c r="DS13" s="158"/>
      <c r="DT13" s="158"/>
      <c r="DU13" s="158"/>
      <c r="DV13" s="158"/>
      <c r="DW13" s="158"/>
      <c r="DX13" s="158"/>
      <c r="DY13" s="158"/>
      <c r="DZ13" s="158"/>
      <c r="EA13" s="158"/>
      <c r="EB13" s="158"/>
      <c r="EC13" s="158"/>
      <c r="ED13" s="158"/>
      <c r="EE13" s="158"/>
      <c r="EF13" s="158"/>
      <c r="EG13" s="158"/>
      <c r="EH13" s="158"/>
      <c r="EI13" s="158"/>
      <c r="EJ13" s="158"/>
      <c r="EK13" s="158"/>
      <c r="EL13" s="158"/>
      <c r="EM13" s="158"/>
      <c r="EN13" s="158"/>
      <c r="EO13" s="158"/>
      <c r="EP13" s="158"/>
      <c r="EQ13" s="158"/>
      <c r="ER13" s="158"/>
      <c r="ES13" s="158"/>
      <c r="ET13" s="158"/>
      <c r="EU13" s="158"/>
      <c r="EV13" s="158"/>
      <c r="EW13" s="158"/>
      <c r="EX13" s="158"/>
      <c r="EY13" s="158"/>
      <c r="EZ13" s="158"/>
      <c r="FA13" s="158"/>
      <c r="FB13" s="158"/>
      <c r="FC13" s="158"/>
      <c r="FD13" s="158"/>
      <c r="FE13" s="158"/>
      <c r="FF13" s="158"/>
      <c r="FG13" s="158"/>
      <c r="FH13" s="158"/>
      <c r="FI13" s="158"/>
      <c r="FJ13" s="158"/>
      <c r="FK13" s="158"/>
      <c r="FL13" s="158"/>
      <c r="FM13" s="158"/>
      <c r="FN13" s="158"/>
      <c r="FO13" s="158"/>
      <c r="FP13" s="158"/>
      <c r="FQ13" s="158"/>
      <c r="FR13" s="158"/>
      <c r="FS13" s="158"/>
      <c r="FT13" s="158"/>
      <c r="FU13" s="158"/>
      <c r="FV13" s="158"/>
      <c r="FW13" s="158"/>
      <c r="FX13" s="158"/>
      <c r="FY13" s="158"/>
      <c r="FZ13" s="158"/>
      <c r="GA13" s="158"/>
      <c r="GB13" s="158"/>
      <c r="GC13" s="158"/>
      <c r="GD13" s="158"/>
      <c r="GE13" s="158"/>
      <c r="GF13" s="158"/>
      <c r="GG13" s="158"/>
    </row>
    <row r="14" spans="1:189" s="156" customFormat="1" ht="13" customHeight="1">
      <c r="A14" s="158"/>
      <c r="B14" s="158"/>
      <c r="D14" s="440"/>
      <c r="E14" s="441"/>
      <c r="F14" s="444"/>
      <c r="G14" s="444"/>
      <c r="H14" s="444"/>
      <c r="L14" s="443"/>
      <c r="M14" s="443"/>
      <c r="N14" s="443"/>
      <c r="O14" s="443"/>
      <c r="P14" s="443"/>
      <c r="Q14" s="443"/>
      <c r="R14" s="443"/>
      <c r="S14" s="443"/>
      <c r="T14" s="443"/>
      <c r="U14" s="443"/>
      <c r="V14" s="443"/>
      <c r="W14" s="158"/>
      <c r="X14" s="158"/>
      <c r="Y14" s="158"/>
      <c r="Z14" s="158"/>
      <c r="AA14" s="158"/>
      <c r="AB14" s="158"/>
      <c r="AC14" s="158"/>
      <c r="AD14" s="158"/>
      <c r="AE14" s="158"/>
      <c r="AF14" s="158"/>
      <c r="AG14" s="158"/>
      <c r="AH14" s="158"/>
      <c r="AI14" s="158"/>
      <c r="AJ14" s="158"/>
      <c r="AK14" s="158"/>
      <c r="AL14" s="158"/>
      <c r="AM14" s="158"/>
      <c r="AN14" s="158"/>
      <c r="AO14" s="158"/>
      <c r="AP14" s="158"/>
      <c r="AQ14" s="158"/>
      <c r="AR14" s="158"/>
      <c r="AS14" s="158"/>
      <c r="AT14" s="158"/>
      <c r="AU14" s="158"/>
      <c r="AV14" s="158"/>
      <c r="AW14" s="158"/>
      <c r="AX14" s="158"/>
      <c r="AY14" s="158"/>
      <c r="AZ14" s="158"/>
      <c r="BA14" s="158"/>
      <c r="BB14" s="158"/>
      <c r="BC14" s="158"/>
      <c r="BD14" s="158"/>
      <c r="BE14" s="158"/>
      <c r="BF14" s="158"/>
      <c r="BG14" s="158"/>
      <c r="BH14" s="158"/>
      <c r="BI14" s="158"/>
      <c r="BJ14" s="158"/>
      <c r="BK14" s="158"/>
      <c r="BL14" s="158"/>
      <c r="BM14" s="158"/>
      <c r="BN14" s="158"/>
      <c r="BO14" s="158"/>
      <c r="BP14" s="158"/>
      <c r="BQ14" s="158"/>
      <c r="BR14" s="158"/>
      <c r="BS14" s="158"/>
      <c r="BT14" s="158"/>
      <c r="BU14" s="158"/>
      <c r="BV14" s="158"/>
      <c r="BW14" s="158"/>
      <c r="BX14" s="158"/>
      <c r="BY14" s="158"/>
      <c r="BZ14" s="158"/>
      <c r="CA14" s="158"/>
      <c r="CB14" s="158"/>
      <c r="CC14" s="158"/>
      <c r="CD14" s="158"/>
      <c r="CE14" s="158"/>
      <c r="CF14" s="158"/>
      <c r="CG14" s="158"/>
      <c r="CH14" s="158"/>
      <c r="CI14" s="158"/>
      <c r="CJ14" s="158"/>
      <c r="CK14" s="158"/>
      <c r="CL14" s="158"/>
      <c r="CM14" s="158"/>
      <c r="CN14" s="158"/>
      <c r="CO14" s="158"/>
      <c r="CP14" s="158"/>
      <c r="CQ14" s="158"/>
      <c r="CR14" s="158"/>
      <c r="CS14" s="158"/>
      <c r="CT14" s="158"/>
      <c r="CU14" s="158"/>
      <c r="CV14" s="158"/>
      <c r="CW14" s="158"/>
      <c r="CX14" s="158"/>
      <c r="CY14" s="158"/>
      <c r="CZ14" s="158"/>
      <c r="DA14" s="158"/>
      <c r="DB14" s="158"/>
      <c r="DC14" s="158"/>
      <c r="DD14" s="158"/>
      <c r="DE14" s="158"/>
      <c r="DF14" s="158"/>
      <c r="DG14" s="158"/>
      <c r="DH14" s="158"/>
      <c r="DI14" s="158"/>
      <c r="DJ14" s="158"/>
      <c r="DK14" s="158"/>
      <c r="DL14" s="158"/>
      <c r="DM14" s="158"/>
      <c r="DN14" s="158"/>
      <c r="DO14" s="158"/>
      <c r="DP14" s="158"/>
      <c r="DQ14" s="158"/>
      <c r="DR14" s="158"/>
      <c r="DS14" s="158"/>
      <c r="DT14" s="158"/>
      <c r="DU14" s="158"/>
      <c r="DV14" s="158"/>
      <c r="DW14" s="158"/>
      <c r="DX14" s="158"/>
      <c r="DY14" s="158"/>
      <c r="DZ14" s="158"/>
      <c r="EA14" s="158"/>
      <c r="EB14" s="158"/>
      <c r="EC14" s="158"/>
      <c r="ED14" s="158"/>
      <c r="EE14" s="158"/>
      <c r="EF14" s="158"/>
      <c r="EG14" s="158"/>
      <c r="EH14" s="158"/>
      <c r="EI14" s="158"/>
      <c r="EJ14" s="158"/>
      <c r="EK14" s="158"/>
      <c r="EL14" s="158"/>
      <c r="EM14" s="158"/>
      <c r="EN14" s="158"/>
      <c r="EO14" s="158"/>
      <c r="EP14" s="158"/>
      <c r="EQ14" s="158"/>
      <c r="ER14" s="158"/>
      <c r="ES14" s="158"/>
      <c r="ET14" s="158"/>
      <c r="EU14" s="158"/>
      <c r="EV14" s="158"/>
      <c r="EW14" s="158"/>
      <c r="EX14" s="158"/>
      <c r="EY14" s="158"/>
      <c r="EZ14" s="158"/>
      <c r="FA14" s="158"/>
      <c r="FB14" s="158"/>
      <c r="FC14" s="158"/>
      <c r="FD14" s="158"/>
      <c r="FE14" s="158"/>
      <c r="FF14" s="158"/>
      <c r="FG14" s="158"/>
      <c r="FH14" s="158"/>
      <c r="FI14" s="158"/>
      <c r="FJ14" s="158"/>
      <c r="FK14" s="158"/>
      <c r="FL14" s="158"/>
      <c r="FM14" s="158"/>
      <c r="FN14" s="158"/>
      <c r="FO14" s="158"/>
      <c r="FP14" s="158"/>
      <c r="FQ14" s="158"/>
      <c r="FR14" s="158"/>
      <c r="FS14" s="158"/>
      <c r="FT14" s="158"/>
      <c r="FU14" s="158"/>
      <c r="FV14" s="158"/>
      <c r="FW14" s="158"/>
      <c r="FX14" s="158"/>
      <c r="FY14" s="158"/>
      <c r="FZ14" s="158"/>
      <c r="GA14" s="158"/>
      <c r="GB14" s="158"/>
      <c r="GC14" s="158"/>
      <c r="GD14" s="158"/>
      <c r="GE14" s="158"/>
      <c r="GF14" s="158"/>
      <c r="GG14" s="158"/>
    </row>
    <row r="15" spans="1:189" s="156" customFormat="1" ht="13" customHeight="1">
      <c r="A15" s="158"/>
      <c r="B15" s="158"/>
      <c r="D15" s="440"/>
      <c r="E15" s="441"/>
      <c r="F15" s="444"/>
      <c r="G15" s="444"/>
      <c r="H15" s="444"/>
      <c r="L15" s="443"/>
      <c r="M15" s="443"/>
      <c r="N15" s="443"/>
      <c r="O15" s="443"/>
      <c r="P15" s="443"/>
      <c r="Q15" s="443"/>
      <c r="R15" s="443"/>
      <c r="S15" s="443"/>
      <c r="T15" s="443"/>
      <c r="U15" s="443"/>
      <c r="V15" s="443"/>
      <c r="W15" s="158"/>
      <c r="X15" s="158"/>
      <c r="Y15" s="158"/>
      <c r="Z15" s="158"/>
      <c r="AA15" s="158"/>
      <c r="AB15" s="158"/>
      <c r="AC15" s="158"/>
      <c r="AD15" s="158"/>
      <c r="AE15" s="158"/>
      <c r="AF15" s="158"/>
      <c r="AG15" s="158"/>
      <c r="AH15" s="158"/>
      <c r="AI15" s="158"/>
      <c r="AJ15" s="158"/>
      <c r="AK15" s="158"/>
      <c r="AL15" s="158"/>
      <c r="AM15" s="158"/>
      <c r="AN15" s="158"/>
      <c r="AO15" s="158"/>
      <c r="AP15" s="158"/>
      <c r="AQ15" s="158"/>
      <c r="AR15" s="158"/>
      <c r="AS15" s="158"/>
      <c r="AT15" s="158"/>
      <c r="AU15" s="158"/>
      <c r="AV15" s="158"/>
      <c r="AW15" s="158"/>
      <c r="AX15" s="158"/>
      <c r="AY15" s="158"/>
      <c r="AZ15" s="158"/>
      <c r="BA15" s="158"/>
      <c r="BB15" s="158"/>
      <c r="BC15" s="158"/>
      <c r="BD15" s="158"/>
      <c r="BE15" s="158"/>
      <c r="BF15" s="158"/>
      <c r="BG15" s="158"/>
      <c r="BH15" s="158"/>
      <c r="BI15" s="158"/>
      <c r="BJ15" s="158"/>
      <c r="BK15" s="158"/>
      <c r="BL15" s="158"/>
      <c r="BM15" s="158"/>
      <c r="BN15" s="158"/>
      <c r="BO15" s="158"/>
      <c r="BP15" s="158"/>
      <c r="BQ15" s="158"/>
      <c r="BR15" s="158"/>
      <c r="BS15" s="158"/>
      <c r="BT15" s="158"/>
      <c r="BU15" s="158"/>
      <c r="BV15" s="158"/>
      <c r="BW15" s="158"/>
      <c r="BX15" s="158"/>
      <c r="BY15" s="158"/>
      <c r="BZ15" s="158"/>
      <c r="CA15" s="158"/>
      <c r="CB15" s="158"/>
      <c r="CC15" s="158"/>
      <c r="CD15" s="158"/>
      <c r="CE15" s="158"/>
      <c r="CF15" s="158"/>
      <c r="CG15" s="158"/>
      <c r="CH15" s="158"/>
      <c r="CI15" s="158"/>
      <c r="CJ15" s="158"/>
      <c r="CK15" s="158"/>
      <c r="CL15" s="158"/>
      <c r="CM15" s="158"/>
      <c r="CN15" s="158"/>
      <c r="CO15" s="158"/>
      <c r="CP15" s="158"/>
      <c r="CQ15" s="158"/>
      <c r="CR15" s="158"/>
      <c r="CS15" s="158"/>
      <c r="CT15" s="158"/>
      <c r="CU15" s="158"/>
      <c r="CV15" s="158"/>
      <c r="CW15" s="158"/>
      <c r="CX15" s="158"/>
      <c r="CY15" s="158"/>
      <c r="CZ15" s="158"/>
      <c r="DA15" s="158"/>
      <c r="DB15" s="158"/>
      <c r="DC15" s="158"/>
      <c r="DD15" s="158"/>
      <c r="DE15" s="158"/>
      <c r="DF15" s="158"/>
      <c r="DG15" s="158"/>
      <c r="DH15" s="158"/>
      <c r="DI15" s="158"/>
      <c r="DJ15" s="158"/>
      <c r="DK15" s="158"/>
      <c r="DL15" s="158"/>
      <c r="DM15" s="158"/>
      <c r="DN15" s="158"/>
      <c r="DO15" s="158"/>
      <c r="DP15" s="158"/>
      <c r="DQ15" s="158"/>
      <c r="DR15" s="158"/>
      <c r="DS15" s="158"/>
      <c r="DT15" s="158"/>
      <c r="DU15" s="158"/>
      <c r="DV15" s="158"/>
      <c r="DW15" s="158"/>
      <c r="DX15" s="158"/>
      <c r="DY15" s="158"/>
      <c r="DZ15" s="158"/>
      <c r="EA15" s="158"/>
      <c r="EB15" s="158"/>
      <c r="EC15" s="158"/>
      <c r="ED15" s="158"/>
      <c r="EE15" s="158"/>
      <c r="EF15" s="158"/>
      <c r="EG15" s="158"/>
      <c r="EH15" s="158"/>
      <c r="EI15" s="158"/>
      <c r="EJ15" s="158"/>
      <c r="EK15" s="158"/>
      <c r="EL15" s="158"/>
      <c r="EM15" s="158"/>
      <c r="EN15" s="158"/>
      <c r="EO15" s="158"/>
      <c r="EP15" s="158"/>
      <c r="EQ15" s="158"/>
      <c r="ER15" s="158"/>
      <c r="ES15" s="158"/>
      <c r="ET15" s="158"/>
      <c r="EU15" s="158"/>
      <c r="EV15" s="158"/>
      <c r="EW15" s="158"/>
      <c r="EX15" s="158"/>
      <c r="EY15" s="158"/>
      <c r="EZ15" s="158"/>
      <c r="FA15" s="158"/>
      <c r="FB15" s="158"/>
      <c r="FC15" s="158"/>
      <c r="FD15" s="158"/>
      <c r="FE15" s="158"/>
      <c r="FF15" s="158"/>
      <c r="FG15" s="158"/>
      <c r="FH15" s="158"/>
      <c r="FI15" s="158"/>
      <c r="FJ15" s="158"/>
      <c r="FK15" s="158"/>
      <c r="FL15" s="158"/>
      <c r="FM15" s="158"/>
      <c r="FN15" s="158"/>
      <c r="FO15" s="158"/>
      <c r="FP15" s="158"/>
      <c r="FQ15" s="158"/>
      <c r="FR15" s="158"/>
      <c r="FS15" s="158"/>
      <c r="FT15" s="158"/>
      <c r="FU15" s="158"/>
      <c r="FV15" s="158"/>
      <c r="FW15" s="158"/>
      <c r="FX15" s="158"/>
      <c r="FY15" s="158"/>
      <c r="FZ15" s="158"/>
      <c r="GA15" s="158"/>
      <c r="GB15" s="158"/>
      <c r="GC15" s="158"/>
      <c r="GD15" s="158"/>
      <c r="GE15" s="158"/>
      <c r="GF15" s="158"/>
      <c r="GG15" s="158"/>
    </row>
    <row r="16" spans="1:189" s="156" customFormat="1" ht="13" customHeight="1">
      <c r="A16" s="158"/>
      <c r="B16" s="158"/>
      <c r="D16" s="440"/>
      <c r="E16" s="441"/>
      <c r="F16" s="441"/>
      <c r="G16" s="441"/>
      <c r="H16" s="441"/>
      <c r="L16" s="443"/>
      <c r="M16" s="443"/>
      <c r="N16" s="443"/>
      <c r="O16" s="443"/>
      <c r="P16" s="443"/>
      <c r="Q16" s="443"/>
      <c r="R16" s="443"/>
      <c r="S16" s="443"/>
      <c r="T16" s="443"/>
      <c r="U16" s="443"/>
      <c r="V16" s="443"/>
      <c r="W16" s="158"/>
      <c r="X16" s="158"/>
      <c r="Y16" s="158"/>
      <c r="Z16" s="158"/>
      <c r="AA16" s="158"/>
      <c r="AB16" s="158"/>
      <c r="AC16" s="158"/>
      <c r="AD16" s="158"/>
      <c r="AE16" s="158"/>
      <c r="AF16" s="158"/>
      <c r="AG16" s="158"/>
      <c r="AH16" s="158"/>
      <c r="AI16" s="158"/>
      <c r="AJ16" s="158"/>
      <c r="AK16" s="158"/>
      <c r="AL16" s="158"/>
      <c r="AM16" s="158"/>
      <c r="AN16" s="158"/>
      <c r="AO16" s="158"/>
      <c r="AP16" s="158"/>
      <c r="AQ16" s="158"/>
      <c r="AR16" s="158"/>
      <c r="AS16" s="158"/>
      <c r="AT16" s="158"/>
      <c r="AU16" s="158"/>
      <c r="AV16" s="158"/>
      <c r="AW16" s="158"/>
      <c r="AX16" s="158"/>
      <c r="AY16" s="158"/>
      <c r="AZ16" s="158"/>
      <c r="BA16" s="158"/>
      <c r="BB16" s="158"/>
      <c r="BC16" s="158"/>
      <c r="BD16" s="158"/>
      <c r="BE16" s="158"/>
      <c r="BF16" s="158"/>
      <c r="BG16" s="158"/>
      <c r="BH16" s="158"/>
      <c r="BI16" s="158"/>
      <c r="BJ16" s="158"/>
      <c r="BK16" s="158"/>
      <c r="BL16" s="158"/>
      <c r="BM16" s="158"/>
      <c r="BN16" s="158"/>
      <c r="BO16" s="158"/>
      <c r="BP16" s="158"/>
      <c r="BQ16" s="158"/>
      <c r="BR16" s="158"/>
      <c r="BS16" s="158"/>
      <c r="BT16" s="158"/>
      <c r="BU16" s="158"/>
      <c r="BV16" s="158"/>
      <c r="BW16" s="158"/>
      <c r="BX16" s="158"/>
      <c r="BY16" s="158"/>
      <c r="BZ16" s="158"/>
      <c r="CA16" s="158"/>
      <c r="CB16" s="158"/>
      <c r="CC16" s="158"/>
      <c r="CD16" s="158"/>
      <c r="CE16" s="158"/>
      <c r="CF16" s="158"/>
      <c r="CG16" s="158"/>
      <c r="CH16" s="158"/>
      <c r="CI16" s="158"/>
      <c r="CJ16" s="158"/>
      <c r="CK16" s="158"/>
      <c r="CL16" s="158"/>
      <c r="CM16" s="158"/>
      <c r="CN16" s="158"/>
      <c r="CO16" s="158"/>
      <c r="CP16" s="158"/>
      <c r="CQ16" s="158"/>
      <c r="CR16" s="158"/>
      <c r="CS16" s="158"/>
      <c r="CT16" s="158"/>
      <c r="CU16" s="158"/>
      <c r="CV16" s="158"/>
      <c r="CW16" s="158"/>
      <c r="CX16" s="158"/>
      <c r="CY16" s="158"/>
      <c r="CZ16" s="158"/>
      <c r="DA16" s="158"/>
      <c r="DB16" s="158"/>
      <c r="DC16" s="158"/>
      <c r="DD16" s="158"/>
      <c r="DE16" s="158"/>
      <c r="DF16" s="158"/>
      <c r="DG16" s="158"/>
      <c r="DH16" s="158"/>
      <c r="DI16" s="158"/>
      <c r="DJ16" s="158"/>
      <c r="DK16" s="158"/>
      <c r="DL16" s="158"/>
      <c r="DM16" s="158"/>
      <c r="DN16" s="158"/>
      <c r="DO16" s="158"/>
      <c r="DP16" s="158"/>
      <c r="DQ16" s="158"/>
      <c r="DR16" s="158"/>
      <c r="DS16" s="158"/>
      <c r="DT16" s="158"/>
      <c r="DU16" s="158"/>
      <c r="DV16" s="158"/>
      <c r="DW16" s="158"/>
      <c r="DX16" s="158"/>
      <c r="DY16" s="158"/>
      <c r="DZ16" s="158"/>
      <c r="EA16" s="158"/>
      <c r="EB16" s="158"/>
      <c r="EC16" s="158"/>
      <c r="ED16" s="158"/>
      <c r="EE16" s="158"/>
      <c r="EF16" s="158"/>
      <c r="EG16" s="158"/>
      <c r="EH16" s="158"/>
      <c r="EI16" s="158"/>
      <c r="EJ16" s="158"/>
      <c r="EK16" s="158"/>
      <c r="EL16" s="158"/>
      <c r="EM16" s="158"/>
      <c r="EN16" s="158"/>
      <c r="EO16" s="158"/>
      <c r="EP16" s="158"/>
      <c r="EQ16" s="158"/>
      <c r="ER16" s="158"/>
      <c r="ES16" s="158"/>
      <c r="ET16" s="158"/>
      <c r="EU16" s="158"/>
      <c r="EV16" s="158"/>
      <c r="EW16" s="158"/>
      <c r="EX16" s="158"/>
      <c r="EY16" s="158"/>
      <c r="EZ16" s="158"/>
      <c r="FA16" s="158"/>
      <c r="FB16" s="158"/>
      <c r="FC16" s="158"/>
      <c r="FD16" s="158"/>
      <c r="FE16" s="158"/>
      <c r="FF16" s="158"/>
      <c r="FG16" s="158"/>
      <c r="FH16" s="158"/>
      <c r="FI16" s="158"/>
      <c r="FJ16" s="158"/>
      <c r="FK16" s="158"/>
      <c r="FL16" s="158"/>
      <c r="FM16" s="158"/>
      <c r="FN16" s="158"/>
      <c r="FO16" s="158"/>
      <c r="FP16" s="158"/>
      <c r="FQ16" s="158"/>
      <c r="FR16" s="158"/>
      <c r="FS16" s="158"/>
      <c r="FT16" s="158"/>
      <c r="FU16" s="158"/>
      <c r="FV16" s="158"/>
      <c r="FW16" s="158"/>
      <c r="FX16" s="158"/>
      <c r="FY16" s="158"/>
      <c r="FZ16" s="158"/>
      <c r="GA16" s="158"/>
      <c r="GB16" s="158"/>
      <c r="GC16" s="158"/>
      <c r="GD16" s="158"/>
      <c r="GE16" s="158"/>
      <c r="GF16" s="158"/>
      <c r="GG16" s="158"/>
    </row>
    <row r="17" spans="1:189" s="156" customFormat="1" ht="13" customHeight="1">
      <c r="A17" s="158"/>
      <c r="B17" s="158"/>
      <c r="D17" s="440"/>
      <c r="E17" s="441"/>
      <c r="F17" s="441"/>
      <c r="G17" s="441"/>
      <c r="H17" s="441"/>
      <c r="R17" s="158"/>
      <c r="S17" s="158"/>
      <c r="T17" s="158"/>
      <c r="U17" s="158"/>
      <c r="V17" s="158"/>
      <c r="W17" s="158"/>
      <c r="X17" s="158"/>
      <c r="Y17" s="158"/>
      <c r="Z17" s="158"/>
      <c r="AA17" s="158"/>
      <c r="AB17" s="158"/>
      <c r="AC17" s="158"/>
      <c r="AD17" s="158"/>
      <c r="AE17" s="158"/>
      <c r="AF17" s="158"/>
      <c r="AG17" s="158"/>
      <c r="AH17" s="158"/>
      <c r="AI17" s="158"/>
      <c r="AJ17" s="158"/>
      <c r="AK17" s="158"/>
      <c r="AL17" s="158"/>
      <c r="AM17" s="158"/>
      <c r="AN17" s="158"/>
      <c r="AO17" s="158"/>
      <c r="AP17" s="158"/>
      <c r="AQ17" s="158"/>
      <c r="AR17" s="158"/>
      <c r="AS17" s="158"/>
      <c r="AT17" s="158"/>
      <c r="AU17" s="158"/>
      <c r="AV17" s="158"/>
      <c r="AW17" s="158"/>
      <c r="AX17" s="158"/>
      <c r="AY17" s="158"/>
      <c r="AZ17" s="158"/>
      <c r="BA17" s="158"/>
      <c r="BB17" s="158"/>
      <c r="BC17" s="158"/>
      <c r="BD17" s="158"/>
      <c r="BE17" s="158"/>
      <c r="BF17" s="158"/>
      <c r="BG17" s="158"/>
      <c r="BH17" s="158"/>
      <c r="BI17" s="158"/>
      <c r="BJ17" s="158"/>
      <c r="BK17" s="158"/>
      <c r="BL17" s="158"/>
      <c r="BM17" s="158"/>
      <c r="BN17" s="158"/>
      <c r="BO17" s="158"/>
      <c r="BP17" s="158"/>
      <c r="BQ17" s="158"/>
      <c r="BR17" s="158"/>
      <c r="BS17" s="158"/>
      <c r="BT17" s="158"/>
      <c r="BU17" s="158"/>
      <c r="BV17" s="158"/>
      <c r="BW17" s="158"/>
      <c r="BX17" s="158"/>
      <c r="BY17" s="158"/>
      <c r="BZ17" s="158"/>
      <c r="CA17" s="158"/>
      <c r="CB17" s="158"/>
      <c r="CC17" s="158"/>
      <c r="CD17" s="158"/>
      <c r="CE17" s="158"/>
      <c r="CF17" s="158"/>
      <c r="CG17" s="158"/>
      <c r="CH17" s="158"/>
      <c r="CI17" s="158"/>
      <c r="CJ17" s="158"/>
      <c r="CK17" s="158"/>
      <c r="CL17" s="158"/>
      <c r="CM17" s="158"/>
      <c r="CN17" s="158"/>
      <c r="CO17" s="158"/>
      <c r="CP17" s="158"/>
      <c r="CQ17" s="158"/>
      <c r="CR17" s="158"/>
      <c r="CS17" s="158"/>
      <c r="CT17" s="158"/>
      <c r="CU17" s="158"/>
      <c r="CV17" s="158"/>
      <c r="CW17" s="158"/>
      <c r="CX17" s="158"/>
      <c r="CY17" s="158"/>
      <c r="CZ17" s="158"/>
      <c r="DA17" s="158"/>
      <c r="DB17" s="158"/>
      <c r="DC17" s="158"/>
      <c r="DD17" s="158"/>
      <c r="DE17" s="158"/>
      <c r="DF17" s="158"/>
      <c r="DG17" s="158"/>
      <c r="DH17" s="158"/>
      <c r="DI17" s="158"/>
      <c r="DJ17" s="158"/>
      <c r="DK17" s="158"/>
      <c r="DL17" s="158"/>
      <c r="DM17" s="158"/>
      <c r="DN17" s="158"/>
      <c r="DO17" s="158"/>
      <c r="DP17" s="158"/>
      <c r="DQ17" s="158"/>
      <c r="DR17" s="158"/>
      <c r="DS17" s="158"/>
      <c r="DT17" s="158"/>
      <c r="DU17" s="158"/>
      <c r="DV17" s="158"/>
      <c r="DW17" s="158"/>
      <c r="DX17" s="158"/>
      <c r="DY17" s="158"/>
      <c r="DZ17" s="158"/>
      <c r="EA17" s="158"/>
      <c r="EB17" s="158"/>
      <c r="EC17" s="158"/>
      <c r="ED17" s="158"/>
      <c r="EE17" s="158"/>
      <c r="EF17" s="158"/>
      <c r="EG17" s="158"/>
      <c r="EH17" s="158"/>
      <c r="EI17" s="158"/>
      <c r="EJ17" s="158"/>
      <c r="EK17" s="158"/>
      <c r="EL17" s="158"/>
      <c r="EM17" s="158"/>
      <c r="EN17" s="158"/>
      <c r="EO17" s="158"/>
      <c r="EP17" s="158"/>
      <c r="EQ17" s="158"/>
      <c r="ER17" s="158"/>
      <c r="ES17" s="158"/>
      <c r="ET17" s="158"/>
      <c r="EU17" s="158"/>
      <c r="EV17" s="158"/>
      <c r="EW17" s="158"/>
      <c r="EX17" s="158"/>
      <c r="EY17" s="158"/>
      <c r="EZ17" s="158"/>
      <c r="FA17" s="158"/>
      <c r="FB17" s="158"/>
      <c r="FC17" s="158"/>
      <c r="FD17" s="158"/>
      <c r="FE17" s="158"/>
      <c r="FF17" s="158"/>
      <c r="FG17" s="158"/>
      <c r="FH17" s="158"/>
      <c r="FI17" s="158"/>
      <c r="FJ17" s="158"/>
      <c r="FK17" s="158"/>
      <c r="FL17" s="158"/>
      <c r="FM17" s="158"/>
      <c r="FN17" s="158"/>
      <c r="FO17" s="158"/>
      <c r="FP17" s="158"/>
      <c r="FQ17" s="158"/>
      <c r="FR17" s="158"/>
      <c r="FS17" s="158"/>
      <c r="FT17" s="158"/>
      <c r="FU17" s="158"/>
      <c r="FV17" s="158"/>
      <c r="FW17" s="158"/>
      <c r="FX17" s="158"/>
      <c r="FY17" s="158"/>
      <c r="FZ17" s="158"/>
      <c r="GA17" s="158"/>
      <c r="GB17" s="158"/>
      <c r="GC17" s="158"/>
      <c r="GD17" s="158"/>
      <c r="GE17" s="158"/>
      <c r="GF17" s="158"/>
      <c r="GG17" s="158"/>
    </row>
    <row r="18" spans="1:189" s="156" customFormat="1" ht="13" customHeight="1">
      <c r="A18" s="158"/>
      <c r="B18" s="158"/>
      <c r="D18" s="440"/>
      <c r="E18" s="441"/>
      <c r="F18" s="441"/>
      <c r="G18" s="441"/>
      <c r="H18" s="441"/>
      <c r="R18" s="158"/>
      <c r="S18" s="158"/>
      <c r="T18" s="158"/>
      <c r="U18" s="158"/>
      <c r="V18" s="158"/>
      <c r="W18" s="158"/>
      <c r="X18" s="158"/>
      <c r="Y18" s="158"/>
      <c r="Z18" s="158"/>
      <c r="AA18" s="158"/>
      <c r="AB18" s="158"/>
      <c r="AC18" s="158"/>
      <c r="AD18" s="158"/>
      <c r="AE18" s="158"/>
      <c r="AF18" s="158"/>
      <c r="AG18" s="158"/>
      <c r="AH18" s="158"/>
      <c r="AI18" s="158"/>
      <c r="AJ18" s="158"/>
      <c r="AK18" s="158"/>
      <c r="AL18" s="158"/>
      <c r="AM18" s="158"/>
      <c r="AN18" s="158"/>
      <c r="AO18" s="158"/>
      <c r="AP18" s="158"/>
      <c r="AQ18" s="158"/>
      <c r="AR18" s="158"/>
      <c r="AS18" s="158"/>
      <c r="AT18" s="158"/>
      <c r="AU18" s="158"/>
      <c r="AV18" s="158"/>
      <c r="AW18" s="158"/>
      <c r="AX18" s="158"/>
      <c r="AY18" s="158"/>
      <c r="AZ18" s="158"/>
      <c r="BA18" s="158"/>
      <c r="BB18" s="158"/>
      <c r="BC18" s="158"/>
      <c r="BD18" s="158"/>
      <c r="BE18" s="158"/>
      <c r="BF18" s="158"/>
      <c r="BG18" s="158"/>
      <c r="BH18" s="158"/>
      <c r="BI18" s="158"/>
      <c r="BJ18" s="158"/>
      <c r="BK18" s="158"/>
      <c r="BL18" s="158"/>
      <c r="BM18" s="158"/>
      <c r="BN18" s="158"/>
      <c r="BO18" s="158"/>
      <c r="BP18" s="158"/>
      <c r="BQ18" s="158"/>
      <c r="BR18" s="158"/>
      <c r="BS18" s="158"/>
      <c r="BT18" s="158"/>
      <c r="BU18" s="158"/>
      <c r="BV18" s="158"/>
      <c r="BW18" s="158"/>
      <c r="BX18" s="158"/>
      <c r="BY18" s="158"/>
      <c r="BZ18" s="158"/>
      <c r="CA18" s="158"/>
      <c r="CB18" s="158"/>
      <c r="CC18" s="158"/>
      <c r="CD18" s="158"/>
      <c r="CE18" s="158"/>
      <c r="CF18" s="158"/>
      <c r="CG18" s="158"/>
      <c r="CH18" s="158"/>
      <c r="CI18" s="158"/>
      <c r="CJ18" s="158"/>
      <c r="CK18" s="158"/>
      <c r="CL18" s="158"/>
      <c r="CM18" s="158"/>
      <c r="CN18" s="158"/>
      <c r="CO18" s="158"/>
      <c r="CP18" s="158"/>
      <c r="CQ18" s="158"/>
      <c r="CR18" s="158"/>
      <c r="CS18" s="158"/>
      <c r="CT18" s="158"/>
      <c r="CU18" s="158"/>
      <c r="CV18" s="158"/>
      <c r="CW18" s="158"/>
      <c r="CX18" s="158"/>
      <c r="CY18" s="158"/>
      <c r="CZ18" s="158"/>
      <c r="DA18" s="158"/>
      <c r="DB18" s="158"/>
      <c r="DC18" s="158"/>
      <c r="DD18" s="158"/>
      <c r="DE18" s="158"/>
      <c r="DF18" s="158"/>
      <c r="DG18" s="158"/>
      <c r="DH18" s="158"/>
      <c r="DI18" s="158"/>
      <c r="DJ18" s="158"/>
      <c r="DK18" s="158"/>
      <c r="DL18" s="158"/>
      <c r="DM18" s="158"/>
      <c r="DN18" s="158"/>
      <c r="DO18" s="158"/>
      <c r="DP18" s="158"/>
      <c r="DQ18" s="158"/>
      <c r="DR18" s="158"/>
      <c r="DS18" s="158"/>
      <c r="DT18" s="158"/>
      <c r="DU18" s="158"/>
      <c r="DV18" s="158"/>
      <c r="DW18" s="158"/>
      <c r="DX18" s="158"/>
      <c r="DY18" s="158"/>
      <c r="DZ18" s="158"/>
      <c r="EA18" s="158"/>
      <c r="EB18" s="158"/>
      <c r="EC18" s="158"/>
      <c r="ED18" s="158"/>
      <c r="EE18" s="158"/>
      <c r="EF18" s="158"/>
      <c r="EG18" s="158"/>
      <c r="EH18" s="158"/>
      <c r="EI18" s="158"/>
      <c r="EJ18" s="158"/>
      <c r="EK18" s="158"/>
      <c r="EL18" s="158"/>
      <c r="EM18" s="158"/>
      <c r="EN18" s="158"/>
      <c r="EO18" s="158"/>
      <c r="EP18" s="158"/>
      <c r="EQ18" s="158"/>
      <c r="ER18" s="158"/>
      <c r="ES18" s="158"/>
      <c r="ET18" s="158"/>
      <c r="EU18" s="158"/>
      <c r="EV18" s="158"/>
      <c r="EW18" s="158"/>
      <c r="EX18" s="158"/>
      <c r="EY18" s="158"/>
      <c r="EZ18" s="158"/>
      <c r="FA18" s="158"/>
      <c r="FB18" s="158"/>
      <c r="FC18" s="158"/>
      <c r="FD18" s="158"/>
      <c r="FE18" s="158"/>
      <c r="FF18" s="158"/>
      <c r="FG18" s="158"/>
      <c r="FH18" s="158"/>
      <c r="FI18" s="158"/>
      <c r="FJ18" s="158"/>
      <c r="FK18" s="158"/>
      <c r="FL18" s="158"/>
      <c r="FM18" s="158"/>
      <c r="FN18" s="158"/>
      <c r="FO18" s="158"/>
      <c r="FP18" s="158"/>
      <c r="FQ18" s="158"/>
      <c r="FR18" s="158"/>
      <c r="FS18" s="158"/>
      <c r="FT18" s="158"/>
      <c r="FU18" s="158"/>
      <c r="FV18" s="158"/>
      <c r="FW18" s="158"/>
      <c r="FX18" s="158"/>
      <c r="FY18" s="158"/>
      <c r="FZ18" s="158"/>
      <c r="GA18" s="158"/>
      <c r="GB18" s="158"/>
      <c r="GC18" s="158"/>
      <c r="GD18" s="158"/>
      <c r="GE18" s="158"/>
      <c r="GF18" s="158"/>
      <c r="GG18" s="158"/>
    </row>
    <row r="19" spans="1:189" s="156" customFormat="1" ht="13" customHeight="1">
      <c r="A19" s="158"/>
      <c r="B19" s="158"/>
      <c r="D19" s="441"/>
      <c r="E19" s="441"/>
      <c r="F19" s="441"/>
      <c r="G19" s="441"/>
      <c r="H19" s="441"/>
      <c r="R19" s="158"/>
      <c r="S19" s="158"/>
      <c r="T19" s="158"/>
      <c r="U19" s="158"/>
      <c r="V19" s="158"/>
      <c r="W19" s="158"/>
      <c r="X19" s="158"/>
      <c r="Y19" s="158"/>
      <c r="Z19" s="158"/>
      <c r="AA19" s="158"/>
      <c r="AB19" s="158"/>
      <c r="AC19" s="158"/>
      <c r="AD19" s="158"/>
      <c r="AE19" s="158"/>
      <c r="AF19" s="158"/>
      <c r="AG19" s="158"/>
      <c r="AH19" s="158"/>
      <c r="AI19" s="158"/>
      <c r="AJ19" s="158"/>
      <c r="AK19" s="158"/>
      <c r="AL19" s="158"/>
      <c r="AM19" s="158"/>
      <c r="AN19" s="158"/>
      <c r="AO19" s="158"/>
      <c r="AP19" s="158"/>
      <c r="AQ19" s="158"/>
      <c r="AR19" s="158"/>
      <c r="AS19" s="158"/>
      <c r="AT19" s="158"/>
      <c r="AU19" s="158"/>
      <c r="AV19" s="158"/>
      <c r="AW19" s="158"/>
      <c r="AX19" s="158"/>
      <c r="AY19" s="158"/>
      <c r="AZ19" s="158"/>
      <c r="BA19" s="158"/>
      <c r="BB19" s="158"/>
      <c r="BC19" s="158"/>
      <c r="BD19" s="158"/>
      <c r="BE19" s="158"/>
      <c r="BF19" s="158"/>
      <c r="BG19" s="158"/>
      <c r="BH19" s="158"/>
      <c r="BI19" s="158"/>
      <c r="BJ19" s="158"/>
      <c r="BK19" s="158"/>
      <c r="BL19" s="158"/>
      <c r="BM19" s="158"/>
      <c r="BN19" s="158"/>
      <c r="BO19" s="158"/>
      <c r="BP19" s="158"/>
      <c r="BQ19" s="158"/>
      <c r="BR19" s="158"/>
      <c r="BS19" s="158"/>
      <c r="BT19" s="158"/>
      <c r="BU19" s="158"/>
      <c r="BV19" s="158"/>
      <c r="BW19" s="158"/>
      <c r="BX19" s="158"/>
      <c r="BY19" s="158"/>
      <c r="BZ19" s="158"/>
      <c r="CA19" s="158"/>
      <c r="CB19" s="158"/>
      <c r="CC19" s="158"/>
      <c r="CD19" s="158"/>
      <c r="CE19" s="158"/>
      <c r="CF19" s="158"/>
      <c r="CG19" s="158"/>
      <c r="CH19" s="158"/>
      <c r="CI19" s="158"/>
      <c r="CJ19" s="158"/>
      <c r="CK19" s="158"/>
      <c r="CL19" s="158"/>
      <c r="CM19" s="158"/>
      <c r="CN19" s="158"/>
      <c r="CO19" s="158"/>
      <c r="CP19" s="158"/>
      <c r="CQ19" s="158"/>
      <c r="CR19" s="158"/>
      <c r="CS19" s="158"/>
      <c r="CT19" s="158"/>
      <c r="CU19" s="158"/>
      <c r="CV19" s="158"/>
      <c r="CW19" s="158"/>
      <c r="CX19" s="158"/>
      <c r="CY19" s="158"/>
      <c r="CZ19" s="158"/>
      <c r="DA19" s="158"/>
      <c r="DB19" s="158"/>
      <c r="DC19" s="158"/>
      <c r="DD19" s="158"/>
      <c r="DE19" s="158"/>
      <c r="DF19" s="158"/>
      <c r="DG19" s="158"/>
      <c r="DH19" s="158"/>
      <c r="DI19" s="158"/>
      <c r="DJ19" s="158"/>
      <c r="DK19" s="158"/>
      <c r="DL19" s="158"/>
      <c r="DM19" s="158"/>
      <c r="DN19" s="158"/>
      <c r="DO19" s="158"/>
      <c r="DP19" s="158"/>
      <c r="DQ19" s="158"/>
      <c r="DR19" s="158"/>
      <c r="DS19" s="158"/>
      <c r="DT19" s="158"/>
      <c r="DU19" s="158"/>
      <c r="DV19" s="158"/>
      <c r="DW19" s="158"/>
      <c r="DX19" s="158"/>
      <c r="DY19" s="158"/>
      <c r="DZ19" s="158"/>
      <c r="EA19" s="158"/>
      <c r="EB19" s="158"/>
      <c r="EC19" s="158"/>
      <c r="ED19" s="158"/>
      <c r="EE19" s="158"/>
      <c r="EF19" s="158"/>
      <c r="EG19" s="158"/>
      <c r="EH19" s="158"/>
      <c r="EI19" s="158"/>
      <c r="EJ19" s="158"/>
      <c r="EK19" s="158"/>
      <c r="EL19" s="158"/>
      <c r="EM19" s="158"/>
      <c r="EN19" s="158"/>
      <c r="EO19" s="158"/>
      <c r="EP19" s="158"/>
      <c r="EQ19" s="158"/>
      <c r="ER19" s="158"/>
      <c r="ES19" s="158"/>
      <c r="ET19" s="158"/>
      <c r="EU19" s="158"/>
      <c r="EV19" s="158"/>
      <c r="EW19" s="158"/>
      <c r="EX19" s="158"/>
      <c r="EY19" s="158"/>
      <c r="EZ19" s="158"/>
      <c r="FA19" s="158"/>
      <c r="FB19" s="158"/>
      <c r="FC19" s="158"/>
      <c r="FD19" s="158"/>
      <c r="FE19" s="158"/>
      <c r="FF19" s="158"/>
      <c r="FG19" s="158"/>
      <c r="FH19" s="158"/>
      <c r="FI19" s="158"/>
      <c r="FJ19" s="158"/>
      <c r="FK19" s="158"/>
      <c r="FL19" s="158"/>
      <c r="FM19" s="158"/>
      <c r="FN19" s="158"/>
      <c r="FO19" s="158"/>
      <c r="FP19" s="158"/>
      <c r="FQ19" s="158"/>
      <c r="FR19" s="158"/>
      <c r="FS19" s="158"/>
      <c r="FT19" s="158"/>
      <c r="FU19" s="158"/>
      <c r="FV19" s="158"/>
      <c r="FW19" s="158"/>
      <c r="FX19" s="158"/>
      <c r="FY19" s="158"/>
      <c r="FZ19" s="158"/>
      <c r="GA19" s="158"/>
      <c r="GB19" s="158"/>
      <c r="GC19" s="158"/>
      <c r="GD19" s="158"/>
      <c r="GE19" s="158"/>
      <c r="GF19" s="158"/>
      <c r="GG19" s="158"/>
    </row>
    <row r="20" spans="1:189" s="156" customFormat="1" ht="13" customHeight="1">
      <c r="A20" s="158"/>
      <c r="B20" s="158"/>
      <c r="D20" s="441"/>
      <c r="E20" s="441"/>
      <c r="F20" s="441"/>
      <c r="G20" s="441"/>
      <c r="H20" s="441"/>
      <c r="R20" s="158"/>
      <c r="S20" s="158"/>
      <c r="T20" s="158"/>
      <c r="U20" s="158"/>
      <c r="V20" s="158"/>
      <c r="W20" s="158"/>
      <c r="X20" s="158"/>
      <c r="Y20" s="158"/>
      <c r="Z20" s="158"/>
      <c r="AA20" s="158"/>
      <c r="AB20" s="158"/>
      <c r="AC20" s="158"/>
      <c r="AD20" s="158"/>
      <c r="AE20" s="158"/>
      <c r="AF20" s="158"/>
      <c r="AG20" s="158"/>
      <c r="AH20" s="158"/>
      <c r="AI20" s="158"/>
      <c r="AJ20" s="158"/>
      <c r="AK20" s="158"/>
      <c r="AL20" s="158"/>
      <c r="AM20" s="158"/>
      <c r="AN20" s="158"/>
      <c r="AO20" s="158"/>
      <c r="AP20" s="158"/>
      <c r="AQ20" s="158"/>
      <c r="AR20" s="158"/>
      <c r="AS20" s="158"/>
      <c r="AT20" s="158"/>
      <c r="AU20" s="158"/>
      <c r="AV20" s="158"/>
      <c r="AW20" s="158"/>
      <c r="AX20" s="158"/>
      <c r="AY20" s="158"/>
      <c r="AZ20" s="158"/>
      <c r="BA20" s="158"/>
      <c r="BB20" s="158"/>
      <c r="BC20" s="158"/>
      <c r="BD20" s="158"/>
      <c r="BE20" s="158"/>
      <c r="BF20" s="158"/>
      <c r="BG20" s="158"/>
      <c r="BH20" s="158"/>
      <c r="BI20" s="158"/>
      <c r="BJ20" s="158"/>
      <c r="BK20" s="158"/>
      <c r="BL20" s="158"/>
      <c r="BM20" s="158"/>
      <c r="BN20" s="158"/>
      <c r="BO20" s="158"/>
      <c r="BP20" s="158"/>
      <c r="BQ20" s="158"/>
      <c r="BR20" s="158"/>
      <c r="BS20" s="158"/>
      <c r="BT20" s="158"/>
      <c r="BU20" s="158"/>
      <c r="BV20" s="158"/>
      <c r="BW20" s="158"/>
      <c r="BX20" s="158"/>
      <c r="BY20" s="158"/>
      <c r="BZ20" s="158"/>
      <c r="CA20" s="158"/>
      <c r="CB20" s="158"/>
      <c r="CC20" s="158"/>
      <c r="CD20" s="158"/>
      <c r="CE20" s="158"/>
      <c r="CF20" s="158"/>
      <c r="CG20" s="158"/>
      <c r="CH20" s="158"/>
      <c r="CI20" s="158"/>
      <c r="CJ20" s="158"/>
      <c r="CK20" s="158"/>
      <c r="CL20" s="158"/>
      <c r="CM20" s="158"/>
      <c r="CN20" s="158"/>
      <c r="CO20" s="158"/>
      <c r="CP20" s="158"/>
      <c r="CQ20" s="158"/>
      <c r="CR20" s="158"/>
      <c r="CS20" s="158"/>
      <c r="CT20" s="158"/>
      <c r="CU20" s="158"/>
      <c r="CV20" s="158"/>
      <c r="CW20" s="158"/>
      <c r="CX20" s="158"/>
      <c r="CY20" s="158"/>
      <c r="CZ20" s="158"/>
      <c r="DA20" s="158"/>
      <c r="DB20" s="158"/>
      <c r="DC20" s="158"/>
      <c r="DD20" s="158"/>
      <c r="DE20" s="158"/>
      <c r="DF20" s="158"/>
      <c r="DG20" s="158"/>
      <c r="DH20" s="158"/>
      <c r="DI20" s="158"/>
      <c r="DJ20" s="158"/>
      <c r="DK20" s="158"/>
      <c r="DL20" s="158"/>
      <c r="DM20" s="158"/>
      <c r="DN20" s="158"/>
      <c r="DO20" s="158"/>
      <c r="DP20" s="158"/>
      <c r="DQ20" s="158"/>
      <c r="DR20" s="158"/>
      <c r="DS20" s="158"/>
      <c r="DT20" s="158"/>
      <c r="DU20" s="158"/>
      <c r="DV20" s="158"/>
      <c r="DW20" s="158"/>
      <c r="DX20" s="158"/>
      <c r="DY20" s="158"/>
      <c r="DZ20" s="158"/>
      <c r="EA20" s="158"/>
      <c r="EB20" s="158"/>
      <c r="EC20" s="158"/>
      <c r="ED20" s="158"/>
      <c r="EE20" s="158"/>
      <c r="EF20" s="158"/>
      <c r="EG20" s="158"/>
      <c r="EH20" s="158"/>
      <c r="EI20" s="158"/>
      <c r="EJ20" s="158"/>
      <c r="EK20" s="158"/>
      <c r="EL20" s="158"/>
      <c r="EM20" s="158"/>
      <c r="EN20" s="158"/>
      <c r="EO20" s="158"/>
      <c r="EP20" s="158"/>
      <c r="EQ20" s="158"/>
      <c r="ER20" s="158"/>
      <c r="ES20" s="158"/>
      <c r="ET20" s="158"/>
      <c r="EU20" s="158"/>
      <c r="EV20" s="158"/>
      <c r="EW20" s="158"/>
      <c r="EX20" s="158"/>
      <c r="EY20" s="158"/>
      <c r="EZ20" s="158"/>
      <c r="FA20" s="158"/>
      <c r="FB20" s="158"/>
      <c r="FC20" s="158"/>
      <c r="FD20" s="158"/>
      <c r="FE20" s="158"/>
      <c r="FF20" s="158"/>
      <c r="FG20" s="158"/>
      <c r="FH20" s="158"/>
      <c r="FI20" s="158"/>
      <c r="FJ20" s="158"/>
      <c r="FK20" s="158"/>
      <c r="FL20" s="158"/>
      <c r="FM20" s="158"/>
      <c r="FN20" s="158"/>
      <c r="FO20" s="158"/>
      <c r="FP20" s="158"/>
      <c r="FQ20" s="158"/>
      <c r="FR20" s="158"/>
      <c r="FS20" s="158"/>
      <c r="FT20" s="158"/>
      <c r="FU20" s="158"/>
      <c r="FV20" s="158"/>
      <c r="FW20" s="158"/>
      <c r="FX20" s="158"/>
      <c r="FY20" s="158"/>
      <c r="FZ20" s="158"/>
      <c r="GA20" s="158"/>
      <c r="GB20" s="158"/>
      <c r="GC20" s="158"/>
      <c r="GD20" s="158"/>
      <c r="GE20" s="158"/>
      <c r="GF20" s="158"/>
      <c r="GG20" s="158"/>
    </row>
    <row r="65439" spans="1:189" s="156" customFormat="1" ht="13" customHeight="1">
      <c r="A65439" s="158"/>
      <c r="B65439" s="158"/>
      <c r="D65439" s="157"/>
      <c r="E65439" s="157"/>
      <c r="F65439" s="157"/>
      <c r="G65439" s="157"/>
      <c r="H65439" s="157"/>
      <c r="M65439" s="189"/>
      <c r="R65439" s="158"/>
      <c r="S65439" s="158"/>
      <c r="T65439" s="158"/>
      <c r="U65439" s="158"/>
      <c r="V65439" s="158"/>
      <c r="W65439" s="158"/>
      <c r="X65439" s="158"/>
      <c r="Y65439" s="158"/>
      <c r="Z65439" s="158"/>
      <c r="AA65439" s="158"/>
      <c r="AB65439" s="158"/>
      <c r="AC65439" s="158"/>
      <c r="AD65439" s="158"/>
      <c r="AE65439" s="158"/>
      <c r="AF65439" s="158"/>
      <c r="AG65439" s="158"/>
      <c r="AH65439" s="158"/>
      <c r="AI65439" s="158"/>
      <c r="AJ65439" s="158"/>
      <c r="AK65439" s="158"/>
      <c r="AL65439" s="158"/>
      <c r="AM65439" s="158"/>
      <c r="AN65439" s="158"/>
      <c r="AO65439" s="158"/>
      <c r="AP65439" s="158"/>
      <c r="AQ65439" s="158"/>
      <c r="AR65439" s="158"/>
      <c r="AS65439" s="158"/>
      <c r="AT65439" s="158"/>
      <c r="AU65439" s="158"/>
      <c r="AV65439" s="158"/>
      <c r="AW65439" s="158"/>
      <c r="AX65439" s="158"/>
      <c r="AY65439" s="158"/>
      <c r="AZ65439" s="158"/>
      <c r="BA65439" s="158"/>
      <c r="BB65439" s="158"/>
      <c r="BC65439" s="158"/>
      <c r="BD65439" s="158"/>
      <c r="BE65439" s="158"/>
      <c r="BF65439" s="158"/>
      <c r="BG65439" s="158"/>
      <c r="BH65439" s="158"/>
      <c r="BI65439" s="158"/>
      <c r="BJ65439" s="158"/>
      <c r="BK65439" s="158"/>
      <c r="BL65439" s="158"/>
      <c r="BM65439" s="158"/>
      <c r="BN65439" s="158"/>
      <c r="BO65439" s="158"/>
      <c r="BP65439" s="158"/>
      <c r="BQ65439" s="158"/>
      <c r="BR65439" s="158"/>
      <c r="BS65439" s="158"/>
      <c r="BT65439" s="158"/>
      <c r="BU65439" s="158"/>
      <c r="BV65439" s="158"/>
      <c r="BW65439" s="158"/>
      <c r="BX65439" s="158"/>
      <c r="BY65439" s="158"/>
      <c r="BZ65439" s="158"/>
      <c r="CA65439" s="158"/>
      <c r="CB65439" s="158"/>
      <c r="CC65439" s="158"/>
      <c r="CD65439" s="158"/>
      <c r="CE65439" s="158"/>
      <c r="CF65439" s="158"/>
      <c r="CG65439" s="158"/>
      <c r="CH65439" s="158"/>
      <c r="CI65439" s="158"/>
      <c r="CJ65439" s="158"/>
      <c r="CK65439" s="158"/>
      <c r="CL65439" s="158"/>
      <c r="CM65439" s="158"/>
      <c r="CN65439" s="158"/>
      <c r="CO65439" s="158"/>
      <c r="CP65439" s="158"/>
      <c r="CQ65439" s="158"/>
      <c r="CR65439" s="158"/>
      <c r="CS65439" s="158"/>
      <c r="CT65439" s="158"/>
      <c r="CU65439" s="158"/>
      <c r="CV65439" s="158"/>
      <c r="CW65439" s="158"/>
      <c r="CX65439" s="158"/>
      <c r="CY65439" s="158"/>
      <c r="CZ65439" s="158"/>
      <c r="DA65439" s="158"/>
      <c r="DB65439" s="158"/>
      <c r="DC65439" s="158"/>
      <c r="DD65439" s="158"/>
      <c r="DE65439" s="158"/>
      <c r="DF65439" s="158"/>
      <c r="DG65439" s="158"/>
      <c r="DH65439" s="158"/>
      <c r="DI65439" s="158"/>
      <c r="DJ65439" s="158"/>
      <c r="DK65439" s="158"/>
      <c r="DL65439" s="158"/>
      <c r="DM65439" s="158"/>
      <c r="DN65439" s="158"/>
      <c r="DO65439" s="158"/>
      <c r="DP65439" s="158"/>
      <c r="DQ65439" s="158"/>
      <c r="DR65439" s="158"/>
      <c r="DS65439" s="158"/>
      <c r="DT65439" s="158"/>
      <c r="DU65439" s="158"/>
      <c r="DV65439" s="158"/>
      <c r="DW65439" s="158"/>
      <c r="DX65439" s="158"/>
      <c r="DY65439" s="158"/>
      <c r="DZ65439" s="158"/>
      <c r="EA65439" s="158"/>
      <c r="EB65439" s="158"/>
      <c r="EC65439" s="158"/>
      <c r="ED65439" s="158"/>
      <c r="EE65439" s="158"/>
      <c r="EF65439" s="158"/>
      <c r="EG65439" s="158"/>
      <c r="EH65439" s="158"/>
      <c r="EI65439" s="158"/>
      <c r="EJ65439" s="158"/>
      <c r="EK65439" s="158"/>
      <c r="EL65439" s="158"/>
      <c r="EM65439" s="158"/>
      <c r="EN65439" s="158"/>
      <c r="EO65439" s="158"/>
      <c r="EP65439" s="158"/>
      <c r="EQ65439" s="158"/>
      <c r="ER65439" s="158"/>
      <c r="ES65439" s="158"/>
      <c r="ET65439" s="158"/>
      <c r="EU65439" s="158"/>
      <c r="EV65439" s="158"/>
      <c r="EW65439" s="158"/>
      <c r="EX65439" s="158"/>
      <c r="EY65439" s="158"/>
      <c r="EZ65439" s="158"/>
      <c r="FA65439" s="158"/>
      <c r="FB65439" s="158"/>
      <c r="FC65439" s="158"/>
      <c r="FD65439" s="158"/>
      <c r="FE65439" s="158"/>
      <c r="FF65439" s="158"/>
      <c r="FG65439" s="158"/>
      <c r="FH65439" s="158"/>
      <c r="FI65439" s="158"/>
      <c r="FJ65439" s="158"/>
      <c r="FK65439" s="158"/>
      <c r="FL65439" s="158"/>
      <c r="FM65439" s="158"/>
      <c r="FN65439" s="158"/>
      <c r="FO65439" s="158"/>
      <c r="FP65439" s="158"/>
      <c r="FQ65439" s="158"/>
      <c r="FR65439" s="158"/>
      <c r="FS65439" s="158"/>
      <c r="FT65439" s="158"/>
      <c r="FU65439" s="158"/>
      <c r="FV65439" s="158"/>
      <c r="FW65439" s="158"/>
      <c r="FX65439" s="158"/>
      <c r="FY65439" s="158"/>
      <c r="FZ65439" s="158"/>
      <c r="GA65439" s="158"/>
      <c r="GB65439" s="158"/>
      <c r="GC65439" s="158"/>
      <c r="GD65439" s="158"/>
      <c r="GE65439" s="158"/>
      <c r="GF65439" s="158"/>
      <c r="GG65439" s="158"/>
    </row>
    <row r="65464" spans="4:17" ht="13" customHeight="1">
      <c r="D65464" s="190"/>
      <c r="E65464" s="190"/>
      <c r="F65464" s="190"/>
      <c r="G65464" s="190"/>
      <c r="H65464" s="190"/>
      <c r="I65464" s="190"/>
      <c r="J65464" s="190"/>
      <c r="K65464" s="190"/>
      <c r="L65464" s="190"/>
      <c r="M65464" s="191"/>
      <c r="N65464" s="191"/>
      <c r="O65464" s="191"/>
      <c r="P65464" s="191"/>
      <c r="Q65464" s="191"/>
    </row>
    <row r="65473" spans="3:17" s="192" customFormat="1" ht="13" customHeight="1">
      <c r="C65473" s="191"/>
      <c r="D65473" s="157"/>
      <c r="E65473" s="157"/>
      <c r="F65473" s="157"/>
      <c r="G65473" s="157"/>
      <c r="H65473" s="157"/>
      <c r="I65473" s="156"/>
      <c r="J65473" s="156"/>
      <c r="K65473" s="156"/>
      <c r="L65473" s="156"/>
      <c r="M65473" s="156"/>
      <c r="N65473" s="156"/>
      <c r="O65473" s="156"/>
      <c r="P65473" s="156"/>
      <c r="Q65473" s="156"/>
    </row>
  </sheetData>
  <printOptions horizontalCentered="1"/>
  <pageMargins left="0.35433070866141736" right="0.23622047244094491" top="0.78740157480314965" bottom="0.51181102362204722" header="0.51181102362204722" footer="0.51181102362204722"/>
  <pageSetup paperSize="9" scale="66" orientation="landscape" r:id="rId1"/>
  <headerFooter alignWithMargins="0">
    <oddFooter>&amp;L_x000D_&amp;1#&amp;"Calibri"&amp;9&amp;K000000 Corporativo | Interno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10AD24-4E70-449E-9185-99F9559D7332}">
  <dimension ref="A1:AO113"/>
  <sheetViews>
    <sheetView showGridLines="0" zoomScale="70" zoomScaleNormal="70" zoomScaleSheetLayoutView="55" workbookViewId="0">
      <pane xSplit="2" ySplit="2" topLeftCell="C78" activePane="bottomRight" state="frozen"/>
      <selection activeCell="W7" sqref="W7"/>
      <selection pane="topRight" activeCell="W7" sqref="W7"/>
      <selection pane="bottomLeft" activeCell="W7" sqref="W7"/>
      <selection pane="bottomRight" activeCell="W7" sqref="W7"/>
    </sheetView>
  </sheetViews>
  <sheetFormatPr defaultColWidth="9.1796875" defaultRowHeight="15.5"/>
  <cols>
    <col min="1" max="1" width="10.81640625" style="296" bestFit="1" customWidth="1"/>
    <col min="2" max="2" width="13" style="297" customWidth="1"/>
    <col min="3" max="3" width="16.453125" style="298" customWidth="1"/>
    <col min="4" max="7" width="16.453125" style="199" customWidth="1"/>
    <col min="8" max="8" width="16.453125" style="299" customWidth="1"/>
    <col min="9" max="9" width="16.453125" style="199" customWidth="1"/>
    <col min="10" max="10" width="16.453125" style="299" customWidth="1"/>
    <col min="11" max="11" width="16.453125" style="300" customWidth="1"/>
    <col min="12" max="12" width="16.453125" style="298" customWidth="1"/>
    <col min="13" max="14" width="16.453125" style="199" customWidth="1"/>
    <col min="15" max="18" width="9.1796875" style="288"/>
    <col min="19" max="20" width="11.81640625" style="288" bestFit="1" customWidth="1"/>
    <col min="21" max="16384" width="9.1796875" style="288"/>
  </cols>
  <sheetData>
    <row r="1" spans="1:20">
      <c r="A1" s="445"/>
      <c r="B1" s="446"/>
      <c r="C1" s="447" t="s">
        <v>178</v>
      </c>
      <c r="D1" s="448"/>
      <c r="E1" s="448"/>
      <c r="F1" s="448"/>
      <c r="G1" s="449"/>
      <c r="H1" s="197" t="s">
        <v>264</v>
      </c>
      <c r="I1" s="198"/>
      <c r="J1" s="447" t="s">
        <v>39</v>
      </c>
      <c r="K1" s="449"/>
      <c r="L1" s="447" t="s">
        <v>180</v>
      </c>
      <c r="M1" s="448"/>
      <c r="N1" s="448"/>
    </row>
    <row r="2" spans="1:20">
      <c r="A2" s="445"/>
      <c r="B2" s="446"/>
      <c r="C2" s="450" t="s">
        <v>60</v>
      </c>
      <c r="D2" s="201" t="s">
        <v>181</v>
      </c>
      <c r="E2" s="201" t="s">
        <v>62</v>
      </c>
      <c r="F2" s="201" t="s">
        <v>63</v>
      </c>
      <c r="G2" s="201" t="s">
        <v>182</v>
      </c>
      <c r="H2" s="450" t="s">
        <v>65</v>
      </c>
      <c r="I2" s="451" t="s">
        <v>66</v>
      </c>
      <c r="J2" s="450" t="s">
        <v>65</v>
      </c>
      <c r="K2" s="446" t="s">
        <v>66</v>
      </c>
      <c r="L2" s="450" t="s">
        <v>183</v>
      </c>
      <c r="M2" s="446" t="s">
        <v>64</v>
      </c>
      <c r="N2" s="446" t="s">
        <v>63</v>
      </c>
    </row>
    <row r="3" spans="1:20">
      <c r="A3" s="203">
        <v>37316</v>
      </c>
      <c r="B3" s="452" t="s">
        <v>228</v>
      </c>
      <c r="C3" s="453"/>
      <c r="D3" s="454"/>
      <c r="E3" s="454"/>
      <c r="F3" s="454"/>
      <c r="G3" s="454"/>
      <c r="H3" s="455">
        <v>0.33500000000000002</v>
      </c>
      <c r="I3" s="455">
        <v>0.20030000000000001</v>
      </c>
      <c r="J3" s="209">
        <v>2.8517000000000001</v>
      </c>
      <c r="K3" s="209">
        <v>2.1258499999999998</v>
      </c>
      <c r="L3" s="456">
        <v>51.127000000000002</v>
      </c>
      <c r="M3" s="211"/>
      <c r="N3" s="457"/>
    </row>
    <row r="4" spans="1:20" ht="15" customHeight="1">
      <c r="A4" s="203">
        <v>37408</v>
      </c>
      <c r="B4" s="452" t="s">
        <v>229</v>
      </c>
      <c r="C4" s="458"/>
      <c r="D4" s="459"/>
      <c r="E4" s="459"/>
      <c r="F4" s="459"/>
      <c r="G4" s="459"/>
      <c r="H4" s="460">
        <v>0.58810000000000007</v>
      </c>
      <c r="I4" s="460">
        <v>0.85060000000000002</v>
      </c>
      <c r="J4" s="216">
        <v>3.8037000000000001</v>
      </c>
      <c r="K4" s="216">
        <v>3.3601999999999999</v>
      </c>
      <c r="L4" s="461">
        <v>60.828200000000002</v>
      </c>
      <c r="M4" s="218">
        <f t="shared" ref="M4:M67" si="0">L4/L3-1</f>
        <v>0.1897471003579323</v>
      </c>
      <c r="N4" s="231"/>
    </row>
    <row r="5" spans="1:20" ht="15" customHeight="1">
      <c r="A5" s="203">
        <v>37500</v>
      </c>
      <c r="B5" s="452" t="s">
        <v>230</v>
      </c>
      <c r="C5" s="458"/>
      <c r="D5" s="459"/>
      <c r="E5" s="459"/>
      <c r="F5" s="459"/>
      <c r="G5" s="459"/>
      <c r="H5" s="460">
        <v>0.34689999999999999</v>
      </c>
      <c r="I5" s="460">
        <v>0.66064999999999996</v>
      </c>
      <c r="J5" s="216">
        <v>3.7267000000000001</v>
      </c>
      <c r="K5" s="216">
        <v>3.7137500000000001</v>
      </c>
      <c r="L5" s="461">
        <v>65.105500000000006</v>
      </c>
      <c r="M5" s="218">
        <f t="shared" si="0"/>
        <v>7.0317714481112459E-2</v>
      </c>
      <c r="N5" s="231"/>
    </row>
    <row r="6" spans="1:20" ht="15.75" customHeight="1">
      <c r="A6" s="220">
        <v>37591</v>
      </c>
      <c r="B6" s="462" t="s">
        <v>231</v>
      </c>
      <c r="C6" s="463"/>
      <c r="D6" s="464"/>
      <c r="E6" s="464"/>
      <c r="F6" s="464"/>
      <c r="G6" s="464"/>
      <c r="H6" s="465">
        <v>0.21309999999999998</v>
      </c>
      <c r="I6" s="465">
        <v>0.21155000000000002</v>
      </c>
      <c r="J6" s="225">
        <v>3.363</v>
      </c>
      <c r="K6" s="225">
        <v>3.4431000000000003</v>
      </c>
      <c r="L6" s="466">
        <v>65.702799999999996</v>
      </c>
      <c r="M6" s="227">
        <f t="shared" si="0"/>
        <v>9.1743401095143451E-3</v>
      </c>
      <c r="N6" s="232"/>
      <c r="Q6" s="443"/>
      <c r="R6" s="443"/>
      <c r="S6" s="443"/>
    </row>
    <row r="7" spans="1:20" ht="15.75" customHeight="1">
      <c r="A7" s="203">
        <v>37681</v>
      </c>
      <c r="B7" s="452" t="s">
        <v>70</v>
      </c>
      <c r="C7" s="458"/>
      <c r="D7" s="459"/>
      <c r="E7" s="459"/>
      <c r="F7" s="459"/>
      <c r="G7" s="459"/>
      <c r="H7" s="214">
        <v>0.25129999999999997</v>
      </c>
      <c r="I7" s="214">
        <v>0.21035000000000001</v>
      </c>
      <c r="J7" s="216">
        <v>2.9624999999999999</v>
      </c>
      <c r="K7" s="216">
        <v>3.0720999999999998</v>
      </c>
      <c r="L7" s="467">
        <v>67.337199999999996</v>
      </c>
      <c r="M7" s="218">
        <f t="shared" si="0"/>
        <v>2.4875652179207064E-2</v>
      </c>
      <c r="N7" s="231">
        <f t="shared" ref="N7:N70" si="1">L7/L3-1</f>
        <v>0.3170575234220665</v>
      </c>
    </row>
    <row r="8" spans="1:20" ht="15.75" customHeight="1">
      <c r="A8" s="203">
        <v>37773</v>
      </c>
      <c r="B8" s="452" t="s">
        <v>71</v>
      </c>
      <c r="C8" s="458"/>
      <c r="D8" s="468"/>
      <c r="E8" s="459"/>
      <c r="F8" s="459"/>
      <c r="G8" s="459"/>
      <c r="H8" s="214">
        <v>5.2499999999999998E-2</v>
      </c>
      <c r="I8" s="214">
        <v>0.12064999999999999</v>
      </c>
      <c r="J8" s="216">
        <v>2.8075000000000001</v>
      </c>
      <c r="K8" s="216">
        <v>2.8185000000000002</v>
      </c>
      <c r="L8" s="467">
        <v>67.058499999999995</v>
      </c>
      <c r="M8" s="218">
        <f t="shared" si="0"/>
        <v>-4.1388712331371647E-3</v>
      </c>
      <c r="N8" s="231">
        <f t="shared" si="1"/>
        <v>0.10242453335788326</v>
      </c>
      <c r="S8" s="469"/>
    </row>
    <row r="9" spans="1:20" ht="15.75" customHeight="1">
      <c r="A9" s="203">
        <v>37865</v>
      </c>
      <c r="B9" s="452" t="s">
        <v>72</v>
      </c>
      <c r="C9" s="458"/>
      <c r="D9" s="468"/>
      <c r="E9" s="459"/>
      <c r="F9" s="459"/>
      <c r="G9" s="459"/>
      <c r="H9" s="214">
        <v>4.1299999999999996E-2</v>
      </c>
      <c r="I9" s="214">
        <v>3.5049999999999998E-2</v>
      </c>
      <c r="J9" s="216">
        <v>2.911</v>
      </c>
      <c r="K9" s="216">
        <v>2.9211499999999999</v>
      </c>
      <c r="L9" s="467">
        <v>67.3994</v>
      </c>
      <c r="M9" s="218">
        <f t="shared" si="0"/>
        <v>5.0836210174698415E-3</v>
      </c>
      <c r="N9" s="231">
        <f t="shared" si="1"/>
        <v>3.5233582416231979E-2</v>
      </c>
    </row>
    <row r="10" spans="1:20" s="471" customFormat="1" ht="15.75" customHeight="1">
      <c r="A10" s="220">
        <v>37956</v>
      </c>
      <c r="B10" s="462" t="s">
        <v>73</v>
      </c>
      <c r="C10" s="463"/>
      <c r="D10" s="464"/>
      <c r="E10" s="464"/>
      <c r="F10" s="464"/>
      <c r="G10" s="464"/>
      <c r="H10" s="223">
        <v>2.81E-2</v>
      </c>
      <c r="I10" s="223">
        <v>3.0949999999999998E-2</v>
      </c>
      <c r="J10" s="225">
        <v>2.9329999999999998</v>
      </c>
      <c r="K10" s="225">
        <v>2.9052499999999997</v>
      </c>
      <c r="L10" s="470">
        <v>68.108199999999997</v>
      </c>
      <c r="M10" s="227">
        <f t="shared" si="0"/>
        <v>1.0516414092706983E-2</v>
      </c>
      <c r="N10" s="232">
        <f t="shared" si="1"/>
        <v>3.6610311889295533E-2</v>
      </c>
    </row>
    <row r="11" spans="1:20" ht="15.75" customHeight="1">
      <c r="A11" s="203">
        <v>38047</v>
      </c>
      <c r="B11" s="452" t="s">
        <v>74</v>
      </c>
      <c r="C11" s="458"/>
      <c r="D11" s="459"/>
      <c r="E11" s="459"/>
      <c r="F11" s="459"/>
      <c r="G11" s="459"/>
      <c r="H11" s="472">
        <v>1.6899999999999998E-2</v>
      </c>
      <c r="I11" s="472">
        <v>1.5949999999999999E-2</v>
      </c>
      <c r="J11" s="458">
        <v>2.855</v>
      </c>
      <c r="K11" s="458">
        <v>2.89385</v>
      </c>
      <c r="L11" s="473">
        <v>68.869500000000002</v>
      </c>
      <c r="M11" s="218">
        <f t="shared" si="0"/>
        <v>1.1177802379155555E-2</v>
      </c>
      <c r="N11" s="231">
        <f t="shared" si="1"/>
        <v>2.2755623934467284E-2</v>
      </c>
    </row>
    <row r="12" spans="1:20" ht="15.75" customHeight="1">
      <c r="A12" s="203">
        <v>38139</v>
      </c>
      <c r="B12" s="452" t="s">
        <v>75</v>
      </c>
      <c r="C12" s="458"/>
      <c r="D12" s="459"/>
      <c r="E12" s="459"/>
      <c r="F12" s="459"/>
      <c r="G12" s="459"/>
      <c r="H12" s="460">
        <v>2.4399999999999998E-2</v>
      </c>
      <c r="I12" s="460">
        <v>2.1250000000000002E-2</v>
      </c>
      <c r="J12" s="458">
        <v>2.9607000000000001</v>
      </c>
      <c r="K12" s="458">
        <v>2.9029500000000001</v>
      </c>
      <c r="L12" s="474">
        <v>70.363900000000001</v>
      </c>
      <c r="M12" s="218">
        <f t="shared" si="0"/>
        <v>2.1699010447295164E-2</v>
      </c>
      <c r="N12" s="231">
        <f t="shared" si="1"/>
        <v>4.9291290440436342E-2</v>
      </c>
    </row>
    <row r="13" spans="1:20" ht="15.75" customHeight="1">
      <c r="A13" s="203">
        <v>38231</v>
      </c>
      <c r="B13" s="452" t="s">
        <v>76</v>
      </c>
      <c r="C13" s="458"/>
      <c r="D13" s="459"/>
      <c r="E13" s="459"/>
      <c r="F13" s="459"/>
      <c r="G13" s="459"/>
      <c r="H13" s="460">
        <v>5.1900000000000002E-2</v>
      </c>
      <c r="I13" s="460">
        <v>4.5950000000000005E-2</v>
      </c>
      <c r="J13" s="458">
        <v>2.9824999999999999</v>
      </c>
      <c r="K13" s="458">
        <v>2.97925</v>
      </c>
      <c r="L13" s="474">
        <v>71.377399999999994</v>
      </c>
      <c r="M13" s="218">
        <f t="shared" si="0"/>
        <v>1.4403692802701373E-2</v>
      </c>
      <c r="N13" s="231">
        <f t="shared" si="1"/>
        <v>5.902129692549174E-2</v>
      </c>
    </row>
    <row r="14" spans="1:20" s="471" customFormat="1" ht="15.75" customHeight="1">
      <c r="A14" s="220">
        <v>38322</v>
      </c>
      <c r="B14" s="462" t="s">
        <v>77</v>
      </c>
      <c r="C14" s="463"/>
      <c r="D14" s="464"/>
      <c r="E14" s="464"/>
      <c r="F14" s="464"/>
      <c r="G14" s="464"/>
      <c r="H14" s="465">
        <v>0.04</v>
      </c>
      <c r="I14" s="465">
        <v>4.1899999999999993E-2</v>
      </c>
      <c r="J14" s="463">
        <v>2.9738000000000002</v>
      </c>
      <c r="K14" s="463">
        <v>2.976</v>
      </c>
      <c r="L14" s="475">
        <v>72.260599999999997</v>
      </c>
      <c r="M14" s="227">
        <f t="shared" si="0"/>
        <v>1.2373664493243064E-2</v>
      </c>
      <c r="N14" s="232">
        <f t="shared" si="1"/>
        <v>6.0967695519775988E-2</v>
      </c>
      <c r="T14" s="476"/>
    </row>
    <row r="15" spans="1:20" ht="15.75" customHeight="1">
      <c r="A15" s="203">
        <v>38412</v>
      </c>
      <c r="B15" s="452" t="s">
        <v>78</v>
      </c>
      <c r="C15" s="458">
        <v>101.74955050993603</v>
      </c>
      <c r="D15" s="459"/>
      <c r="E15" s="459"/>
      <c r="F15" s="459"/>
      <c r="G15" s="459"/>
      <c r="H15" s="460">
        <v>3.3099999999999997E-2</v>
      </c>
      <c r="I15" s="460">
        <v>3.0949999999999998E-2</v>
      </c>
      <c r="J15" s="458">
        <v>2.9232999999999998</v>
      </c>
      <c r="K15" s="458">
        <v>2.9242999999999997</v>
      </c>
      <c r="L15" s="474">
        <v>75.172300000000007</v>
      </c>
      <c r="M15" s="218">
        <f t="shared" si="0"/>
        <v>4.0294434311367588E-2</v>
      </c>
      <c r="N15" s="231">
        <f t="shared" si="1"/>
        <v>9.1518015957717136E-2</v>
      </c>
      <c r="T15" s="469"/>
    </row>
    <row r="16" spans="1:20" ht="15.75" customHeight="1">
      <c r="A16" s="203">
        <v>38504</v>
      </c>
      <c r="B16" s="452" t="s">
        <v>79</v>
      </c>
      <c r="C16" s="458">
        <v>119.90311901736827</v>
      </c>
      <c r="D16" s="459"/>
      <c r="E16" s="459"/>
      <c r="F16" s="459"/>
      <c r="G16" s="459">
        <v>2.2094888047426764E-2</v>
      </c>
      <c r="H16" s="460">
        <v>5.9400000000000001E-2</v>
      </c>
      <c r="I16" s="460">
        <v>5.3150000000000003E-2</v>
      </c>
      <c r="J16" s="458">
        <v>2.8908</v>
      </c>
      <c r="K16" s="458">
        <v>2.90205</v>
      </c>
      <c r="L16" s="474">
        <v>76.690700000000007</v>
      </c>
      <c r="M16" s="218">
        <f t="shared" si="0"/>
        <v>2.019892965893022E-2</v>
      </c>
      <c r="N16" s="231">
        <f t="shared" si="1"/>
        <v>8.9915425381481118E-2</v>
      </c>
    </row>
    <row r="17" spans="1:14" ht="15.75" customHeight="1">
      <c r="A17" s="203">
        <v>38596</v>
      </c>
      <c r="B17" s="452" t="s">
        <v>80</v>
      </c>
      <c r="C17" s="458">
        <v>106.0980555940945</v>
      </c>
      <c r="D17" s="459"/>
      <c r="E17" s="459"/>
      <c r="F17" s="459"/>
      <c r="G17" s="459">
        <v>7.125193348294756E-3</v>
      </c>
      <c r="H17" s="460">
        <v>6.0599999999999994E-2</v>
      </c>
      <c r="I17" s="460">
        <v>6.1249999999999999E-2</v>
      </c>
      <c r="J17" s="458">
        <v>2.9125000000000001</v>
      </c>
      <c r="K17" s="458">
        <v>2.8876499999999998</v>
      </c>
      <c r="L17" s="474">
        <v>78.703999999999994</v>
      </c>
      <c r="M17" s="218">
        <f t="shared" si="0"/>
        <v>2.6252205286951158E-2</v>
      </c>
      <c r="N17" s="231">
        <f t="shared" si="1"/>
        <v>0.10264593554822676</v>
      </c>
    </row>
    <row r="18" spans="1:14" s="471" customFormat="1" ht="15.75" customHeight="1">
      <c r="A18" s="220">
        <v>38687</v>
      </c>
      <c r="B18" s="462" t="s">
        <v>81</v>
      </c>
      <c r="C18" s="463">
        <v>107.65591455625888</v>
      </c>
      <c r="D18" s="464"/>
      <c r="E18" s="464"/>
      <c r="F18" s="464"/>
      <c r="G18" s="464">
        <v>1.8532733698972459E-2</v>
      </c>
      <c r="H18" s="465">
        <v>7.6299999999999993E-2</v>
      </c>
      <c r="I18" s="465">
        <v>6.9699999999999998E-2</v>
      </c>
      <c r="J18" s="463">
        <v>3.0314999999999999</v>
      </c>
      <c r="K18" s="463">
        <v>3.0206</v>
      </c>
      <c r="L18" s="475">
        <v>81.169600000000003</v>
      </c>
      <c r="M18" s="227">
        <f t="shared" si="0"/>
        <v>3.1327505590567295E-2</v>
      </c>
      <c r="N18" s="232">
        <f t="shared" si="1"/>
        <v>0.12328987027508775</v>
      </c>
    </row>
    <row r="19" spans="1:14" ht="15.75" customHeight="1">
      <c r="A19" s="203">
        <v>38777</v>
      </c>
      <c r="B19" s="452" t="s">
        <v>82</v>
      </c>
      <c r="C19" s="458">
        <v>109.73645379021399</v>
      </c>
      <c r="D19" s="459">
        <f t="shared" ref="D19:D82" ca="1" si="2">AVERAGE(OFFSET($C$1,MATCH(EDATE(A19,0),$A$1:$A$304,0)-1,,IF(MONTH($A19)=3,-1,IF(MONTH($A19)=6,-2,IF(MONTH($A19)=9,-3,-4)))))/AVERAGE(OFFSET($C$1,MATCH(EDATE(A19,-12),$A$1:$A$304,0)-1,,IF(MONTH($A19)=3,-1,IF(MONTH($A19)=6,-2,IF(MONTH($A19)=9,-3,-4)))))-1</f>
        <v>7.849571069601935E-2</v>
      </c>
      <c r="E19" s="459"/>
      <c r="F19" s="459">
        <f>C19/C15-1</f>
        <v>7.849571069601935E-2</v>
      </c>
      <c r="G19" s="459">
        <v>2.6188300303910061E-2</v>
      </c>
      <c r="H19" s="460">
        <v>8.6300000000000002E-2</v>
      </c>
      <c r="I19" s="460">
        <v>8.345000000000001E-2</v>
      </c>
      <c r="J19" s="458">
        <v>3.0808</v>
      </c>
      <c r="K19" s="458">
        <v>3.0722499999999999</v>
      </c>
      <c r="L19" s="474">
        <v>83.525800000000004</v>
      </c>
      <c r="M19" s="218">
        <f t="shared" si="0"/>
        <v>2.9028109045751149E-2</v>
      </c>
      <c r="N19" s="231">
        <f t="shared" si="1"/>
        <v>0.11112470950070708</v>
      </c>
    </row>
    <row r="20" spans="1:14" ht="15.75" customHeight="1">
      <c r="A20" s="203">
        <v>38869</v>
      </c>
      <c r="B20" s="452" t="s">
        <v>83</v>
      </c>
      <c r="C20" s="458">
        <v>126.58362357570446</v>
      </c>
      <c r="D20" s="459">
        <f t="shared" ca="1" si="2"/>
        <v>6.6172935656014564E-2</v>
      </c>
      <c r="E20" s="459"/>
      <c r="F20" s="459">
        <f t="shared" ref="F20:F83" si="3">C20/C16-1</f>
        <v>5.5715853041058194E-2</v>
      </c>
      <c r="G20" s="459">
        <v>1.301663474864756E-2</v>
      </c>
      <c r="H20" s="460">
        <v>9.1300000000000006E-2</v>
      </c>
      <c r="I20" s="460">
        <v>9.0650000000000008E-2</v>
      </c>
      <c r="J20" s="458">
        <v>3.0848</v>
      </c>
      <c r="K20" s="458">
        <v>3.0643000000000002</v>
      </c>
      <c r="L20" s="474">
        <v>85.143100000000004</v>
      </c>
      <c r="M20" s="218">
        <f t="shared" si="0"/>
        <v>1.9362879493521667E-2</v>
      </c>
      <c r="N20" s="231">
        <f t="shared" si="1"/>
        <v>0.11021414591338963</v>
      </c>
    </row>
    <row r="21" spans="1:14" ht="15.75" customHeight="1">
      <c r="A21" s="203">
        <v>38961</v>
      </c>
      <c r="B21" s="452" t="s">
        <v>84</v>
      </c>
      <c r="C21" s="458">
        <v>116.05057338750476</v>
      </c>
      <c r="D21" s="459">
        <f t="shared" ca="1" si="2"/>
        <v>7.5117837261550413E-2</v>
      </c>
      <c r="E21" s="459"/>
      <c r="F21" s="459">
        <f t="shared" si="3"/>
        <v>9.3804902810718627E-2</v>
      </c>
      <c r="G21" s="459">
        <v>2.773105365524775E-2</v>
      </c>
      <c r="H21" s="460">
        <v>9.5000000000000001E-2</v>
      </c>
      <c r="I21" s="460">
        <v>9.4699999999999993E-2</v>
      </c>
      <c r="J21" s="458">
        <v>3.1042999999999998</v>
      </c>
      <c r="K21" s="458">
        <v>3.08955</v>
      </c>
      <c r="L21" s="474">
        <v>86.925200000000004</v>
      </c>
      <c r="M21" s="218">
        <f t="shared" si="0"/>
        <v>2.0930644996482339E-2</v>
      </c>
      <c r="N21" s="231">
        <f t="shared" si="1"/>
        <v>0.10445720674933945</v>
      </c>
    </row>
    <row r="22" spans="1:14" s="471" customFormat="1" ht="15.75" customHeight="1">
      <c r="A22" s="220">
        <v>39052</v>
      </c>
      <c r="B22" s="462" t="s">
        <v>85</v>
      </c>
      <c r="C22" s="463">
        <v>118.07382087608052</v>
      </c>
      <c r="D22" s="464">
        <f t="shared" ca="1" si="2"/>
        <v>8.0471515036576902E-2</v>
      </c>
      <c r="E22" s="464">
        <f>AVERAGE(C19:C22)/AVERAGE(C15:C18)-1</f>
        <v>8.0471515036576902E-2</v>
      </c>
      <c r="F22" s="464">
        <f t="shared" si="3"/>
        <v>9.6770403769850022E-2</v>
      </c>
      <c r="G22" s="464">
        <v>2.1196748074092886E-2</v>
      </c>
      <c r="H22" s="465">
        <v>9.8800000000000013E-2</v>
      </c>
      <c r="I22" s="465">
        <v>9.7200000000000009E-2</v>
      </c>
      <c r="J22" s="463">
        <v>3.0695000000000001</v>
      </c>
      <c r="K22" s="463">
        <v>3.0814000000000004</v>
      </c>
      <c r="L22" s="475">
        <v>89.155900000000003</v>
      </c>
      <c r="M22" s="227">
        <f t="shared" si="0"/>
        <v>2.5662293558139648E-2</v>
      </c>
      <c r="N22" s="232">
        <f t="shared" si="1"/>
        <v>9.8390284047229493E-2</v>
      </c>
    </row>
    <row r="23" spans="1:14" ht="15.75" customHeight="1">
      <c r="A23" s="203">
        <v>39142</v>
      </c>
      <c r="B23" s="452" t="s">
        <v>86</v>
      </c>
      <c r="C23" s="458">
        <v>118.90925936757426</v>
      </c>
      <c r="D23" s="459">
        <f t="shared" ca="1" si="2"/>
        <v>8.3589411362756216E-2</v>
      </c>
      <c r="E23" s="459">
        <f t="shared" ref="E23:E86" si="4">AVERAGE(C20:C23)/AVERAGE(C16:C19)-1</f>
        <v>8.1696575929534498E-2</v>
      </c>
      <c r="F23" s="459">
        <f t="shared" si="3"/>
        <v>8.3589411362756216E-2</v>
      </c>
      <c r="G23" s="459">
        <v>2.3480514199998526E-2</v>
      </c>
      <c r="H23" s="460">
        <v>8.3100000000000007E-2</v>
      </c>
      <c r="I23" s="460">
        <v>8.6249999999999993E-2</v>
      </c>
      <c r="J23" s="458">
        <v>3.1006999999999998</v>
      </c>
      <c r="K23" s="458">
        <v>3.1034999999999999</v>
      </c>
      <c r="L23" s="474">
        <v>91.979357252654268</v>
      </c>
      <c r="M23" s="218">
        <f t="shared" si="0"/>
        <v>3.1668765080653749E-2</v>
      </c>
      <c r="N23" s="231">
        <f t="shared" si="1"/>
        <v>0.1012089348758618</v>
      </c>
    </row>
    <row r="24" spans="1:14" ht="15.75" customHeight="1">
      <c r="A24" s="203">
        <v>39234</v>
      </c>
      <c r="B24" s="452" t="s">
        <v>87</v>
      </c>
      <c r="C24" s="458">
        <v>139.06399339223603</v>
      </c>
      <c r="D24" s="459">
        <f t="shared" ca="1" si="2"/>
        <v>9.1626473870707326E-2</v>
      </c>
      <c r="E24" s="459">
        <f t="shared" si="4"/>
        <v>9.3370412577731265E-2</v>
      </c>
      <c r="F24" s="459">
        <f t="shared" si="3"/>
        <v>9.859387386763796E-2</v>
      </c>
      <c r="G24" s="459">
        <v>2.1908263134549522E-2</v>
      </c>
      <c r="H24" s="460">
        <v>8.1900000000000001E-2</v>
      </c>
      <c r="I24" s="460">
        <v>7.9399999999999998E-2</v>
      </c>
      <c r="J24" s="458">
        <v>3.0908000000000002</v>
      </c>
      <c r="K24" s="458">
        <v>3.0903</v>
      </c>
      <c r="L24" s="474">
        <v>96.126176302463819</v>
      </c>
      <c r="M24" s="218">
        <f t="shared" si="0"/>
        <v>4.508423600328948E-2</v>
      </c>
      <c r="N24" s="231">
        <f t="shared" si="1"/>
        <v>0.12899549467266058</v>
      </c>
    </row>
    <row r="25" spans="1:14" ht="15.75" customHeight="1">
      <c r="A25" s="203">
        <v>39326</v>
      </c>
      <c r="B25" s="452" t="s">
        <v>88</v>
      </c>
      <c r="C25" s="458">
        <v>125.83108095701004</v>
      </c>
      <c r="D25" s="459">
        <f t="shared" ca="1" si="2"/>
        <v>8.920630278426156E-2</v>
      </c>
      <c r="E25" s="459">
        <f t="shared" si="4"/>
        <v>9.0976461881163262E-2</v>
      </c>
      <c r="F25" s="459">
        <f t="shared" si="3"/>
        <v>8.4277977126809844E-2</v>
      </c>
      <c r="G25" s="459">
        <v>1.3328338195757183E-2</v>
      </c>
      <c r="H25" s="460">
        <v>0.11749999999999999</v>
      </c>
      <c r="I25" s="460">
        <v>0.10844999999999999</v>
      </c>
      <c r="J25" s="458">
        <v>3.1495000000000002</v>
      </c>
      <c r="K25" s="458">
        <v>3.1345000000000001</v>
      </c>
      <c r="L25" s="474">
        <v>101.16505914079339</v>
      </c>
      <c r="M25" s="218">
        <f t="shared" si="0"/>
        <v>5.2419466082522348E-2</v>
      </c>
      <c r="N25" s="231">
        <f t="shared" si="1"/>
        <v>0.16381738714197236</v>
      </c>
    </row>
    <row r="26" spans="1:14" s="471" customFormat="1" ht="15.75" customHeight="1">
      <c r="A26" s="220">
        <v>39417</v>
      </c>
      <c r="B26" s="462" t="s">
        <v>89</v>
      </c>
      <c r="C26" s="463">
        <v>129.01613349740123</v>
      </c>
      <c r="D26" s="464">
        <f t="shared" ca="1" si="2"/>
        <v>9.0076508791649523E-2</v>
      </c>
      <c r="E26" s="464">
        <f t="shared" si="4"/>
        <v>9.0076508791649523E-2</v>
      </c>
      <c r="F26" s="464">
        <f t="shared" si="3"/>
        <v>9.2673486299768015E-2</v>
      </c>
      <c r="G26" s="464">
        <v>3.0574978489886773E-2</v>
      </c>
      <c r="H26" s="465">
        <v>0.1363</v>
      </c>
      <c r="I26" s="465">
        <v>0.13505</v>
      </c>
      <c r="J26" s="463">
        <v>3.1509999999999998</v>
      </c>
      <c r="K26" s="463">
        <v>3.1493500000000001</v>
      </c>
      <c r="L26" s="475">
        <v>109.01611521695274</v>
      </c>
      <c r="M26" s="227">
        <f t="shared" si="0"/>
        <v>7.7606400301045486E-2</v>
      </c>
      <c r="N26" s="232">
        <f t="shared" si="1"/>
        <v>0.22275828315291224</v>
      </c>
    </row>
    <row r="27" spans="1:14" ht="15.75" customHeight="1">
      <c r="A27" s="203">
        <v>39508</v>
      </c>
      <c r="B27" s="452" t="s">
        <v>90</v>
      </c>
      <c r="C27" s="458">
        <v>127.12864143580464</v>
      </c>
      <c r="D27" s="459">
        <f t="shared" ca="1" si="2"/>
        <v>6.912314576632328E-2</v>
      </c>
      <c r="E27" s="459">
        <f t="shared" si="4"/>
        <v>8.6365888061455509E-2</v>
      </c>
      <c r="F27" s="459">
        <f t="shared" si="3"/>
        <v>6.912314576632328E-2</v>
      </c>
      <c r="G27" s="459">
        <v>9.5451349616653136E-3</v>
      </c>
      <c r="H27" s="460">
        <v>8.3100000000000007E-2</v>
      </c>
      <c r="I27" s="460">
        <v>8.5300000000000015E-2</v>
      </c>
      <c r="J27" s="477">
        <v>3.1652999999999998</v>
      </c>
      <c r="K27" s="477">
        <v>3.1604999999999999</v>
      </c>
      <c r="L27" s="474">
        <v>115.78282757725806</v>
      </c>
      <c r="M27" s="218">
        <f t="shared" si="0"/>
        <v>6.207075299682896E-2</v>
      </c>
      <c r="N27" s="231">
        <f t="shared" si="1"/>
        <v>0.2587914401186675</v>
      </c>
    </row>
    <row r="28" spans="1:14" ht="15.75" customHeight="1">
      <c r="A28" s="203">
        <v>39600</v>
      </c>
      <c r="B28" s="452" t="s">
        <v>91</v>
      </c>
      <c r="C28" s="458">
        <v>146.64671556054526</v>
      </c>
      <c r="D28" s="459">
        <f t="shared" ca="1" si="2"/>
        <v>6.1254816410181823E-2</v>
      </c>
      <c r="E28" s="459">
        <f t="shared" si="4"/>
        <v>7.4222920284821248E-2</v>
      </c>
      <c r="F28" s="459">
        <f t="shared" si="3"/>
        <v>5.4526854747525055E-2</v>
      </c>
      <c r="G28" s="459">
        <v>5.1041769237720747E-3</v>
      </c>
      <c r="H28" s="460">
        <v>0.16250000000000001</v>
      </c>
      <c r="I28" s="460">
        <v>0.13</v>
      </c>
      <c r="J28" s="458">
        <v>3.0242</v>
      </c>
      <c r="K28" s="458">
        <v>3.0938499999999998</v>
      </c>
      <c r="L28" s="474">
        <v>121.57484506791974</v>
      </c>
      <c r="M28" s="218">
        <f t="shared" si="0"/>
        <v>5.0024840573157148E-2</v>
      </c>
      <c r="N28" s="231">
        <f t="shared" si="1"/>
        <v>0.26474233912499479</v>
      </c>
    </row>
    <row r="29" spans="1:14" ht="15.75" customHeight="1">
      <c r="A29" s="203">
        <v>39692</v>
      </c>
      <c r="B29" s="452" t="s">
        <v>92</v>
      </c>
      <c r="C29" s="458">
        <v>133.38851599304232</v>
      </c>
      <c r="D29" s="459">
        <f t="shared" ca="1" si="2"/>
        <v>6.0863146193151252E-2</v>
      </c>
      <c r="E29" s="459">
        <f t="shared" si="4"/>
        <v>6.8346971431176629E-2</v>
      </c>
      <c r="F29" s="459">
        <f t="shared" si="3"/>
        <v>6.0060161436698234E-2</v>
      </c>
      <c r="G29" s="459">
        <v>7.7995603604827934E-3</v>
      </c>
      <c r="H29" s="460">
        <v>0.12560000000000002</v>
      </c>
      <c r="I29" s="460">
        <v>0.12625</v>
      </c>
      <c r="J29" s="458">
        <v>3.1301999999999999</v>
      </c>
      <c r="K29" s="458">
        <v>3.0803500000000001</v>
      </c>
      <c r="L29" s="474">
        <v>127.20180877562022</v>
      </c>
      <c r="M29" s="218">
        <f t="shared" si="0"/>
        <v>4.6283947181317675E-2</v>
      </c>
      <c r="N29" s="231">
        <f t="shared" si="1"/>
        <v>0.25736899534246294</v>
      </c>
    </row>
    <row r="30" spans="1:14" s="471" customFormat="1" ht="15.75" customHeight="1">
      <c r="A30" s="220">
        <v>39783</v>
      </c>
      <c r="B30" s="462" t="s">
        <v>93</v>
      </c>
      <c r="C30" s="463">
        <v>126.46291597641893</v>
      </c>
      <c r="D30" s="464">
        <f t="shared" ca="1" si="2"/>
        <v>4.0572331023788877E-2</v>
      </c>
      <c r="E30" s="464">
        <f t="shared" si="4"/>
        <v>4.0572331023788877E-2</v>
      </c>
      <c r="F30" s="464">
        <f t="shared" si="3"/>
        <v>-1.978990884139098E-2</v>
      </c>
      <c r="G30" s="464">
        <v>-4.6661013126241602E-2</v>
      </c>
      <c r="H30" s="465">
        <v>0.19750000000000001</v>
      </c>
      <c r="I30" s="465">
        <v>0.21375</v>
      </c>
      <c r="J30" s="463">
        <v>3.4537</v>
      </c>
      <c r="K30" s="463">
        <v>3.41635</v>
      </c>
      <c r="L30" s="475">
        <v>131.14584455506528</v>
      </c>
      <c r="M30" s="227">
        <f t="shared" si="0"/>
        <v>3.1006129687999984E-2</v>
      </c>
      <c r="N30" s="232">
        <f t="shared" si="1"/>
        <v>0.2029950277908199</v>
      </c>
    </row>
    <row r="31" spans="1:14" ht="15.75" customHeight="1">
      <c r="A31" s="203">
        <v>39873</v>
      </c>
      <c r="B31" s="452" t="s">
        <v>94</v>
      </c>
      <c r="C31" s="458">
        <v>119.2609610994179</v>
      </c>
      <c r="D31" s="459">
        <f t="shared" ca="1" si="2"/>
        <v>-6.1887551440244382E-2</v>
      </c>
      <c r="E31" s="459">
        <f t="shared" si="4"/>
        <v>9.0573865961913747E-3</v>
      </c>
      <c r="F31" s="459">
        <f t="shared" si="3"/>
        <v>-6.1887551440244382E-2</v>
      </c>
      <c r="G31" s="459">
        <v>-3.6717975536166625E-2</v>
      </c>
      <c r="H31" s="460">
        <v>0.12380000000000001</v>
      </c>
      <c r="I31" s="460">
        <v>0.12720000000000001</v>
      </c>
      <c r="J31" s="458">
        <v>3.7134999999999998</v>
      </c>
      <c r="K31" s="458">
        <v>3.6004999999999998</v>
      </c>
      <c r="L31" s="474">
        <v>137.4048117499793</v>
      </c>
      <c r="M31" s="218">
        <f t="shared" si="0"/>
        <v>4.7725242199999851E-2</v>
      </c>
      <c r="N31" s="231">
        <f t="shared" si="1"/>
        <v>0.18674603674101498</v>
      </c>
    </row>
    <row r="32" spans="1:14" ht="15.75" customHeight="1">
      <c r="A32" s="203">
        <v>39965</v>
      </c>
      <c r="B32" s="452" t="s">
        <v>95</v>
      </c>
      <c r="C32" s="458">
        <v>130.11296246690171</v>
      </c>
      <c r="D32" s="459">
        <f t="shared" ca="1" si="2"/>
        <v>-8.9129400460815078E-2</v>
      </c>
      <c r="E32" s="459">
        <f t="shared" si="4"/>
        <v>-3.6693885131968917E-2</v>
      </c>
      <c r="F32" s="459">
        <f t="shared" si="3"/>
        <v>-0.11274547152620917</v>
      </c>
      <c r="G32" s="459">
        <v>-2.256929080722847E-2</v>
      </c>
      <c r="H32" s="460">
        <v>0.12939999999999999</v>
      </c>
      <c r="I32" s="460">
        <v>0.12844999999999998</v>
      </c>
      <c r="J32" s="458">
        <v>3.7951999999999999</v>
      </c>
      <c r="K32" s="458">
        <v>3.7575000000000003</v>
      </c>
      <c r="L32" s="474">
        <v>140.78864237698332</v>
      </c>
      <c r="M32" s="218">
        <f t="shared" si="0"/>
        <v>2.4626725832288976E-2</v>
      </c>
      <c r="N32" s="231">
        <f t="shared" si="1"/>
        <v>0.1580408948769747</v>
      </c>
    </row>
    <row r="33" spans="1:14" ht="15.75" customHeight="1">
      <c r="A33" s="203">
        <v>40057</v>
      </c>
      <c r="B33" s="452" t="s">
        <v>96</v>
      </c>
      <c r="C33" s="458">
        <v>125.85049090289594</v>
      </c>
      <c r="D33" s="459">
        <f t="shared" ca="1" si="2"/>
        <v>-7.8443743757709905E-2</v>
      </c>
      <c r="E33" s="459">
        <f t="shared" si="4"/>
        <v>-6.4330403267299996E-2</v>
      </c>
      <c r="F33" s="459">
        <f t="shared" si="3"/>
        <v>-5.6511799640529548E-2</v>
      </c>
      <c r="G33" s="459">
        <v>3.9625633345350852E-2</v>
      </c>
      <c r="H33" s="460">
        <v>0.12189999999999999</v>
      </c>
      <c r="I33" s="460">
        <v>0.12689999999999999</v>
      </c>
      <c r="J33" s="458">
        <v>3.8426999999999998</v>
      </c>
      <c r="K33" s="458">
        <v>3.8365999999999998</v>
      </c>
      <c r="L33" s="474">
        <v>144.89750022035693</v>
      </c>
      <c r="M33" s="218">
        <f t="shared" si="0"/>
        <v>2.9184583173772705E-2</v>
      </c>
      <c r="N33" s="231">
        <f t="shared" si="1"/>
        <v>0.1391150928989644</v>
      </c>
    </row>
    <row r="34" spans="1:14" s="471" customFormat="1" ht="15.75" customHeight="1">
      <c r="A34" s="220">
        <v>40148</v>
      </c>
      <c r="B34" s="462" t="s">
        <v>97</v>
      </c>
      <c r="C34" s="463">
        <v>126.81953915618149</v>
      </c>
      <c r="D34" s="464">
        <f t="shared" ca="1" si="2"/>
        <v>-5.9185250803511447E-2</v>
      </c>
      <c r="E34" s="464">
        <f t="shared" si="4"/>
        <v>-5.9185250803511447E-2</v>
      </c>
      <c r="F34" s="464">
        <f t="shared" si="3"/>
        <v>2.8199822612746672E-3</v>
      </c>
      <c r="G34" s="464">
        <v>1.9033102368369637E-2</v>
      </c>
      <c r="H34" s="465">
        <v>0.1</v>
      </c>
      <c r="I34" s="465">
        <v>0.10690000000000001</v>
      </c>
      <c r="J34" s="463">
        <v>3.7967</v>
      </c>
      <c r="K34" s="463">
        <v>3.8078500000000002</v>
      </c>
      <c r="L34" s="475">
        <v>150.64438309706964</v>
      </c>
      <c r="M34" s="227">
        <f t="shared" si="0"/>
        <v>3.9661711678758982E-2</v>
      </c>
      <c r="N34" s="232">
        <f t="shared" si="1"/>
        <v>0.1486782795761199</v>
      </c>
    </row>
    <row r="35" spans="1:14" ht="15.75" customHeight="1">
      <c r="A35" s="203">
        <v>40238</v>
      </c>
      <c r="B35" s="452" t="s">
        <v>98</v>
      </c>
      <c r="C35" s="458">
        <v>126.07466074724397</v>
      </c>
      <c r="D35" s="459">
        <f t="shared" ca="1" si="2"/>
        <v>5.7132691075213238E-2</v>
      </c>
      <c r="E35" s="459">
        <f t="shared" si="4"/>
        <v>-3.2146766606214183E-2</v>
      </c>
      <c r="F35" s="459">
        <f t="shared" si="3"/>
        <v>5.7132691075213238E-2</v>
      </c>
      <c r="G35" s="459">
        <v>3.0072070524009842E-2</v>
      </c>
      <c r="H35" s="460">
        <v>9.3800000000000008E-2</v>
      </c>
      <c r="I35" s="460">
        <v>9.5650000000000013E-2</v>
      </c>
      <c r="J35" s="458">
        <v>3.8763000000000001</v>
      </c>
      <c r="K35" s="458">
        <v>3.84965</v>
      </c>
      <c r="L35" s="474">
        <v>160.4667469779709</v>
      </c>
      <c r="M35" s="218">
        <f t="shared" si="0"/>
        <v>6.5202324036018666E-2</v>
      </c>
      <c r="N35" s="231">
        <f t="shared" si="1"/>
        <v>0.16783935681928597</v>
      </c>
    </row>
    <row r="36" spans="1:14" ht="15.75" customHeight="1">
      <c r="A36" s="203">
        <v>40330</v>
      </c>
      <c r="B36" s="452" t="s">
        <v>99</v>
      </c>
      <c r="C36" s="458">
        <v>151.24877167717017</v>
      </c>
      <c r="D36" s="459">
        <f t="shared" ca="1" si="2"/>
        <v>0.1120787148005935</v>
      </c>
      <c r="E36" s="459">
        <f t="shared" si="4"/>
        <v>4.0783725165962403E-2</v>
      </c>
      <c r="F36" s="459">
        <f t="shared" si="3"/>
        <v>0.16244199509057378</v>
      </c>
      <c r="G36" s="459">
        <v>4.4282242648145953E-2</v>
      </c>
      <c r="H36" s="460">
        <v>0.10310000000000001</v>
      </c>
      <c r="I36" s="460">
        <v>9.7800000000000012E-2</v>
      </c>
      <c r="J36" s="458">
        <v>3.9318</v>
      </c>
      <c r="K36" s="458">
        <v>3.9089999999999998</v>
      </c>
      <c r="L36" s="474">
        <v>169.28826138114366</v>
      </c>
      <c r="M36" s="218">
        <f t="shared" si="0"/>
        <v>5.4974096311579013E-2</v>
      </c>
      <c r="N36" s="231">
        <f t="shared" si="1"/>
        <v>0.20242839566453252</v>
      </c>
    </row>
    <row r="37" spans="1:14" ht="15.75" customHeight="1">
      <c r="A37" s="203">
        <v>40422</v>
      </c>
      <c r="B37" s="452" t="s">
        <v>100</v>
      </c>
      <c r="C37" s="458">
        <v>137.81603134583511</v>
      </c>
      <c r="D37" s="459">
        <f t="shared" ca="1" si="2"/>
        <v>0.10637647168427633</v>
      </c>
      <c r="E37" s="459">
        <f t="shared" si="4"/>
        <v>8.0272452654971405E-2</v>
      </c>
      <c r="F37" s="459">
        <f t="shared" si="3"/>
        <v>9.5077423672280892E-2</v>
      </c>
      <c r="G37" s="459">
        <v>6.1328089662289198E-3</v>
      </c>
      <c r="H37" s="460">
        <v>0.10439999999999999</v>
      </c>
      <c r="I37" s="460">
        <v>0.10439999999999999</v>
      </c>
      <c r="J37" s="458">
        <v>3.9607000000000001</v>
      </c>
      <c r="K37" s="458">
        <v>3.9500999999999999</v>
      </c>
      <c r="L37" s="474">
        <v>179.07077130244096</v>
      </c>
      <c r="M37" s="218">
        <f t="shared" si="0"/>
        <v>5.7786108980542261E-2</v>
      </c>
      <c r="N37" s="231">
        <f t="shared" si="1"/>
        <v>0.23584444886981526</v>
      </c>
    </row>
    <row r="38" spans="1:14" s="471" customFormat="1" ht="15.75" customHeight="1">
      <c r="A38" s="220">
        <v>40513</v>
      </c>
      <c r="B38" s="462" t="s">
        <v>101</v>
      </c>
      <c r="C38" s="463">
        <v>137.73843910112058</v>
      </c>
      <c r="D38" s="464">
        <f t="shared" ca="1" si="2"/>
        <v>0.1012539816063649</v>
      </c>
      <c r="E38" s="464">
        <f t="shared" si="4"/>
        <v>0.1012539816063649</v>
      </c>
      <c r="F38" s="464">
        <f t="shared" si="3"/>
        <v>8.6097931104229808E-2</v>
      </c>
      <c r="G38" s="464">
        <v>1.3496214187145528E-2</v>
      </c>
      <c r="H38" s="465">
        <v>0.1125</v>
      </c>
      <c r="I38" s="465">
        <v>0.11065000000000001</v>
      </c>
      <c r="J38" s="463">
        <v>3.9758</v>
      </c>
      <c r="K38" s="463">
        <v>3.9664000000000001</v>
      </c>
      <c r="L38" s="475">
        <v>190.36139922995821</v>
      </c>
      <c r="M38" s="227">
        <f t="shared" si="0"/>
        <v>6.3051205092806484E-2</v>
      </c>
      <c r="N38" s="232">
        <f t="shared" si="1"/>
        <v>0.26364750756950839</v>
      </c>
    </row>
    <row r="39" spans="1:14" ht="15.75" customHeight="1">
      <c r="A39" s="203">
        <v>40603</v>
      </c>
      <c r="B39" s="452" t="s">
        <v>102</v>
      </c>
      <c r="C39" s="217">
        <v>136.52954855206565</v>
      </c>
      <c r="D39" s="459">
        <f t="shared" ca="1" si="2"/>
        <v>8.2926162504468381E-2</v>
      </c>
      <c r="E39" s="459">
        <f t="shared" si="4"/>
        <v>0.10705378420184397</v>
      </c>
      <c r="F39" s="459">
        <f t="shared" si="3"/>
        <v>8.2926162504468381E-2</v>
      </c>
      <c r="G39" s="459">
        <v>2.3294369099610801E-2</v>
      </c>
      <c r="H39" s="460">
        <v>0.11130000000000001</v>
      </c>
      <c r="I39" s="460">
        <v>0.11130000000000001</v>
      </c>
      <c r="J39" s="217">
        <v>4.0519999999999996</v>
      </c>
      <c r="K39" s="217">
        <v>4.0263999999999998</v>
      </c>
      <c r="L39" s="461">
        <v>201.59593425877628</v>
      </c>
      <c r="M39" s="218">
        <f t="shared" si="0"/>
        <v>5.9016875660000023E-2</v>
      </c>
      <c r="N39" s="459">
        <f t="shared" si="1"/>
        <v>0.25630972182948075</v>
      </c>
    </row>
    <row r="40" spans="1:14" ht="15.75" customHeight="1">
      <c r="A40" s="203">
        <v>40695</v>
      </c>
      <c r="B40" s="452" t="s">
        <v>103</v>
      </c>
      <c r="C40" s="217">
        <v>157.96927454429678</v>
      </c>
      <c r="D40" s="459">
        <f t="shared" ca="1" si="2"/>
        <v>6.1932706233287949E-2</v>
      </c>
      <c r="E40" s="459">
        <f t="shared" si="4"/>
        <v>7.5585519247936439E-2</v>
      </c>
      <c r="F40" s="459">
        <f t="shared" si="3"/>
        <v>4.4433437657735553E-2</v>
      </c>
      <c r="G40" s="459">
        <v>9.8863244690876595E-3</v>
      </c>
      <c r="H40" s="460">
        <v>0.1144</v>
      </c>
      <c r="I40" s="460">
        <v>0.11125</v>
      </c>
      <c r="J40" s="217">
        <v>4.1109999999999998</v>
      </c>
      <c r="K40" s="217">
        <v>4.0957499999999998</v>
      </c>
      <c r="L40" s="461">
        <v>212.0716543391421</v>
      </c>
      <c r="M40" s="218">
        <f t="shared" si="0"/>
        <v>5.1963945199999806E-2</v>
      </c>
      <c r="N40" s="459">
        <f t="shared" si="1"/>
        <v>0.25272510101379009</v>
      </c>
    </row>
    <row r="41" spans="1:14" ht="15.75" customHeight="1">
      <c r="A41" s="203">
        <v>40787</v>
      </c>
      <c r="B41" s="452" t="s">
        <v>104</v>
      </c>
      <c r="C41" s="217">
        <v>146.64916682881918</v>
      </c>
      <c r="D41" s="459">
        <f t="shared" ca="1" si="2"/>
        <v>6.2650093341466206E-2</v>
      </c>
      <c r="E41" s="459">
        <f t="shared" si="4"/>
        <v>6.8136936374289192E-2</v>
      </c>
      <c r="F41" s="459">
        <f t="shared" si="3"/>
        <v>6.4093671808167274E-2</v>
      </c>
      <c r="G41" s="459">
        <v>8.3610804361000657E-3</v>
      </c>
      <c r="H41" s="460">
        <v>0.14000000000000001</v>
      </c>
      <c r="I41" s="460">
        <v>0.13</v>
      </c>
      <c r="J41" s="217">
        <v>4.2045000000000003</v>
      </c>
      <c r="K41" s="217">
        <v>4.1737500000000001</v>
      </c>
      <c r="L41" s="461">
        <v>223.68645314372569</v>
      </c>
      <c r="M41" s="218">
        <f t="shared" si="0"/>
        <v>5.4768275565999724E-2</v>
      </c>
      <c r="N41" s="459">
        <f t="shared" si="1"/>
        <v>0.24915111224897357</v>
      </c>
    </row>
    <row r="42" spans="1:14" s="471" customFormat="1" ht="15.75" customHeight="1">
      <c r="A42" s="220">
        <v>40878</v>
      </c>
      <c r="B42" s="462" t="s">
        <v>105</v>
      </c>
      <c r="C42" s="478">
        <v>144.92443513523585</v>
      </c>
      <c r="D42" s="464">
        <f t="shared" ca="1" si="2"/>
        <v>6.0039516892702816E-2</v>
      </c>
      <c r="E42" s="464">
        <f t="shared" si="4"/>
        <v>6.0039516892702816E-2</v>
      </c>
      <c r="F42" s="464">
        <f t="shared" si="3"/>
        <v>5.2171318921653276E-2</v>
      </c>
      <c r="G42" s="464">
        <v>1.627999601430119E-4</v>
      </c>
      <c r="H42" s="465">
        <v>0.17190000000000003</v>
      </c>
      <c r="I42" s="465">
        <v>0.18625</v>
      </c>
      <c r="J42" s="463">
        <v>4.3032000000000004</v>
      </c>
      <c r="K42" s="463">
        <v>4.2693500000000002</v>
      </c>
      <c r="L42" s="475">
        <v>233.78283439431166</v>
      </c>
      <c r="M42" s="232">
        <f t="shared" si="0"/>
        <v>4.5136310709431804E-2</v>
      </c>
      <c r="N42" s="464">
        <f t="shared" si="1"/>
        <v>0.22809999999999997</v>
      </c>
    </row>
    <row r="43" spans="1:14" ht="15.75" customHeight="1">
      <c r="A43" s="203">
        <v>40969</v>
      </c>
      <c r="B43" s="452" t="s">
        <v>106</v>
      </c>
      <c r="C43" s="217">
        <v>138.66520782643704</v>
      </c>
      <c r="D43" s="459">
        <f t="shared" ca="1" si="2"/>
        <v>1.5642469319064434E-2</v>
      </c>
      <c r="E43" s="459">
        <f t="shared" si="4"/>
        <v>4.415736855782626E-2</v>
      </c>
      <c r="F43" s="459">
        <f t="shared" si="3"/>
        <v>1.5642469319064434E-2</v>
      </c>
      <c r="G43" s="459">
        <v>-1.0937115016005583E-2</v>
      </c>
      <c r="H43" s="460">
        <v>0.1225</v>
      </c>
      <c r="I43" s="460">
        <v>0.13655</v>
      </c>
      <c r="J43" s="217">
        <v>4.3784999999999998</v>
      </c>
      <c r="K43" s="217">
        <v>4.3573500000000003</v>
      </c>
      <c r="L43" s="461">
        <v>248.68295079552226</v>
      </c>
      <c r="M43" s="218">
        <f t="shared" si="0"/>
        <v>6.3734860772879598E-2</v>
      </c>
      <c r="N43" s="459">
        <f t="shared" si="1"/>
        <v>0.23357126079885759</v>
      </c>
    </row>
    <row r="44" spans="1:14">
      <c r="A44" s="203">
        <v>41061</v>
      </c>
      <c r="B44" s="452" t="s">
        <v>107</v>
      </c>
      <c r="C44" s="217">
        <v>150.65252125980336</v>
      </c>
      <c r="D44" s="459">
        <f t="shared" ca="1" si="2"/>
        <v>-1.7592919236987026E-2</v>
      </c>
      <c r="E44" s="459">
        <f t="shared" si="4"/>
        <v>1.9012323285794164E-2</v>
      </c>
      <c r="F44" s="459">
        <f t="shared" si="3"/>
        <v>-4.6317572234223947E-2</v>
      </c>
      <c r="G44" s="459">
        <v>-3.3661077289910635E-2</v>
      </c>
      <c r="H44" s="460">
        <v>0.1363</v>
      </c>
      <c r="I44" s="460">
        <v>0.12690000000000001</v>
      </c>
      <c r="J44" s="217">
        <v>4.5252999999999997</v>
      </c>
      <c r="K44" s="217">
        <v>4.4700499999999996</v>
      </c>
      <c r="L44" s="461">
        <v>262.61073552878884</v>
      </c>
      <c r="M44" s="218">
        <f t="shared" si="0"/>
        <v>5.6006190568000047E-2</v>
      </c>
      <c r="N44" s="459">
        <f t="shared" si="1"/>
        <v>0.23831134503635898</v>
      </c>
    </row>
    <row r="45" spans="1:14">
      <c r="A45" s="203">
        <v>41153</v>
      </c>
      <c r="B45" s="452" t="s">
        <v>108</v>
      </c>
      <c r="C45" s="217">
        <v>145.00919770838695</v>
      </c>
      <c r="D45" s="459">
        <f t="shared" ca="1" si="2"/>
        <v>-1.5462074601566345E-2</v>
      </c>
      <c r="E45" s="459">
        <f t="shared" si="4"/>
        <v>6.3040500737754357E-4</v>
      </c>
      <c r="F45" s="459">
        <f t="shared" si="3"/>
        <v>-1.1182941955248382E-2</v>
      </c>
      <c r="G45" s="459">
        <v>3.0983030607764528E-2</v>
      </c>
      <c r="H45" s="460">
        <v>0.14880000000000002</v>
      </c>
      <c r="I45" s="460">
        <v>0.14190000000000003</v>
      </c>
      <c r="J45" s="217">
        <v>4.6942000000000004</v>
      </c>
      <c r="K45" s="217">
        <v>4.6387499999999999</v>
      </c>
      <c r="L45" s="461">
        <v>277.86147452211037</v>
      </c>
      <c r="M45" s="218">
        <f t="shared" si="0"/>
        <v>5.8073554999999777E-2</v>
      </c>
      <c r="N45" s="459">
        <f t="shared" si="1"/>
        <v>0.24219178505001149</v>
      </c>
    </row>
    <row r="46" spans="1:14" s="471" customFormat="1" ht="15.75" customHeight="1">
      <c r="A46" s="220">
        <v>41244</v>
      </c>
      <c r="B46" s="462" t="s">
        <v>109</v>
      </c>
      <c r="C46" s="478">
        <v>145.72993096652274</v>
      </c>
      <c r="D46" s="464">
        <f t="shared" ca="1" si="2"/>
        <v>-1.0264204630762497E-2</v>
      </c>
      <c r="E46" s="464">
        <f t="shared" si="4"/>
        <v>-1.0264204630762497E-2</v>
      </c>
      <c r="F46" s="464">
        <f t="shared" si="3"/>
        <v>5.5580401644157451E-3</v>
      </c>
      <c r="G46" s="464">
        <v>1.7093894676261989E-2</v>
      </c>
      <c r="H46" s="465">
        <v>0.15439999999999998</v>
      </c>
      <c r="I46" s="465">
        <v>0.15160000000000001</v>
      </c>
      <c r="J46" s="463">
        <v>4.9169999999999998</v>
      </c>
      <c r="K46" s="463">
        <v>4.8412500000000005</v>
      </c>
      <c r="L46" s="475">
        <v>293.71105424876839</v>
      </c>
      <c r="M46" s="232">
        <f t="shared" si="0"/>
        <v>5.704129999999985E-2</v>
      </c>
      <c r="N46" s="464">
        <f t="shared" si="1"/>
        <v>0.25634140337856604</v>
      </c>
    </row>
    <row r="47" spans="1:14" ht="15.75" customHeight="1">
      <c r="A47" s="203">
        <v>41334</v>
      </c>
      <c r="B47" s="452" t="s">
        <v>110</v>
      </c>
      <c r="C47" s="217">
        <v>139.57211315245456</v>
      </c>
      <c r="D47" s="459">
        <f t="shared" ca="1" si="2"/>
        <v>6.5402514461498917E-3</v>
      </c>
      <c r="E47" s="459">
        <f t="shared" si="4"/>
        <v>-1.2315915813727485E-2</v>
      </c>
      <c r="F47" s="459">
        <f t="shared" si="3"/>
        <v>6.5402514461498917E-3</v>
      </c>
      <c r="G47" s="459">
        <v>-3.6083581433177248E-4</v>
      </c>
      <c r="H47" s="460">
        <v>0.14880000000000002</v>
      </c>
      <c r="I47" s="460">
        <v>0.14910000000000001</v>
      </c>
      <c r="J47" s="217">
        <v>5.1223000000000001</v>
      </c>
      <c r="K47" s="217">
        <v>5.04955</v>
      </c>
      <c r="L47" s="461">
        <v>308.32811207480063</v>
      </c>
      <c r="M47" s="218">
        <f t="shared" si="0"/>
        <v>4.9766794999999586E-2</v>
      </c>
      <c r="N47" s="459">
        <f t="shared" si="1"/>
        <v>0.23984419152369307</v>
      </c>
    </row>
    <row r="48" spans="1:14" ht="15.75" customHeight="1">
      <c r="A48" s="203">
        <v>41426</v>
      </c>
      <c r="B48" s="452" t="s">
        <v>111</v>
      </c>
      <c r="C48" s="217">
        <v>160.06231313144895</v>
      </c>
      <c r="D48" s="459">
        <f t="shared" ca="1" si="2"/>
        <v>3.5658710685468664E-2</v>
      </c>
      <c r="E48" s="459">
        <f t="shared" si="4"/>
        <v>1.6323576203785217E-2</v>
      </c>
      <c r="F48" s="459">
        <f t="shared" si="3"/>
        <v>6.2460234936381864E-2</v>
      </c>
      <c r="G48" s="459">
        <v>6.0481452152483239E-3</v>
      </c>
      <c r="H48" s="460">
        <v>0.17129999999999998</v>
      </c>
      <c r="I48" s="460">
        <v>0.16219999999999998</v>
      </c>
      <c r="J48" s="217">
        <v>5.3852000000000002</v>
      </c>
      <c r="K48" s="217">
        <v>5.2846000000000002</v>
      </c>
      <c r="L48" s="461">
        <v>325.27712422523081</v>
      </c>
      <c r="M48" s="218">
        <f t="shared" si="0"/>
        <v>5.4970699999999706E-2</v>
      </c>
      <c r="N48" s="459">
        <f t="shared" si="1"/>
        <v>0.23862843447834647</v>
      </c>
    </row>
    <row r="49" spans="1:14" ht="15.75" customHeight="1">
      <c r="A49" s="203">
        <v>41518</v>
      </c>
      <c r="B49" s="452" t="s">
        <v>112</v>
      </c>
      <c r="C49" s="217">
        <v>148.71909833896416</v>
      </c>
      <c r="D49" s="459">
        <f t="shared" ca="1" si="2"/>
        <v>3.2295022396510831E-2</v>
      </c>
      <c r="E49" s="459">
        <f t="shared" si="4"/>
        <v>2.5605625872180626E-2</v>
      </c>
      <c r="F49" s="459">
        <f t="shared" si="3"/>
        <v>2.5583898740256572E-2</v>
      </c>
      <c r="G49" s="459">
        <v>5.4465947995032682E-3</v>
      </c>
      <c r="H49" s="460">
        <v>0.17190000000000003</v>
      </c>
      <c r="I49" s="460">
        <v>0.1744</v>
      </c>
      <c r="J49" s="217">
        <v>5.7915000000000001</v>
      </c>
      <c r="K49" s="217">
        <v>5.649</v>
      </c>
      <c r="L49" s="461">
        <v>347.25495763836005</v>
      </c>
      <c r="M49" s="218">
        <f t="shared" si="0"/>
        <v>6.7566489544807817E-2</v>
      </c>
      <c r="N49" s="459">
        <f t="shared" si="1"/>
        <v>0.24974129010003443</v>
      </c>
    </row>
    <row r="50" spans="1:14" s="471" customFormat="1" ht="15.75" customHeight="1">
      <c r="A50" s="220">
        <v>41609</v>
      </c>
      <c r="B50" s="462" t="s">
        <v>113</v>
      </c>
      <c r="C50" s="478">
        <v>145.6555787171238</v>
      </c>
      <c r="D50" s="464">
        <f t="shared" ca="1" si="2"/>
        <v>2.405323787170266E-2</v>
      </c>
      <c r="E50" s="464">
        <f t="shared" si="4"/>
        <v>2.405323787170266E-2</v>
      </c>
      <c r="F50" s="464">
        <f t="shared" si="3"/>
        <v>-5.1020575461624418E-4</v>
      </c>
      <c r="G50" s="464">
        <v>-9.4608131172427834E-3</v>
      </c>
      <c r="H50" s="465">
        <v>0.21629999999999999</v>
      </c>
      <c r="I50" s="465">
        <v>0.2041</v>
      </c>
      <c r="J50" s="463">
        <v>6.5179999999999998</v>
      </c>
      <c r="K50" s="463">
        <v>6.2143999999999995</v>
      </c>
      <c r="L50" s="475">
        <v>371.83896204942869</v>
      </c>
      <c r="M50" s="232">
        <f t="shared" si="0"/>
        <v>7.0795258268626426E-2</v>
      </c>
      <c r="N50" s="464">
        <f t="shared" si="1"/>
        <v>0.26600261267145653</v>
      </c>
    </row>
    <row r="51" spans="1:14" ht="15.75" customHeight="1">
      <c r="A51" s="203">
        <v>41699</v>
      </c>
      <c r="B51" s="452" t="s">
        <v>114</v>
      </c>
      <c r="C51" s="217">
        <v>138.33127745042552</v>
      </c>
      <c r="D51" s="459">
        <f t="shared" ca="1" si="2"/>
        <v>-8.8902838396784922E-3</v>
      </c>
      <c r="E51" s="459">
        <f t="shared" si="4"/>
        <v>2.0318831054224828E-2</v>
      </c>
      <c r="F51" s="459">
        <f t="shared" si="3"/>
        <v>-8.8902838396784922E-3</v>
      </c>
      <c r="G51" s="459">
        <v>-1.4986636447610446E-2</v>
      </c>
      <c r="H51" s="460">
        <v>0.26379999999999998</v>
      </c>
      <c r="I51" s="460">
        <v>0.25879999999999997</v>
      </c>
      <c r="J51" s="217">
        <v>8.0098000000000003</v>
      </c>
      <c r="K51" s="217">
        <v>8.0139999999999993</v>
      </c>
      <c r="L51" s="461">
        <v>421.42809907284988</v>
      </c>
      <c r="M51" s="218">
        <f t="shared" si="0"/>
        <v>0.13336186382972226</v>
      </c>
      <c r="N51" s="459">
        <f t="shared" si="1"/>
        <v>0.36681698025190479</v>
      </c>
    </row>
    <row r="52" spans="1:14" ht="15.75" customHeight="1">
      <c r="A52" s="203">
        <v>41791</v>
      </c>
      <c r="B52" s="452" t="s">
        <v>115</v>
      </c>
      <c r="C52" s="217">
        <v>156.78273446464411</v>
      </c>
      <c r="D52" s="459">
        <f t="shared" ca="1" si="2"/>
        <v>-1.5086431906027986E-2</v>
      </c>
      <c r="E52" s="459">
        <f t="shared" si="4"/>
        <v>-1.4988238890837335E-3</v>
      </c>
      <c r="F52" s="459">
        <f t="shared" si="3"/>
        <v>-2.048938693089819E-2</v>
      </c>
      <c r="G52" s="459">
        <v>-6.0965929158083298E-3</v>
      </c>
      <c r="H52" s="460">
        <v>0.2281</v>
      </c>
      <c r="I52" s="460">
        <v>0.24309999999999998</v>
      </c>
      <c r="J52" s="217">
        <v>8.1326999999999998</v>
      </c>
      <c r="K52" s="217">
        <v>8.0670999999999999</v>
      </c>
      <c r="L52" s="461">
        <v>455.89625688381847</v>
      </c>
      <c r="M52" s="218">
        <f t="shared" si="0"/>
        <v>8.1788940715626701E-2</v>
      </c>
      <c r="N52" s="459">
        <f t="shared" si="1"/>
        <v>0.4015626151691607</v>
      </c>
    </row>
    <row r="53" spans="1:14" ht="15.75" customHeight="1">
      <c r="A53" s="203">
        <v>41883</v>
      </c>
      <c r="B53" s="452" t="s">
        <v>116</v>
      </c>
      <c r="C53" s="217">
        <v>142.41561696656723</v>
      </c>
      <c r="D53" s="459">
        <f t="shared" ca="1" si="2"/>
        <v>-2.4141431140382474E-2</v>
      </c>
      <c r="E53" s="459">
        <f t="shared" si="4"/>
        <v>-1.8344641460882993E-2</v>
      </c>
      <c r="F53" s="459">
        <f t="shared" si="3"/>
        <v>-4.2385150547577188E-2</v>
      </c>
      <c r="G53" s="459">
        <v>-8.4670315034536259E-3</v>
      </c>
      <c r="H53" s="460">
        <v>0.19879999999999998</v>
      </c>
      <c r="I53" s="460">
        <v>0.20629999999999998</v>
      </c>
      <c r="J53" s="217">
        <v>8.4642999999999997</v>
      </c>
      <c r="K53" s="217">
        <v>8.3372500000000009</v>
      </c>
      <c r="L53" s="461">
        <v>487.07228290884245</v>
      </c>
      <c r="M53" s="218">
        <f t="shared" si="0"/>
        <v>6.838403596055187E-2</v>
      </c>
      <c r="N53" s="459">
        <f t="shared" si="1"/>
        <v>0.40263593706872758</v>
      </c>
    </row>
    <row r="54" spans="1:14" s="471" customFormat="1" ht="15.75" customHeight="1">
      <c r="A54" s="220">
        <v>41974</v>
      </c>
      <c r="B54" s="462" t="s">
        <v>117</v>
      </c>
      <c r="C54" s="478">
        <v>141.55431068833457</v>
      </c>
      <c r="D54" s="464">
        <f t="shared" ca="1" si="2"/>
        <v>-2.5126153262801765E-2</v>
      </c>
      <c r="E54" s="464">
        <f t="shared" si="4"/>
        <v>-2.5126153262801765E-2</v>
      </c>
      <c r="F54" s="464">
        <f t="shared" si="3"/>
        <v>-2.815730138805228E-2</v>
      </c>
      <c r="G54" s="464">
        <v>5.5858308079255181E-3</v>
      </c>
      <c r="H54" s="465">
        <v>0.20379999999999998</v>
      </c>
      <c r="I54" s="465">
        <v>0.20219999999999999</v>
      </c>
      <c r="J54" s="463">
        <v>8.5519999999999996</v>
      </c>
      <c r="K54" s="463">
        <v>8.5273500000000002</v>
      </c>
      <c r="L54" s="475">
        <v>513.27493510292607</v>
      </c>
      <c r="M54" s="232">
        <f t="shared" si="0"/>
        <v>5.379622925287153E-2</v>
      </c>
      <c r="N54" s="464">
        <f t="shared" si="1"/>
        <v>0.38036888946214376</v>
      </c>
    </row>
    <row r="55" spans="1:14" ht="15.75" customHeight="1">
      <c r="A55" s="203">
        <v>42064</v>
      </c>
      <c r="B55" s="452" t="s">
        <v>118</v>
      </c>
      <c r="C55" s="217">
        <v>138.67836300315088</v>
      </c>
      <c r="D55" s="459">
        <f t="shared" ca="1" si="2"/>
        <v>2.5090894779724593E-3</v>
      </c>
      <c r="E55" s="459">
        <f t="shared" si="4"/>
        <v>-2.2499926604390152E-2</v>
      </c>
      <c r="F55" s="459">
        <f t="shared" si="3"/>
        <v>2.5090894779724593E-3</v>
      </c>
      <c r="G55" s="459">
        <v>1.4686168986557391E-2</v>
      </c>
      <c r="H55" s="460">
        <v>0.21879999999999999</v>
      </c>
      <c r="I55" s="460">
        <v>0.2122</v>
      </c>
      <c r="J55" s="217">
        <v>8.8196999999999992</v>
      </c>
      <c r="K55" s="217">
        <v>8.7295999999999996</v>
      </c>
      <c r="L55" s="461">
        <v>539.56221012125741</v>
      </c>
      <c r="M55" s="218">
        <f t="shared" si="0"/>
        <v>5.1214803647211093E-2</v>
      </c>
      <c r="N55" s="459">
        <f t="shared" si="1"/>
        <v>0.28031854379977261</v>
      </c>
    </row>
    <row r="56" spans="1:14" ht="15.75" customHeight="1">
      <c r="A56" s="203">
        <v>42156</v>
      </c>
      <c r="B56" s="452" t="s">
        <v>119</v>
      </c>
      <c r="C56" s="217">
        <v>163.10269671209034</v>
      </c>
      <c r="D56" s="459">
        <f t="shared" ca="1" si="2"/>
        <v>2.2591430874147278E-2</v>
      </c>
      <c r="E56" s="459">
        <f t="shared" si="4"/>
        <v>-6.34058239105173E-3</v>
      </c>
      <c r="F56" s="459">
        <f t="shared" si="3"/>
        <v>4.0310320323386328E-2</v>
      </c>
      <c r="G56" s="459">
        <v>2.2689108813473302E-2</v>
      </c>
      <c r="H56" s="460">
        <v>0.20800000000000002</v>
      </c>
      <c r="I56" s="460">
        <v>0.20679999999999998</v>
      </c>
      <c r="J56" s="217">
        <v>9.0864999999999991</v>
      </c>
      <c r="K56" s="217">
        <v>8.9955999999999996</v>
      </c>
      <c r="L56" s="461">
        <v>572.27387617985073</v>
      </c>
      <c r="M56" s="218">
        <f t="shared" si="0"/>
        <v>6.0626310451285859E-2</v>
      </c>
      <c r="N56" s="459">
        <f t="shared" si="1"/>
        <v>0.2552721535629765</v>
      </c>
    </row>
    <row r="57" spans="1:14" ht="15.75" customHeight="1">
      <c r="A57" s="203">
        <v>42248</v>
      </c>
      <c r="B57" s="452" t="s">
        <v>120</v>
      </c>
      <c r="C57" s="217">
        <v>148.06406242217557</v>
      </c>
      <c r="D57" s="459">
        <f t="shared" ca="1" si="2"/>
        <v>2.8147792612946754E-2</v>
      </c>
      <c r="E57" s="459">
        <f t="shared" si="4"/>
        <v>1.4085105589032976E-2</v>
      </c>
      <c r="F57" s="459">
        <f t="shared" si="3"/>
        <v>3.966169986072754E-2</v>
      </c>
      <c r="G57" s="459">
        <v>-6.6432093230872624E-5</v>
      </c>
      <c r="H57" s="460">
        <v>0.21249999999999999</v>
      </c>
      <c r="I57" s="460">
        <v>0.2122</v>
      </c>
      <c r="J57" s="217">
        <v>9.4146999999999998</v>
      </c>
      <c r="K57" s="217">
        <v>9.3010000000000002</v>
      </c>
      <c r="L57" s="461">
        <v>604.14982382942117</v>
      </c>
      <c r="M57" s="218">
        <f t="shared" si="0"/>
        <v>5.570051154939093E-2</v>
      </c>
      <c r="N57" s="459">
        <f t="shared" si="1"/>
        <v>0.24036995129630534</v>
      </c>
    </row>
    <row r="58" spans="1:14" s="471" customFormat="1" ht="15.75" customHeight="1">
      <c r="A58" s="220">
        <v>42339</v>
      </c>
      <c r="B58" s="462" t="s">
        <v>121</v>
      </c>
      <c r="C58" s="478">
        <v>145.05452542456334</v>
      </c>
      <c r="D58" s="464">
        <f t="shared" ca="1" si="2"/>
        <v>2.7311598390646896E-2</v>
      </c>
      <c r="E58" s="464">
        <f t="shared" si="4"/>
        <v>2.7311598390646896E-2</v>
      </c>
      <c r="F58" s="464">
        <f t="shared" si="3"/>
        <v>2.4727009154354329E-2</v>
      </c>
      <c r="G58" s="464">
        <v>-1.1351958283326136E-2</v>
      </c>
      <c r="H58" s="465">
        <v>0.33</v>
      </c>
      <c r="I58" s="465">
        <v>0.27814999999999995</v>
      </c>
      <c r="J58" s="463">
        <v>13.005000000000001</v>
      </c>
      <c r="K58" s="463">
        <v>11.275500000000001</v>
      </c>
      <c r="L58" s="475">
        <v>654</v>
      </c>
      <c r="M58" s="232">
        <f t="shared" si="0"/>
        <v>8.2512936699380424E-2</v>
      </c>
      <c r="N58" s="464">
        <f t="shared" si="1"/>
        <v>0.27417092726114634</v>
      </c>
    </row>
    <row r="59" spans="1:14" ht="15.75" customHeight="1">
      <c r="A59" s="203">
        <v>42430</v>
      </c>
      <c r="B59" s="452" t="s">
        <v>122</v>
      </c>
      <c r="C59" s="217">
        <v>139.68890189627257</v>
      </c>
      <c r="D59" s="459">
        <f t="shared" ca="1" si="2"/>
        <v>7.2869254528100669E-3</v>
      </c>
      <c r="E59" s="459">
        <f t="shared" si="4"/>
        <v>2.8440246755712772E-2</v>
      </c>
      <c r="F59" s="459">
        <f t="shared" si="3"/>
        <v>7.2869254528100669E-3</v>
      </c>
      <c r="G59" s="459">
        <v>-8.8937731224101313E-3</v>
      </c>
      <c r="H59" s="460">
        <v>0.38</v>
      </c>
      <c r="I59" s="460">
        <v>0.34375</v>
      </c>
      <c r="J59" s="217">
        <v>14.5817</v>
      </c>
      <c r="K59" s="217">
        <v>14.242850000000001</v>
      </c>
      <c r="L59" s="461">
        <v>731.41209647999995</v>
      </c>
      <c r="M59" s="218">
        <f t="shared" si="0"/>
        <v>0.11836711999999983</v>
      </c>
      <c r="N59" s="459">
        <f t="shared" si="1"/>
        <v>0.35556583237292982</v>
      </c>
    </row>
    <row r="60" spans="1:14" ht="15.75" customHeight="1">
      <c r="A60" s="203">
        <v>42522</v>
      </c>
      <c r="B60" s="452" t="s">
        <v>123</v>
      </c>
      <c r="C60" s="217">
        <v>156.80879256484411</v>
      </c>
      <c r="D60" s="459">
        <f t="shared" ca="1" si="2"/>
        <v>-1.7507279148366361E-2</v>
      </c>
      <c r="E60" s="459">
        <f t="shared" si="4"/>
        <v>6.5988705457702412E-3</v>
      </c>
      <c r="F60" s="459">
        <f t="shared" si="3"/>
        <v>-3.8588596474013248E-2</v>
      </c>
      <c r="G60" s="459">
        <v>-1.6682517304384969E-2</v>
      </c>
      <c r="H60" s="460">
        <v>0.3075</v>
      </c>
      <c r="I60" s="460">
        <v>0.34375</v>
      </c>
      <c r="J60" s="217">
        <v>14.92</v>
      </c>
      <c r="K60" s="217">
        <v>14.5891</v>
      </c>
      <c r="L60" s="461">
        <v>836.58299407625589</v>
      </c>
      <c r="M60" s="218">
        <f t="shared" si="0"/>
        <v>0.14379157536825304</v>
      </c>
      <c r="N60" s="459">
        <f t="shared" si="1"/>
        <v>0.46185773787328999</v>
      </c>
    </row>
    <row r="61" spans="1:14" ht="15.75" customHeight="1">
      <c r="A61" s="203">
        <v>42614</v>
      </c>
      <c r="B61" s="452" t="s">
        <v>124</v>
      </c>
      <c r="C61" s="217">
        <v>143.13764702440886</v>
      </c>
      <c r="D61" s="459">
        <f t="shared" ca="1" si="2"/>
        <v>-2.2696212872954979E-2</v>
      </c>
      <c r="E61" s="459">
        <f t="shared" si="4"/>
        <v>-1.1345235627980954E-2</v>
      </c>
      <c r="F61" s="459">
        <f t="shared" si="3"/>
        <v>-3.3272188518777779E-2</v>
      </c>
      <c r="G61" s="459">
        <v>4.1288957714245011E-3</v>
      </c>
      <c r="H61" s="460">
        <v>0.26750000000000002</v>
      </c>
      <c r="I61" s="460">
        <v>0.28499999999999998</v>
      </c>
      <c r="J61" s="217">
        <v>15.263299999999999</v>
      </c>
      <c r="K61" s="217">
        <v>15.154</v>
      </c>
      <c r="L61" s="461">
        <v>865.26002096219179</v>
      </c>
      <c r="M61" s="218">
        <f t="shared" si="0"/>
        <v>3.4278759057970953E-2</v>
      </c>
      <c r="N61" s="459">
        <f t="shared" si="1"/>
        <v>0.4321944438843266</v>
      </c>
    </row>
    <row r="62" spans="1:14" s="471" customFormat="1" ht="15.75" customHeight="1">
      <c r="A62" s="479">
        <v>42705</v>
      </c>
      <c r="B62" s="480" t="s">
        <v>125</v>
      </c>
      <c r="C62" s="478">
        <v>142.88844303304381</v>
      </c>
      <c r="D62" s="464">
        <f t="shared" ca="1" si="2"/>
        <v>-2.0803278492649402E-2</v>
      </c>
      <c r="E62" s="464">
        <f t="shared" si="4"/>
        <v>-2.0803278492649402E-2</v>
      </c>
      <c r="F62" s="464">
        <f t="shared" si="3"/>
        <v>-1.4932883928850726E-2</v>
      </c>
      <c r="G62" s="464">
        <v>5.9303457895445444E-3</v>
      </c>
      <c r="H62" s="465">
        <v>0.2475</v>
      </c>
      <c r="I62" s="465">
        <v>0.25750000000000001</v>
      </c>
      <c r="J62" s="463">
        <v>15.850199999999999</v>
      </c>
      <c r="K62" s="463">
        <v>15.51235</v>
      </c>
      <c r="L62" s="475">
        <v>910.78659994715008</v>
      </c>
      <c r="M62" s="232">
        <f t="shared" si="0"/>
        <v>5.2616066710595932E-2</v>
      </c>
      <c r="N62" s="464">
        <f t="shared" si="1"/>
        <v>0.39264006108126925</v>
      </c>
    </row>
    <row r="63" spans="1:14" ht="15.75" customHeight="1">
      <c r="A63" s="481">
        <v>42795</v>
      </c>
      <c r="B63" s="482" t="s">
        <v>126</v>
      </c>
      <c r="C63" s="217">
        <v>140.47071146068058</v>
      </c>
      <c r="D63" s="459">
        <f t="shared" ca="1" si="2"/>
        <v>5.5967908244318743E-3</v>
      </c>
      <c r="E63" s="459">
        <f t="shared" si="4"/>
        <v>-2.1151832371092083E-2</v>
      </c>
      <c r="F63" s="459">
        <f t="shared" si="3"/>
        <v>5.5967908244318743E-3</v>
      </c>
      <c r="G63" s="459">
        <v>8.9260329275302475E-3</v>
      </c>
      <c r="H63" s="460">
        <v>0.2475</v>
      </c>
      <c r="I63" s="460">
        <v>0.2475</v>
      </c>
      <c r="J63" s="217">
        <v>15.3818</v>
      </c>
      <c r="K63" s="217">
        <v>15.646750000000001</v>
      </c>
      <c r="L63" s="461">
        <v>967.46672992540346</v>
      </c>
      <c r="M63" s="218">
        <f t="shared" si="0"/>
        <v>6.2232064000000031E-2</v>
      </c>
      <c r="N63" s="459">
        <f t="shared" si="1"/>
        <v>0.32273821363010269</v>
      </c>
    </row>
    <row r="64" spans="1:14" ht="15.75" customHeight="1">
      <c r="A64" s="481">
        <v>42887</v>
      </c>
      <c r="B64" s="482" t="s">
        <v>127</v>
      </c>
      <c r="C64" s="217">
        <v>160.45707991443584</v>
      </c>
      <c r="D64" s="459">
        <f t="shared" ca="1" si="2"/>
        <v>1.4941421119821552E-2</v>
      </c>
      <c r="E64" s="459">
        <f t="shared" si="4"/>
        <v>-4.5154805848738322E-3</v>
      </c>
      <c r="F64" s="459">
        <f t="shared" si="3"/>
        <v>2.326583407676619E-2</v>
      </c>
      <c r="G64" s="459">
        <v>1.0393622772750133E-2</v>
      </c>
      <c r="H64" s="460">
        <v>0.26250000000000001</v>
      </c>
      <c r="I64" s="460">
        <v>0.26250000000000001</v>
      </c>
      <c r="J64" s="217">
        <v>16.598500000000001</v>
      </c>
      <c r="K64" s="217">
        <v>16.012650000000001</v>
      </c>
      <c r="L64" s="461">
        <v>1019.5885510955719</v>
      </c>
      <c r="M64" s="218">
        <f t="shared" si="0"/>
        <v>5.3874536000000139E-2</v>
      </c>
      <c r="N64" s="459">
        <f t="shared" si="1"/>
        <v>0.21875361836799989</v>
      </c>
    </row>
    <row r="65" spans="1:41" ht="15.75" customHeight="1">
      <c r="A65" s="481">
        <v>42979</v>
      </c>
      <c r="B65" s="482" t="s">
        <v>128</v>
      </c>
      <c r="C65" s="217">
        <v>148.64931751850474</v>
      </c>
      <c r="D65" s="459">
        <f t="shared" ca="1" si="2"/>
        <v>2.2613667441981455E-2</v>
      </c>
      <c r="E65" s="459">
        <f t="shared" si="4"/>
        <v>1.3298819522336469E-2</v>
      </c>
      <c r="F65" s="459">
        <f t="shared" si="3"/>
        <v>3.8506085636268672E-2</v>
      </c>
      <c r="G65" s="459">
        <v>1.2707546839682005E-2</v>
      </c>
      <c r="H65" s="460">
        <v>0.26250000000000001</v>
      </c>
      <c r="I65" s="460">
        <v>0.26250000000000001</v>
      </c>
      <c r="J65" s="217">
        <v>17.318300000000001</v>
      </c>
      <c r="K65" s="217">
        <v>17.494150000000001</v>
      </c>
      <c r="L65" s="461">
        <v>1071.4157889615346</v>
      </c>
      <c r="M65" s="218">
        <f t="shared" si="0"/>
        <v>5.0831521999999962E-2</v>
      </c>
      <c r="N65" s="459">
        <f t="shared" si="1"/>
        <v>0.23825874650962398</v>
      </c>
    </row>
    <row r="66" spans="1:41" s="471" customFormat="1" ht="15.75" customHeight="1">
      <c r="A66" s="479">
        <v>43070</v>
      </c>
      <c r="B66" s="480" t="s">
        <v>129</v>
      </c>
      <c r="C66" s="478">
        <v>149.36512580908854</v>
      </c>
      <c r="D66" s="464">
        <f t="shared" ca="1" si="2"/>
        <v>2.8185029728373223E-2</v>
      </c>
      <c r="E66" s="464">
        <f t="shared" si="4"/>
        <v>2.8185029728373223E-2</v>
      </c>
      <c r="F66" s="464">
        <f t="shared" si="3"/>
        <v>4.5326848264047204E-2</v>
      </c>
      <c r="G66" s="464">
        <v>1.0023086011538229E-2</v>
      </c>
      <c r="H66" s="465">
        <v>0.28749999999999998</v>
      </c>
      <c r="I66" s="465">
        <v>0.28249999999999997</v>
      </c>
      <c r="J66" s="463">
        <v>18.7742</v>
      </c>
      <c r="K66" s="463">
        <v>18.222100000000001</v>
      </c>
      <c r="L66" s="475">
        <v>1136.8959113259712</v>
      </c>
      <c r="M66" s="232">
        <f t="shared" si="0"/>
        <v>6.111551000000004E-2</v>
      </c>
      <c r="N66" s="464">
        <f t="shared" si="1"/>
        <v>0.24825717834665273</v>
      </c>
      <c r="O66" s="483"/>
      <c r="P66" s="483"/>
      <c r="Q66" s="483"/>
      <c r="R66" s="483"/>
      <c r="S66" s="483"/>
      <c r="T66" s="483"/>
      <c r="U66" s="483"/>
      <c r="V66" s="483"/>
      <c r="W66" s="483"/>
      <c r="X66" s="483"/>
      <c r="Y66" s="483"/>
      <c r="Z66" s="483"/>
      <c r="AA66" s="483"/>
      <c r="AB66" s="483"/>
      <c r="AC66" s="483"/>
      <c r="AD66" s="483"/>
      <c r="AE66" s="483"/>
      <c r="AF66" s="483"/>
      <c r="AG66" s="483"/>
      <c r="AH66" s="483"/>
      <c r="AI66" s="483"/>
      <c r="AJ66" s="483"/>
      <c r="AK66" s="483"/>
      <c r="AL66" s="483"/>
      <c r="AM66" s="483"/>
      <c r="AN66" s="483"/>
      <c r="AO66" s="483"/>
    </row>
    <row r="67" spans="1:41" ht="15.75" customHeight="1">
      <c r="A67" s="481">
        <v>43160</v>
      </c>
      <c r="B67" s="482" t="s">
        <v>130</v>
      </c>
      <c r="C67" s="217">
        <v>145.80542416453304</v>
      </c>
      <c r="D67" s="459">
        <f t="shared" ca="1" si="2"/>
        <v>3.7977402181419873E-2</v>
      </c>
      <c r="E67" s="459">
        <f t="shared" si="4"/>
        <v>3.5952601065920131E-2</v>
      </c>
      <c r="F67" s="459">
        <f t="shared" si="3"/>
        <v>3.7977402181419873E-2</v>
      </c>
      <c r="G67" s="459">
        <v>-3.7924763373310411E-3</v>
      </c>
      <c r="H67" s="460">
        <v>0.27250000000000002</v>
      </c>
      <c r="I67" s="460">
        <v>0.27250000000000002</v>
      </c>
      <c r="J67" s="217">
        <v>20.1433</v>
      </c>
      <c r="K67" s="217">
        <v>19.897649999999999</v>
      </c>
      <c r="L67" s="461">
        <v>1212.3948222439678</v>
      </c>
      <c r="M67" s="218">
        <f t="shared" si="0"/>
        <v>6.6407935999999834E-2</v>
      </c>
      <c r="N67" s="459">
        <f t="shared" si="1"/>
        <v>0.25316435670862769</v>
      </c>
      <c r="O67" s="483"/>
      <c r="P67" s="483"/>
      <c r="Q67" s="483"/>
      <c r="R67" s="483"/>
      <c r="S67" s="483"/>
      <c r="T67" s="483"/>
      <c r="U67" s="483"/>
      <c r="V67" s="483"/>
      <c r="W67" s="483"/>
      <c r="X67" s="483"/>
      <c r="Y67" s="483"/>
      <c r="Z67" s="483"/>
      <c r="AA67" s="483"/>
      <c r="AB67" s="483"/>
      <c r="AC67" s="483"/>
      <c r="AD67" s="483"/>
      <c r="AE67" s="483"/>
      <c r="AF67" s="483"/>
      <c r="AG67" s="483"/>
      <c r="AH67" s="483"/>
      <c r="AI67" s="483"/>
      <c r="AJ67" s="483"/>
      <c r="AK67" s="483"/>
      <c r="AL67" s="483"/>
      <c r="AM67" s="483"/>
      <c r="AN67" s="483"/>
      <c r="AO67" s="483"/>
    </row>
    <row r="68" spans="1:41" ht="15.75" customHeight="1">
      <c r="A68" s="481">
        <v>43252</v>
      </c>
      <c r="B68" s="482" t="s">
        <v>131</v>
      </c>
      <c r="C68" s="217">
        <v>154.07233319843832</v>
      </c>
      <c r="D68" s="459">
        <f t="shared" ca="1" si="2"/>
        <v>-3.4893221637882776E-3</v>
      </c>
      <c r="E68" s="459">
        <f t="shared" si="4"/>
        <v>1.8635738861286111E-2</v>
      </c>
      <c r="F68" s="459">
        <f t="shared" si="3"/>
        <v>-3.9790994073943042E-2</v>
      </c>
      <c r="G68" s="459">
        <v>-4.4956495084400583E-2</v>
      </c>
      <c r="H68" s="460">
        <v>0.4</v>
      </c>
      <c r="I68" s="460">
        <v>0.35125000000000001</v>
      </c>
      <c r="J68" s="217">
        <v>28.861699999999999</v>
      </c>
      <c r="K68" s="217">
        <v>24.776699999999998</v>
      </c>
      <c r="L68" s="461">
        <v>1318.3144580341984</v>
      </c>
      <c r="M68" s="218">
        <f t="shared" ref="M68:M131" si="5">L68/L67-1</f>
        <v>8.7363978999999814E-2</v>
      </c>
      <c r="N68" s="459">
        <f t="shared" si="1"/>
        <v>0.29298672157277417</v>
      </c>
      <c r="O68" s="483"/>
      <c r="P68" s="483"/>
      <c r="Q68" s="483"/>
      <c r="R68" s="483"/>
      <c r="S68" s="483"/>
      <c r="T68" s="483"/>
      <c r="U68" s="483"/>
      <c r="V68" s="483"/>
      <c r="W68" s="483"/>
      <c r="X68" s="483"/>
      <c r="Y68" s="483"/>
      <c r="Z68" s="483"/>
      <c r="AA68" s="483"/>
      <c r="AB68" s="483"/>
      <c r="AC68" s="483"/>
      <c r="AD68" s="483"/>
      <c r="AE68" s="483"/>
      <c r="AF68" s="483"/>
      <c r="AG68" s="483"/>
      <c r="AH68" s="483"/>
      <c r="AI68" s="483"/>
      <c r="AJ68" s="483"/>
      <c r="AK68" s="483"/>
      <c r="AL68" s="483"/>
      <c r="AM68" s="483"/>
      <c r="AN68" s="483"/>
      <c r="AO68" s="483"/>
    </row>
    <row r="69" spans="1:41" ht="15.75" customHeight="1">
      <c r="A69" s="481">
        <v>43344</v>
      </c>
      <c r="B69" s="482" t="s">
        <v>132</v>
      </c>
      <c r="C69" s="217">
        <v>143.49201806093058</v>
      </c>
      <c r="D69" s="459">
        <f t="shared" ca="1" si="2"/>
        <v>-1.3807049662726389E-2</v>
      </c>
      <c r="E69" s="459">
        <f t="shared" si="4"/>
        <v>4.5462441731758396E-4</v>
      </c>
      <c r="F69" s="459">
        <f t="shared" si="3"/>
        <v>-3.4694403873950952E-2</v>
      </c>
      <c r="G69" s="459">
        <v>-2.4151016087038402E-3</v>
      </c>
      <c r="H69" s="460">
        <v>0.65</v>
      </c>
      <c r="I69" s="460">
        <v>0.52500000000000002</v>
      </c>
      <c r="J69" s="217">
        <v>40.896700000000003</v>
      </c>
      <c r="K69" s="217">
        <v>34.119600000000005</v>
      </c>
      <c r="L69" s="461">
        <v>1503.9826825743187</v>
      </c>
      <c r="M69" s="218">
        <f t="shared" si="5"/>
        <v>0.14083758499999988</v>
      </c>
      <c r="N69" s="459">
        <f t="shared" si="1"/>
        <v>0.40373391737305631</v>
      </c>
      <c r="O69" s="483"/>
      <c r="P69" s="483"/>
      <c r="Q69" s="483"/>
      <c r="R69" s="483"/>
      <c r="S69" s="483"/>
      <c r="T69" s="483"/>
      <c r="U69" s="483"/>
      <c r="V69" s="483"/>
      <c r="W69" s="483"/>
      <c r="X69" s="483"/>
      <c r="Y69" s="483"/>
      <c r="Z69" s="483"/>
      <c r="AA69" s="483"/>
      <c r="AB69" s="483"/>
      <c r="AC69" s="483"/>
      <c r="AD69" s="483"/>
      <c r="AE69" s="483"/>
      <c r="AF69" s="483"/>
      <c r="AG69" s="483"/>
      <c r="AH69" s="483"/>
      <c r="AI69" s="483"/>
      <c r="AJ69" s="483"/>
      <c r="AK69" s="483"/>
      <c r="AL69" s="483"/>
      <c r="AM69" s="483"/>
      <c r="AN69" s="483"/>
      <c r="AO69" s="483"/>
    </row>
    <row r="70" spans="1:41" s="471" customFormat="1" ht="15.75" customHeight="1">
      <c r="A70" s="479">
        <v>43435</v>
      </c>
      <c r="B70" s="480" t="s">
        <v>133</v>
      </c>
      <c r="C70" s="478">
        <v>139.89576642631971</v>
      </c>
      <c r="D70" s="464">
        <f t="shared" ca="1" si="2"/>
        <v>-2.6173964606568956E-2</v>
      </c>
      <c r="E70" s="464">
        <f t="shared" si="4"/>
        <v>-2.6173964606568956E-2</v>
      </c>
      <c r="F70" s="464">
        <f t="shared" si="3"/>
        <v>-6.3397391670075076E-2</v>
      </c>
      <c r="G70" s="464">
        <v>-1.4280992115336066E-2</v>
      </c>
      <c r="H70" s="465">
        <v>0.59250000000000003</v>
      </c>
      <c r="I70" s="465">
        <v>0.63649999999999995</v>
      </c>
      <c r="J70" s="463">
        <v>37.808300000000003</v>
      </c>
      <c r="K70" s="463">
        <v>37.002499999999998</v>
      </c>
      <c r="L70" s="475">
        <v>1678.4581013103298</v>
      </c>
      <c r="M70" s="232">
        <f t="shared" si="5"/>
        <v>0.11600892800000007</v>
      </c>
      <c r="N70" s="464">
        <f t="shared" si="1"/>
        <v>0.47635160315840186</v>
      </c>
      <c r="O70" s="483"/>
      <c r="P70" s="483"/>
      <c r="Q70" s="483"/>
      <c r="R70" s="483"/>
      <c r="S70" s="483"/>
      <c r="T70" s="483"/>
      <c r="U70" s="483"/>
      <c r="V70" s="483"/>
      <c r="W70" s="483"/>
      <c r="X70" s="483"/>
      <c r="Y70" s="483"/>
      <c r="Z70" s="483"/>
      <c r="AA70" s="483"/>
      <c r="AB70" s="483"/>
      <c r="AC70" s="483"/>
      <c r="AD70" s="483"/>
      <c r="AE70" s="483"/>
      <c r="AF70" s="483"/>
      <c r="AG70" s="483"/>
      <c r="AH70" s="483"/>
      <c r="AI70" s="483"/>
      <c r="AJ70" s="483"/>
      <c r="AK70" s="483"/>
      <c r="AL70" s="483"/>
      <c r="AM70" s="483"/>
      <c r="AN70" s="483"/>
      <c r="AO70" s="483"/>
    </row>
    <row r="71" spans="1:41" ht="15.75" customHeight="1">
      <c r="A71" s="481">
        <v>43525</v>
      </c>
      <c r="B71" s="482" t="s">
        <v>134</v>
      </c>
      <c r="C71" s="217">
        <v>137.25579447506036</v>
      </c>
      <c r="D71" s="459">
        <f t="shared" ca="1" si="2"/>
        <v>-5.8637253987375071E-2</v>
      </c>
      <c r="E71" s="459">
        <f t="shared" si="4"/>
        <v>-4.8919680574748603E-2</v>
      </c>
      <c r="F71" s="459">
        <f t="shared" si="3"/>
        <v>-5.8637253987375071E-2</v>
      </c>
      <c r="G71" s="459">
        <v>2.4340849535831044E-3</v>
      </c>
      <c r="H71" s="460">
        <v>0.68159999999999998</v>
      </c>
      <c r="I71" s="460">
        <v>0.60924999999999996</v>
      </c>
      <c r="J71" s="217">
        <v>43.353299999999997</v>
      </c>
      <c r="K71" s="217">
        <v>40.194149999999993</v>
      </c>
      <c r="L71" s="461">
        <v>1877.0243843072765</v>
      </c>
      <c r="M71" s="218">
        <f t="shared" si="5"/>
        <v>0.11830279399999988</v>
      </c>
      <c r="N71" s="459">
        <f t="shared" ref="N71:N134" si="6">L71/L67-1</f>
        <v>0.54819564540301746</v>
      </c>
      <c r="O71" s="483"/>
      <c r="P71" s="483"/>
      <c r="Q71" s="483"/>
      <c r="R71" s="483"/>
      <c r="S71" s="483"/>
      <c r="T71" s="483"/>
      <c r="U71" s="483"/>
      <c r="V71" s="483"/>
      <c r="W71" s="483"/>
      <c r="X71" s="483"/>
      <c r="Y71" s="483"/>
      <c r="Z71" s="483"/>
      <c r="AA71" s="483"/>
      <c r="AB71" s="483"/>
      <c r="AC71" s="483"/>
      <c r="AD71" s="483"/>
      <c r="AE71" s="483"/>
      <c r="AF71" s="483"/>
      <c r="AG71" s="483"/>
      <c r="AH71" s="483"/>
      <c r="AI71" s="483"/>
      <c r="AJ71" s="483"/>
      <c r="AK71" s="483"/>
      <c r="AL71" s="483"/>
      <c r="AM71" s="483"/>
      <c r="AN71" s="483"/>
      <c r="AO71" s="483"/>
    </row>
    <row r="72" spans="1:41" ht="15.75" customHeight="1">
      <c r="A72" s="481">
        <v>43617</v>
      </c>
      <c r="B72" s="482" t="s">
        <v>135</v>
      </c>
      <c r="C72" s="217">
        <v>154.97029740685792</v>
      </c>
      <c r="D72" s="459">
        <f t="shared" ca="1" si="2"/>
        <v>-2.5515948726372306E-2</v>
      </c>
      <c r="E72" s="459">
        <f t="shared" si="4"/>
        <v>-3.7261439931252971E-2</v>
      </c>
      <c r="F72" s="459">
        <f t="shared" si="3"/>
        <v>5.828198936035367E-3</v>
      </c>
      <c r="G72" s="459">
        <v>5.173817157975602E-3</v>
      </c>
      <c r="H72" s="460">
        <v>0.62690000000000001</v>
      </c>
      <c r="I72" s="460">
        <v>0.68310000000000004</v>
      </c>
      <c r="J72" s="217">
        <v>42.448300000000003</v>
      </c>
      <c r="K72" s="217">
        <v>43.229150000000004</v>
      </c>
      <c r="L72" s="461">
        <v>2055.0366055189934</v>
      </c>
      <c r="M72" s="218">
        <f t="shared" si="5"/>
        <v>9.4837457999999764E-2</v>
      </c>
      <c r="N72" s="459">
        <f t="shared" si="6"/>
        <v>0.55883643162296526</v>
      </c>
      <c r="O72" s="483"/>
      <c r="P72" s="483"/>
      <c r="Q72" s="483"/>
      <c r="R72" s="483"/>
      <c r="S72" s="483"/>
      <c r="T72" s="483"/>
      <c r="U72" s="483"/>
      <c r="V72" s="483"/>
      <c r="W72" s="483"/>
      <c r="X72" s="483"/>
      <c r="Y72" s="483"/>
      <c r="Z72" s="483"/>
      <c r="AA72" s="483"/>
      <c r="AB72" s="483"/>
      <c r="AC72" s="483"/>
      <c r="AD72" s="483"/>
      <c r="AE72" s="483"/>
      <c r="AF72" s="483"/>
      <c r="AG72" s="483"/>
      <c r="AH72" s="483"/>
      <c r="AI72" s="483"/>
      <c r="AJ72" s="483"/>
      <c r="AK72" s="483"/>
      <c r="AL72" s="483"/>
      <c r="AM72" s="483"/>
      <c r="AN72" s="483"/>
      <c r="AO72" s="483"/>
    </row>
    <row r="73" spans="1:41" ht="15.75" customHeight="1">
      <c r="A73" s="481">
        <v>43709</v>
      </c>
      <c r="B73" s="482" t="s">
        <v>136</v>
      </c>
      <c r="C73" s="217">
        <v>140.97701026694889</v>
      </c>
      <c r="D73" s="459">
        <f t="shared" ca="1" si="2"/>
        <v>-2.2930460844595268E-2</v>
      </c>
      <c r="E73" s="459">
        <f t="shared" si="4"/>
        <v>-3.3127849595084302E-2</v>
      </c>
      <c r="F73" s="459">
        <f t="shared" si="3"/>
        <v>-1.7527161635664923E-2</v>
      </c>
      <c r="G73" s="459">
        <v>1.3401723349830696E-3</v>
      </c>
      <c r="H73" s="460">
        <v>0.78370000000000006</v>
      </c>
      <c r="I73" s="460">
        <v>0.69383000000000006</v>
      </c>
      <c r="J73" s="217">
        <v>57.558300000000003</v>
      </c>
      <c r="K73" s="217">
        <v>50.719149999999999</v>
      </c>
      <c r="L73" s="461">
        <v>2313.1284884031952</v>
      </c>
      <c r="M73" s="218">
        <f t="shared" si="5"/>
        <v>0.12558991999999991</v>
      </c>
      <c r="N73" s="459">
        <f t="shared" si="6"/>
        <v>0.53800207622330309</v>
      </c>
      <c r="O73" s="483"/>
      <c r="P73" s="483"/>
      <c r="Q73" s="483"/>
      <c r="R73" s="483"/>
      <c r="S73" s="483"/>
      <c r="T73" s="483"/>
      <c r="U73" s="483"/>
      <c r="V73" s="483"/>
      <c r="W73" s="483"/>
      <c r="X73" s="483"/>
      <c r="Y73" s="483"/>
      <c r="Z73" s="483"/>
      <c r="AA73" s="483"/>
      <c r="AB73" s="483"/>
      <c r="AC73" s="483"/>
      <c r="AD73" s="483"/>
      <c r="AE73" s="483"/>
      <c r="AF73" s="483"/>
      <c r="AG73" s="483"/>
      <c r="AH73" s="483"/>
      <c r="AI73" s="483"/>
      <c r="AJ73" s="483"/>
      <c r="AK73" s="483"/>
      <c r="AL73" s="483"/>
      <c r="AM73" s="483"/>
      <c r="AN73" s="483"/>
      <c r="AO73" s="483"/>
    </row>
    <row r="74" spans="1:41" s="471" customFormat="1" ht="15.75" customHeight="1">
      <c r="A74" s="479">
        <v>43800</v>
      </c>
      <c r="B74" s="480" t="s">
        <v>137</v>
      </c>
      <c r="C74" s="478">
        <v>138.39210693799328</v>
      </c>
      <c r="D74" s="464">
        <f t="shared" ca="1" si="2"/>
        <v>-2.0008610017215878E-2</v>
      </c>
      <c r="E74" s="464">
        <f t="shared" si="4"/>
        <v>-2.0008610017215878E-2</v>
      </c>
      <c r="F74" s="464">
        <f t="shared" si="3"/>
        <v>-1.074842739518056E-2</v>
      </c>
      <c r="G74" s="464">
        <v>-1.358858763583215E-2</v>
      </c>
      <c r="H74" s="465">
        <v>0.55000000000000004</v>
      </c>
      <c r="I74" s="465">
        <v>0.61499999999999999</v>
      </c>
      <c r="J74" s="463">
        <v>59.895000000000003</v>
      </c>
      <c r="K74" s="463">
        <v>59.810850000000002</v>
      </c>
      <c r="L74" s="475">
        <v>2584.420300412216</v>
      </c>
      <c r="M74" s="232">
        <f t="shared" si="5"/>
        <v>0.11728350299999968</v>
      </c>
      <c r="N74" s="464">
        <f t="shared" si="6"/>
        <v>0.53975860249035978</v>
      </c>
      <c r="O74" s="483"/>
      <c r="P74" s="483"/>
      <c r="Q74" s="483"/>
      <c r="R74" s="483"/>
      <c r="S74" s="483"/>
      <c r="T74" s="483"/>
      <c r="U74" s="483"/>
      <c r="V74" s="483"/>
      <c r="W74" s="483"/>
      <c r="X74" s="483"/>
      <c r="Y74" s="483"/>
      <c r="Z74" s="483"/>
      <c r="AA74" s="483"/>
      <c r="AB74" s="483"/>
      <c r="AC74" s="483"/>
      <c r="AD74" s="483"/>
      <c r="AE74" s="483"/>
      <c r="AF74" s="483"/>
      <c r="AG74" s="483"/>
      <c r="AH74" s="483"/>
      <c r="AI74" s="483"/>
      <c r="AJ74" s="483"/>
      <c r="AK74" s="483"/>
      <c r="AL74" s="483"/>
      <c r="AM74" s="483"/>
      <c r="AN74" s="483"/>
      <c r="AO74" s="483"/>
    </row>
    <row r="75" spans="1:41" ht="15.75" customHeight="1">
      <c r="A75" s="481">
        <v>43891</v>
      </c>
      <c r="B75" s="482" t="s">
        <v>138</v>
      </c>
      <c r="C75" s="217">
        <v>130.35859519214222</v>
      </c>
      <c r="D75" s="459">
        <f t="shared" ca="1" si="2"/>
        <v>-5.0250696586593868E-2</v>
      </c>
      <c r="E75" s="459">
        <f t="shared" si="4"/>
        <v>-1.7431050967672945E-2</v>
      </c>
      <c r="F75" s="459">
        <f t="shared" si="3"/>
        <v>-5.0250696586593868E-2</v>
      </c>
      <c r="G75" s="459">
        <v>-4.7824649472916869E-2</v>
      </c>
      <c r="H75" s="460">
        <v>0.38</v>
      </c>
      <c r="I75" s="460">
        <v>0.43</v>
      </c>
      <c r="J75" s="217">
        <v>64.47</v>
      </c>
      <c r="K75" s="217">
        <v>62.400599999999997</v>
      </c>
      <c r="L75" s="461">
        <v>2785.7316004881791</v>
      </c>
      <c r="M75" s="218">
        <f t="shared" si="5"/>
        <v>7.7894179999999924E-2</v>
      </c>
      <c r="N75" s="459">
        <f t="shared" si="6"/>
        <v>0.48412115675112277</v>
      </c>
      <c r="O75" s="483"/>
      <c r="P75" s="483"/>
      <c r="Q75" s="483"/>
      <c r="R75" s="483"/>
      <c r="S75" s="483"/>
      <c r="T75" s="483"/>
      <c r="U75" s="483"/>
      <c r="V75" s="483"/>
      <c r="W75" s="483"/>
      <c r="X75" s="483"/>
      <c r="Y75" s="483"/>
      <c r="Z75" s="483"/>
      <c r="AA75" s="483"/>
      <c r="AB75" s="483"/>
      <c r="AC75" s="483"/>
      <c r="AD75" s="483"/>
      <c r="AE75" s="483"/>
      <c r="AF75" s="483"/>
      <c r="AG75" s="483"/>
      <c r="AH75" s="483"/>
      <c r="AI75" s="483"/>
      <c r="AJ75" s="483"/>
      <c r="AK75" s="483"/>
      <c r="AL75" s="483"/>
      <c r="AM75" s="483"/>
      <c r="AN75" s="483"/>
      <c r="AO75" s="483"/>
    </row>
    <row r="76" spans="1:41" ht="15.75" customHeight="1">
      <c r="A76" s="481">
        <v>43983</v>
      </c>
      <c r="B76" s="482" t="s">
        <v>139</v>
      </c>
      <c r="C76" s="217">
        <v>125.61552296987928</v>
      </c>
      <c r="D76" s="459">
        <f t="shared" ca="1" si="2"/>
        <v>-0.12405454107960123</v>
      </c>
      <c r="E76" s="459">
        <f t="shared" si="4"/>
        <v>-6.9961206036626922E-2</v>
      </c>
      <c r="F76" s="459">
        <f t="shared" si="3"/>
        <v>-0.18942194038584581</v>
      </c>
      <c r="G76" s="459">
        <v>-0.13949344757031745</v>
      </c>
      <c r="H76" s="460">
        <v>0.38</v>
      </c>
      <c r="I76" s="460">
        <v>0.38</v>
      </c>
      <c r="J76" s="217">
        <v>70.454999999999998</v>
      </c>
      <c r="K76" s="217">
        <v>68.644999999999996</v>
      </c>
      <c r="L76" s="461">
        <v>2934.2167776866631</v>
      </c>
      <c r="M76" s="218">
        <f t="shared" si="5"/>
        <v>5.3302039999999717E-2</v>
      </c>
      <c r="N76" s="459">
        <f t="shared" si="6"/>
        <v>0.42781728062972157</v>
      </c>
      <c r="O76" s="483"/>
      <c r="P76" s="483"/>
      <c r="Q76" s="483"/>
      <c r="R76" s="483"/>
      <c r="S76" s="483"/>
      <c r="T76" s="483"/>
      <c r="U76" s="483"/>
      <c r="V76" s="483"/>
      <c r="W76" s="483"/>
      <c r="X76" s="483"/>
      <c r="Y76" s="483"/>
      <c r="Z76" s="483"/>
      <c r="AA76" s="483"/>
      <c r="AB76" s="483"/>
      <c r="AC76" s="483"/>
      <c r="AD76" s="483"/>
      <c r="AE76" s="483"/>
      <c r="AF76" s="483"/>
      <c r="AG76" s="483"/>
      <c r="AH76" s="483"/>
      <c r="AI76" s="483"/>
      <c r="AJ76" s="483"/>
      <c r="AK76" s="483"/>
      <c r="AL76" s="483"/>
      <c r="AM76" s="483"/>
      <c r="AN76" s="483"/>
      <c r="AO76" s="483"/>
    </row>
    <row r="77" spans="1:41" ht="15.75" customHeight="1">
      <c r="A77" s="481">
        <v>44075</v>
      </c>
      <c r="B77" s="482" t="s">
        <v>140</v>
      </c>
      <c r="C77" s="217">
        <v>126.60755310766432</v>
      </c>
      <c r="D77" s="459">
        <f t="shared" ca="1" si="2"/>
        <v>-0.11685380512761334</v>
      </c>
      <c r="E77" s="459">
        <f t="shared" si="4"/>
        <v>-9.095305055670222E-2</v>
      </c>
      <c r="F77" s="459">
        <f t="shared" si="3"/>
        <v>-0.10192766275916265</v>
      </c>
      <c r="G77" s="459">
        <v>0.10943539675651759</v>
      </c>
      <c r="H77" s="460">
        <v>0.38</v>
      </c>
      <c r="I77" s="460">
        <v>0.38</v>
      </c>
      <c r="J77" s="217">
        <v>76.174999999999997</v>
      </c>
      <c r="K77" s="217">
        <v>74.245000000000005</v>
      </c>
      <c r="L77" s="461">
        <v>3157.9037691429508</v>
      </c>
      <c r="M77" s="218">
        <f t="shared" si="5"/>
        <v>7.6233969199999807E-2</v>
      </c>
      <c r="N77" s="459">
        <f t="shared" si="6"/>
        <v>0.36520897346386616</v>
      </c>
      <c r="O77" s="483"/>
      <c r="P77" s="483"/>
      <c r="Q77" s="483"/>
      <c r="R77" s="483"/>
      <c r="S77" s="483"/>
      <c r="T77" s="483"/>
      <c r="U77" s="483"/>
      <c r="V77" s="483"/>
      <c r="W77" s="483"/>
      <c r="X77" s="483"/>
      <c r="Y77" s="483"/>
      <c r="Z77" s="483"/>
      <c r="AA77" s="483"/>
      <c r="AB77" s="483"/>
      <c r="AC77" s="483"/>
      <c r="AD77" s="483"/>
      <c r="AE77" s="483"/>
      <c r="AF77" s="483"/>
      <c r="AG77" s="483"/>
      <c r="AH77" s="483"/>
      <c r="AI77" s="483"/>
      <c r="AJ77" s="483"/>
      <c r="AK77" s="483"/>
      <c r="AL77" s="483"/>
      <c r="AM77" s="483"/>
      <c r="AN77" s="483"/>
      <c r="AO77" s="483"/>
    </row>
    <row r="78" spans="1:41" s="471" customFormat="1" ht="15.75" customHeight="1">
      <c r="A78" s="479">
        <v>44166</v>
      </c>
      <c r="B78" s="480" t="s">
        <v>141</v>
      </c>
      <c r="C78" s="478">
        <v>132.42284091404355</v>
      </c>
      <c r="D78" s="464">
        <f t="shared" ca="1" si="2"/>
        <v>-9.9004848192370765E-2</v>
      </c>
      <c r="E78" s="464">
        <f t="shared" si="4"/>
        <v>-9.9004848192370765E-2</v>
      </c>
      <c r="F78" s="464">
        <f t="shared" si="3"/>
        <v>-4.3132994764103594E-2</v>
      </c>
      <c r="G78" s="464">
        <v>4.8963737338159508E-2</v>
      </c>
      <c r="H78" s="465">
        <v>0.38</v>
      </c>
      <c r="I78" s="465">
        <v>0.37</v>
      </c>
      <c r="J78" s="463">
        <v>84.14</v>
      </c>
      <c r="K78" s="463">
        <v>81.234999999999999</v>
      </c>
      <c r="L78" s="475">
        <v>3518.1089257248846</v>
      </c>
      <c r="M78" s="232">
        <f t="shared" si="5"/>
        <v>0.11406464000000005</v>
      </c>
      <c r="N78" s="464">
        <f t="shared" si="6"/>
        <v>0.36127584401180601</v>
      </c>
      <c r="O78" s="483"/>
      <c r="P78" s="483"/>
      <c r="Q78" s="483"/>
      <c r="R78" s="483"/>
      <c r="S78" s="483"/>
      <c r="T78" s="483"/>
      <c r="U78" s="483"/>
      <c r="V78" s="483"/>
      <c r="W78" s="483"/>
      <c r="X78" s="483"/>
      <c r="Y78" s="483"/>
      <c r="Z78" s="483"/>
      <c r="AA78" s="483"/>
      <c r="AB78" s="483"/>
      <c r="AC78" s="483"/>
      <c r="AD78" s="483"/>
      <c r="AE78" s="483"/>
      <c r="AF78" s="483"/>
      <c r="AG78" s="483"/>
      <c r="AH78" s="483"/>
      <c r="AI78" s="483"/>
      <c r="AJ78" s="483"/>
      <c r="AK78" s="483"/>
      <c r="AL78" s="483"/>
      <c r="AM78" s="483"/>
      <c r="AN78" s="483"/>
      <c r="AO78" s="483"/>
    </row>
    <row r="79" spans="1:41" ht="15.75" customHeight="1">
      <c r="A79" s="481">
        <v>44256</v>
      </c>
      <c r="B79" s="482" t="s">
        <v>142</v>
      </c>
      <c r="C79" s="217">
        <v>134.57256815644325</v>
      </c>
      <c r="D79" s="459">
        <f t="shared" ca="1" si="2"/>
        <v>3.2326007794805101E-2</v>
      </c>
      <c r="E79" s="459">
        <f t="shared" si="4"/>
        <v>-8.053778101980924E-2</v>
      </c>
      <c r="F79" s="459">
        <f t="shared" si="3"/>
        <v>3.2326007794805101E-2</v>
      </c>
      <c r="G79" s="459">
        <v>2.840524256605681E-2</v>
      </c>
      <c r="H79" s="460">
        <v>0.38</v>
      </c>
      <c r="I79" s="460">
        <v>0.38</v>
      </c>
      <c r="J79" s="217">
        <v>91.984999999999999</v>
      </c>
      <c r="K79" s="217">
        <v>89.642499999999998</v>
      </c>
      <c r="L79" s="461">
        <v>3972.514719404237</v>
      </c>
      <c r="M79" s="218">
        <f t="shared" si="5"/>
        <v>0.12916194560000016</v>
      </c>
      <c r="N79" s="459">
        <f t="shared" si="6"/>
        <v>0.42602206138885834</v>
      </c>
      <c r="O79" s="483"/>
      <c r="P79" s="483"/>
      <c r="Q79" s="483"/>
      <c r="R79" s="483"/>
      <c r="S79" s="483"/>
      <c r="T79" s="483"/>
      <c r="U79" s="483"/>
      <c r="V79" s="483"/>
      <c r="W79" s="483"/>
      <c r="X79" s="483"/>
      <c r="Y79" s="483"/>
      <c r="Z79" s="483"/>
      <c r="AA79" s="483"/>
      <c r="AB79" s="483"/>
      <c r="AC79" s="483"/>
      <c r="AD79" s="483"/>
      <c r="AE79" s="483"/>
      <c r="AF79" s="483"/>
      <c r="AG79" s="483"/>
      <c r="AH79" s="483"/>
      <c r="AI79" s="483"/>
      <c r="AJ79" s="483"/>
      <c r="AK79" s="483"/>
      <c r="AL79" s="483"/>
      <c r="AM79" s="483"/>
      <c r="AN79" s="483"/>
      <c r="AO79" s="483"/>
    </row>
    <row r="80" spans="1:41">
      <c r="A80" s="481">
        <v>44348</v>
      </c>
      <c r="B80" s="482" t="s">
        <v>143</v>
      </c>
      <c r="C80" s="217">
        <v>149.14326115530662</v>
      </c>
      <c r="D80" s="459">
        <f t="shared" ca="1" si="2"/>
        <v>0.10837701619571138</v>
      </c>
      <c r="E80" s="459">
        <f t="shared" si="4"/>
        <v>1.3828488859898513E-2</v>
      </c>
      <c r="F80" s="459">
        <f t="shared" si="3"/>
        <v>0.18729960779663313</v>
      </c>
      <c r="G80" s="459">
        <v>8.0463983780074688E-3</v>
      </c>
      <c r="H80" s="460">
        <v>0.38</v>
      </c>
      <c r="I80" s="460">
        <v>0.38</v>
      </c>
      <c r="J80" s="217">
        <v>95.73</v>
      </c>
      <c r="K80" s="217">
        <v>94.642500000000013</v>
      </c>
      <c r="L80" s="461">
        <v>4408.5550009292792</v>
      </c>
      <c r="M80" s="218">
        <f t="shared" si="5"/>
        <v>0.10976429599999959</v>
      </c>
      <c r="N80" s="459">
        <f t="shared" si="6"/>
        <v>0.50246397418700073</v>
      </c>
      <c r="O80" s="483"/>
      <c r="P80" s="483"/>
      <c r="Q80" s="483"/>
      <c r="R80" s="483"/>
      <c r="S80" s="483"/>
      <c r="T80" s="483"/>
      <c r="U80" s="483"/>
      <c r="V80" s="483"/>
      <c r="W80" s="483"/>
      <c r="X80" s="483"/>
      <c r="Y80" s="483"/>
      <c r="Z80" s="483"/>
      <c r="AA80" s="483"/>
      <c r="AB80" s="483"/>
      <c r="AC80" s="483"/>
      <c r="AD80" s="483"/>
      <c r="AE80" s="483"/>
      <c r="AF80" s="483"/>
      <c r="AG80" s="483"/>
      <c r="AH80" s="483"/>
      <c r="AI80" s="483"/>
      <c r="AJ80" s="483"/>
      <c r="AK80" s="483"/>
      <c r="AL80" s="483"/>
      <c r="AM80" s="483"/>
      <c r="AN80" s="483"/>
      <c r="AO80" s="483"/>
    </row>
    <row r="81" spans="1:41" ht="15.75" customHeight="1">
      <c r="A81" s="481">
        <v>44440</v>
      </c>
      <c r="B81" s="482" t="s">
        <v>144</v>
      </c>
      <c r="C81" s="217">
        <v>141.56564762613968</v>
      </c>
      <c r="D81" s="459">
        <f t="shared" ca="1" si="2"/>
        <v>0.11160964801710049</v>
      </c>
      <c r="E81" s="459">
        <f t="shared" si="4"/>
        <v>7.0503624521409014E-2</v>
      </c>
      <c r="F81" s="459">
        <f t="shared" si="3"/>
        <v>0.11814535666569048</v>
      </c>
      <c r="G81" s="459">
        <v>2.2486138591037319E-2</v>
      </c>
      <c r="H81" s="460">
        <v>0.38</v>
      </c>
      <c r="I81" s="460">
        <v>0.38</v>
      </c>
      <c r="J81" s="217">
        <v>98.73</v>
      </c>
      <c r="K81" s="217">
        <v>97.70750000000001</v>
      </c>
      <c r="L81" s="461">
        <v>4816.298175051852</v>
      </c>
      <c r="M81" s="218">
        <f t="shared" si="5"/>
        <v>9.248907499999981E-2</v>
      </c>
      <c r="N81" s="459">
        <f t="shared" si="6"/>
        <v>0.5251567264695296</v>
      </c>
      <c r="O81" s="483"/>
      <c r="P81" s="483"/>
      <c r="Q81" s="483"/>
      <c r="R81" s="483"/>
      <c r="S81" s="483"/>
      <c r="T81" s="483"/>
      <c r="U81" s="483"/>
      <c r="V81" s="483"/>
      <c r="W81" s="483"/>
      <c r="X81" s="483"/>
      <c r="Y81" s="483"/>
      <c r="Z81" s="483"/>
      <c r="AA81" s="483"/>
      <c r="AB81" s="483"/>
      <c r="AC81" s="483"/>
      <c r="AD81" s="483"/>
      <c r="AE81" s="483"/>
      <c r="AF81" s="483"/>
      <c r="AG81" s="483"/>
      <c r="AH81" s="483"/>
      <c r="AI81" s="483"/>
      <c r="AJ81" s="483"/>
      <c r="AK81" s="483"/>
      <c r="AL81" s="483"/>
      <c r="AM81" s="483"/>
      <c r="AN81" s="483"/>
      <c r="AO81" s="483"/>
    </row>
    <row r="82" spans="1:41" s="471" customFormat="1" ht="15.75" customHeight="1">
      <c r="A82" s="479">
        <v>44531</v>
      </c>
      <c r="B82" s="480" t="s">
        <v>145</v>
      </c>
      <c r="C82" s="478">
        <v>143.49883821223372</v>
      </c>
      <c r="D82" s="464">
        <f t="shared" ca="1" si="2"/>
        <v>0.10441812002456641</v>
      </c>
      <c r="E82" s="464">
        <f t="shared" si="4"/>
        <v>0.10441812002456641</v>
      </c>
      <c r="F82" s="464">
        <f t="shared" si="3"/>
        <v>8.3641139411740006E-2</v>
      </c>
      <c r="G82" s="464">
        <v>2.2715119268243988E-2</v>
      </c>
      <c r="H82" s="465">
        <v>0.38</v>
      </c>
      <c r="I82" s="465">
        <v>0.38</v>
      </c>
      <c r="J82" s="463">
        <v>102.75</v>
      </c>
      <c r="K82" s="463">
        <v>101.24000000000001</v>
      </c>
      <c r="L82" s="475">
        <v>5305.7206763109043</v>
      </c>
      <c r="M82" s="232">
        <f t="shared" si="5"/>
        <v>0.10161798200000005</v>
      </c>
      <c r="N82" s="464">
        <f t="shared" si="6"/>
        <v>0.50811722670516613</v>
      </c>
      <c r="O82" s="483"/>
      <c r="P82" s="483"/>
      <c r="Q82" s="483"/>
      <c r="R82" s="483"/>
      <c r="S82" s="483"/>
      <c r="T82" s="483"/>
      <c r="U82" s="483"/>
      <c r="V82" s="483"/>
      <c r="W82" s="483"/>
      <c r="X82" s="483"/>
      <c r="Y82" s="483"/>
      <c r="Z82" s="483"/>
      <c r="AA82" s="483"/>
      <c r="AB82" s="483"/>
      <c r="AC82" s="483"/>
      <c r="AD82" s="483"/>
      <c r="AE82" s="483"/>
      <c r="AF82" s="483"/>
      <c r="AG82" s="483"/>
      <c r="AH82" s="483"/>
      <c r="AI82" s="483"/>
      <c r="AJ82" s="483"/>
      <c r="AK82" s="483"/>
      <c r="AL82" s="483"/>
      <c r="AM82" s="483"/>
      <c r="AN82" s="483"/>
      <c r="AO82" s="483"/>
    </row>
    <row r="83" spans="1:41" ht="15.75" customHeight="1">
      <c r="A83" s="481">
        <v>44621</v>
      </c>
      <c r="B83" s="482" t="s">
        <v>146</v>
      </c>
      <c r="C83" s="217">
        <v>143.79925539163509</v>
      </c>
      <c r="D83" s="459">
        <f t="shared" ref="D83:D110" ca="1" si="7">AVERAGE(OFFSET($C$1,MATCH(EDATE(A83,0),$A$1:$A$304,0)-1,,IF(MONTH($A83)=3,-1,IF(MONTH($A83)=6,-2,IF(MONTH($A83)=9,-3,-4)))))/AVERAGE(OFFSET($C$1,MATCH(EDATE(A83,-12),$A$1:$A$304,0)-1,,IF(MONTH($A83)=3,-1,IF(MONTH($A83)=6,-2,IF(MONTH($A83)=9,-3,-4)))))-1</f>
        <v>6.8562912646993768E-2</v>
      </c>
      <c r="E83" s="459">
        <f t="shared" si="4"/>
        <v>0.11322500819770331</v>
      </c>
      <c r="F83" s="459">
        <f t="shared" si="3"/>
        <v>6.8562912646993768E-2</v>
      </c>
      <c r="G83" s="459">
        <v>1.5626878091396179E-2</v>
      </c>
      <c r="H83" s="460">
        <v>0.44500000000000001</v>
      </c>
      <c r="I83" s="460">
        <v>0.42249999999999999</v>
      </c>
      <c r="J83" s="217">
        <v>110.98</v>
      </c>
      <c r="K83" s="217">
        <v>107.9975</v>
      </c>
      <c r="L83" s="461">
        <v>6160.7972855514827</v>
      </c>
      <c r="M83" s="218">
        <f t="shared" si="5"/>
        <v>0.16116125619999999</v>
      </c>
      <c r="N83" s="459">
        <f t="shared" si="6"/>
        <v>0.55085574773538548</v>
      </c>
      <c r="O83" s="483"/>
      <c r="P83" s="483"/>
      <c r="Q83" s="483"/>
      <c r="R83" s="483"/>
      <c r="S83" s="483"/>
      <c r="T83" s="483"/>
      <c r="U83" s="483"/>
      <c r="V83" s="483"/>
      <c r="W83" s="483"/>
      <c r="X83" s="483"/>
      <c r="Y83" s="483"/>
      <c r="Z83" s="483"/>
      <c r="AA83" s="483"/>
      <c r="AB83" s="483"/>
      <c r="AC83" s="483"/>
      <c r="AD83" s="483"/>
      <c r="AE83" s="483"/>
      <c r="AF83" s="483"/>
      <c r="AG83" s="483"/>
      <c r="AH83" s="483"/>
      <c r="AI83" s="483"/>
      <c r="AJ83" s="483"/>
      <c r="AK83" s="483"/>
      <c r="AL83" s="483"/>
      <c r="AM83" s="483"/>
      <c r="AN83" s="483"/>
      <c r="AO83" s="483"/>
    </row>
    <row r="84" spans="1:41">
      <c r="A84" s="481">
        <v>44713</v>
      </c>
      <c r="B84" s="482" t="s">
        <v>147</v>
      </c>
      <c r="C84" s="217">
        <v>159.59883618680075</v>
      </c>
      <c r="D84" s="459">
        <f t="shared" ca="1" si="7"/>
        <v>6.9373155225184391E-2</v>
      </c>
      <c r="E84" s="459">
        <f t="shared" si="4"/>
        <v>8.4231547117120886E-2</v>
      </c>
      <c r="F84" s="459">
        <f t="shared" ref="F84:F110" si="8">C84/C80-1</f>
        <v>7.0104240382718119E-2</v>
      </c>
      <c r="G84" s="459">
        <v>1.6923096940407056E-2</v>
      </c>
      <c r="H84" s="460">
        <v>0.52</v>
      </c>
      <c r="I84" s="460">
        <v>0.495</v>
      </c>
      <c r="J84" s="217">
        <v>125.215</v>
      </c>
      <c r="K84" s="217">
        <v>120.26335</v>
      </c>
      <c r="L84" s="461">
        <v>7229.3086604618766</v>
      </c>
      <c r="M84" s="218">
        <f t="shared" si="5"/>
        <v>0.17343719089999987</v>
      </c>
      <c r="N84" s="459">
        <f t="shared" si="6"/>
        <v>0.63983633161841258</v>
      </c>
      <c r="O84" s="483"/>
      <c r="P84" s="483"/>
      <c r="Q84" s="483"/>
      <c r="R84" s="483"/>
      <c r="S84" s="483"/>
      <c r="T84" s="483"/>
      <c r="U84" s="483"/>
      <c r="V84" s="483"/>
      <c r="W84" s="483"/>
      <c r="X84" s="483"/>
      <c r="Y84" s="483"/>
      <c r="Z84" s="483"/>
      <c r="AA84" s="483"/>
      <c r="AB84" s="483"/>
      <c r="AC84" s="483"/>
      <c r="AD84" s="483"/>
      <c r="AE84" s="483"/>
      <c r="AF84" s="483"/>
      <c r="AG84" s="483"/>
      <c r="AH84" s="483"/>
      <c r="AI84" s="483"/>
      <c r="AJ84" s="483"/>
      <c r="AK84" s="483"/>
      <c r="AL84" s="483"/>
      <c r="AM84" s="483"/>
      <c r="AN84" s="483"/>
      <c r="AO84" s="483"/>
    </row>
    <row r="85" spans="1:41" ht="15.75" customHeight="1">
      <c r="A85" s="481">
        <v>44805</v>
      </c>
      <c r="B85" s="482" t="s">
        <v>148</v>
      </c>
      <c r="C85" s="217">
        <v>150.05372557947987</v>
      </c>
      <c r="D85" s="459">
        <f t="shared" ca="1" si="7"/>
        <v>6.6239283269184712E-2</v>
      </c>
      <c r="E85" s="459">
        <f t="shared" si="4"/>
        <v>7.0371227659449476E-2</v>
      </c>
      <c r="F85" s="459">
        <f t="shared" si="8"/>
        <v>5.9958599389566158E-2</v>
      </c>
      <c r="G85" s="459">
        <v>-1.2594073018525886E-3</v>
      </c>
      <c r="H85" s="460">
        <v>0.75</v>
      </c>
      <c r="I85" s="460">
        <v>0.67500000000000004</v>
      </c>
      <c r="J85" s="217">
        <v>147.315</v>
      </c>
      <c r="K85" s="217">
        <v>139.27249999999998</v>
      </c>
      <c r="L85" s="461">
        <v>8818.7052074050007</v>
      </c>
      <c r="M85" s="218">
        <f t="shared" si="5"/>
        <v>0.2198545700000003</v>
      </c>
      <c r="N85" s="459">
        <f t="shared" si="6"/>
        <v>0.83101313226107698</v>
      </c>
      <c r="O85" s="483"/>
      <c r="P85" s="483"/>
      <c r="Q85" s="483"/>
      <c r="R85" s="483"/>
      <c r="S85" s="483"/>
      <c r="T85" s="483"/>
      <c r="U85" s="483"/>
      <c r="V85" s="483"/>
      <c r="W85" s="483"/>
      <c r="X85" s="483"/>
      <c r="Y85" s="483"/>
      <c r="Z85" s="483"/>
      <c r="AA85" s="483"/>
      <c r="AB85" s="483"/>
      <c r="AC85" s="483"/>
      <c r="AD85" s="483"/>
      <c r="AE85" s="483"/>
      <c r="AF85" s="483"/>
      <c r="AG85" s="483"/>
      <c r="AH85" s="483"/>
      <c r="AI85" s="483"/>
      <c r="AJ85" s="483"/>
      <c r="AK85" s="483"/>
      <c r="AL85" s="483"/>
      <c r="AM85" s="483"/>
      <c r="AN85" s="483"/>
      <c r="AO85" s="483"/>
    </row>
    <row r="86" spans="1:41" s="471" customFormat="1" ht="15.75" customHeight="1">
      <c r="A86" s="479">
        <v>44896</v>
      </c>
      <c r="B86" s="480" t="s">
        <v>149</v>
      </c>
      <c r="C86" s="478">
        <v>145.30253618109029</v>
      </c>
      <c r="D86" s="464">
        <f t="shared" ca="1" si="7"/>
        <v>5.2698796689142346E-2</v>
      </c>
      <c r="E86" s="464">
        <f t="shared" si="4"/>
        <v>5.2698796689142346E-2</v>
      </c>
      <c r="F86" s="464">
        <f t="shared" si="8"/>
        <v>1.2569425587884542E-2</v>
      </c>
      <c r="G86" s="464">
        <v>-2.3387952310580773E-2</v>
      </c>
      <c r="H86" s="465">
        <v>0.75</v>
      </c>
      <c r="I86" s="465">
        <v>0.75</v>
      </c>
      <c r="J86" s="463">
        <v>177.12799999999999</v>
      </c>
      <c r="K86" s="463">
        <v>167.01400000000001</v>
      </c>
      <c r="L86" s="475">
        <v>10331.249288354726</v>
      </c>
      <c r="M86" s="232">
        <f t="shared" si="5"/>
        <v>0.17151543739999986</v>
      </c>
      <c r="N86" s="464">
        <f t="shared" si="6"/>
        <v>0.94719057384266558</v>
      </c>
      <c r="O86" s="483"/>
      <c r="P86" s="483"/>
      <c r="Q86" s="483"/>
      <c r="R86" s="483"/>
      <c r="S86" s="483"/>
      <c r="T86" s="483"/>
      <c r="U86" s="483"/>
      <c r="V86" s="483"/>
      <c r="W86" s="483"/>
      <c r="X86" s="483"/>
      <c r="Y86" s="483"/>
      <c r="Z86" s="483"/>
      <c r="AA86" s="483"/>
      <c r="AB86" s="483"/>
      <c r="AC86" s="483"/>
      <c r="AD86" s="483"/>
      <c r="AE86" s="483"/>
      <c r="AF86" s="483"/>
      <c r="AG86" s="483"/>
      <c r="AH86" s="483"/>
      <c r="AI86" s="483"/>
      <c r="AJ86" s="483"/>
      <c r="AK86" s="483"/>
      <c r="AL86" s="483"/>
      <c r="AM86" s="483"/>
      <c r="AN86" s="483"/>
      <c r="AO86" s="483"/>
    </row>
    <row r="87" spans="1:41">
      <c r="A87" s="481">
        <v>44986</v>
      </c>
      <c r="B87" s="482" t="s">
        <v>150</v>
      </c>
      <c r="C87" s="217">
        <v>145.3306562410844</v>
      </c>
      <c r="D87" s="459">
        <f t="shared" ca="1" si="7"/>
        <v>1.0649574264335104E-2</v>
      </c>
      <c r="E87" s="459">
        <f t="shared" ref="E87:E110" si="9">AVERAGE(C84:C87)/AVERAGE(C80:C83)-1</f>
        <v>3.8544086336671279E-2</v>
      </c>
      <c r="F87" s="459">
        <f t="shared" si="8"/>
        <v>1.0649574264335104E-2</v>
      </c>
      <c r="G87" s="459">
        <v>1.5664093679278457E-2</v>
      </c>
      <c r="H87" s="460">
        <v>0.78</v>
      </c>
      <c r="I87" s="460">
        <v>0.76500000000000001</v>
      </c>
      <c r="J87" s="217">
        <v>208.98830000000001</v>
      </c>
      <c r="K87" s="217">
        <v>197.93164999999999</v>
      </c>
      <c r="L87" s="461">
        <v>12218.190575845765</v>
      </c>
      <c r="M87" s="218">
        <f t="shared" si="5"/>
        <v>0.18264405734725409</v>
      </c>
      <c r="N87" s="459">
        <f t="shared" si="6"/>
        <v>0.98321580950249632</v>
      </c>
      <c r="O87" s="483"/>
      <c r="P87" s="483"/>
      <c r="Q87" s="483"/>
      <c r="R87" s="483"/>
      <c r="S87" s="483"/>
      <c r="T87" s="483"/>
      <c r="U87" s="483"/>
      <c r="V87" s="483"/>
      <c r="W87" s="483"/>
      <c r="X87" s="483"/>
      <c r="Y87" s="483"/>
      <c r="Z87" s="483"/>
      <c r="AA87" s="483"/>
      <c r="AB87" s="483"/>
      <c r="AC87" s="483"/>
      <c r="AD87" s="483"/>
      <c r="AE87" s="483"/>
      <c r="AF87" s="483"/>
      <c r="AG87" s="483"/>
      <c r="AH87" s="483"/>
      <c r="AI87" s="483"/>
      <c r="AJ87" s="483"/>
      <c r="AK87" s="483"/>
      <c r="AL87" s="483"/>
      <c r="AM87" s="483"/>
      <c r="AN87" s="483"/>
      <c r="AO87" s="483"/>
    </row>
    <row r="88" spans="1:41">
      <c r="A88" s="481">
        <v>45078</v>
      </c>
      <c r="B88" s="482" t="s">
        <v>151</v>
      </c>
      <c r="C88" s="217">
        <v>151.17037793967739</v>
      </c>
      <c r="D88" s="459">
        <f t="shared" ca="1" si="7"/>
        <v>-2.273269868571659E-2</v>
      </c>
      <c r="E88" s="459">
        <f t="shared" si="9"/>
        <v>5.7687925363489878E-3</v>
      </c>
      <c r="F88" s="459">
        <f t="shared" si="8"/>
        <v>-5.281027386226278E-2</v>
      </c>
      <c r="G88" s="459">
        <v>-2.829866508406198E-2</v>
      </c>
      <c r="H88" s="460">
        <v>0.97</v>
      </c>
      <c r="I88" s="460">
        <v>0.94</v>
      </c>
      <c r="J88" s="217">
        <v>256.67</v>
      </c>
      <c r="K88" s="217">
        <v>239.62</v>
      </c>
      <c r="L88" s="461">
        <v>15134.246495812866</v>
      </c>
      <c r="M88" s="218">
        <f t="shared" si="5"/>
        <v>0.23866512000000006</v>
      </c>
      <c r="N88" s="459">
        <f t="shared" si="6"/>
        <v>1.093456955100593</v>
      </c>
      <c r="O88" s="483"/>
      <c r="P88" s="483"/>
      <c r="Q88" s="483"/>
      <c r="R88" s="483"/>
      <c r="S88" s="483"/>
      <c r="T88" s="483"/>
      <c r="U88" s="483"/>
      <c r="V88" s="483"/>
      <c r="W88" s="483"/>
      <c r="X88" s="483"/>
      <c r="Y88" s="483"/>
      <c r="Z88" s="483"/>
      <c r="AA88" s="483"/>
      <c r="AB88" s="483"/>
      <c r="AC88" s="483"/>
      <c r="AD88" s="483"/>
      <c r="AE88" s="483"/>
      <c r="AF88" s="483"/>
      <c r="AG88" s="483"/>
      <c r="AH88" s="483"/>
      <c r="AI88" s="483"/>
      <c r="AJ88" s="483"/>
      <c r="AK88" s="483"/>
      <c r="AL88" s="483"/>
      <c r="AM88" s="483"/>
      <c r="AN88" s="483"/>
      <c r="AO88" s="483"/>
    </row>
    <row r="89" spans="1:41" ht="15.75" customHeight="1">
      <c r="A89" s="481">
        <v>45170</v>
      </c>
      <c r="B89" s="482" t="s">
        <v>152</v>
      </c>
      <c r="C89" s="217">
        <v>149.07605442531971</v>
      </c>
      <c r="D89" s="459">
        <f t="shared" ca="1" si="7"/>
        <v>-1.7366185896420916E-2</v>
      </c>
      <c r="E89" s="459">
        <f t="shared" si="9"/>
        <v>-1.0170071057570396E-2</v>
      </c>
      <c r="F89" s="459">
        <f t="shared" si="8"/>
        <v>-6.5154740436105252E-3</v>
      </c>
      <c r="G89" s="459">
        <v>1.7779309563314749E-2</v>
      </c>
      <c r="H89" s="460">
        <v>1.18</v>
      </c>
      <c r="I89" s="460">
        <v>1.18</v>
      </c>
      <c r="J89" s="217">
        <v>350</v>
      </c>
      <c r="K89" s="217">
        <v>312.75</v>
      </c>
      <c r="L89" s="461">
        <v>20379.066898322868</v>
      </c>
      <c r="M89" s="218">
        <f t="shared" si="5"/>
        <v>0.34655312399999993</v>
      </c>
      <c r="N89" s="459">
        <f t="shared" si="6"/>
        <v>1.3108910456844298</v>
      </c>
      <c r="O89" s="483"/>
      <c r="P89" s="483"/>
      <c r="Q89" s="483"/>
      <c r="R89" s="483"/>
      <c r="S89" s="483"/>
      <c r="T89" s="483"/>
      <c r="U89" s="483"/>
      <c r="V89" s="483"/>
      <c r="W89" s="483"/>
      <c r="X89" s="483"/>
      <c r="Y89" s="483"/>
      <c r="Z89" s="483"/>
      <c r="AA89" s="483"/>
      <c r="AB89" s="483"/>
      <c r="AC89" s="483"/>
      <c r="AD89" s="483"/>
      <c r="AE89" s="483"/>
      <c r="AF89" s="483"/>
      <c r="AG89" s="483"/>
      <c r="AH89" s="483"/>
      <c r="AI89" s="483"/>
      <c r="AJ89" s="483"/>
      <c r="AK89" s="483"/>
      <c r="AL89" s="483"/>
      <c r="AM89" s="483"/>
      <c r="AN89" s="483"/>
      <c r="AO89" s="483"/>
    </row>
    <row r="90" spans="1:41" s="471" customFormat="1" ht="15.75" customHeight="1">
      <c r="A90" s="479">
        <v>45261</v>
      </c>
      <c r="B90" s="480" t="s">
        <v>153</v>
      </c>
      <c r="C90" s="478">
        <v>143.53132240122289</v>
      </c>
      <c r="D90" s="464">
        <f t="shared" ca="1" si="7"/>
        <v>-1.6110016199314847E-2</v>
      </c>
      <c r="E90" s="464">
        <f t="shared" si="9"/>
        <v>-1.6110016199314847E-2</v>
      </c>
      <c r="F90" s="464">
        <f t="shared" si="8"/>
        <v>-1.2189833890166479E-2</v>
      </c>
      <c r="G90" s="464">
        <v>-1.9436463658509484E-2</v>
      </c>
      <c r="H90" s="465">
        <v>1</v>
      </c>
      <c r="I90" s="465">
        <v>1.165</v>
      </c>
      <c r="J90" s="463">
        <v>809</v>
      </c>
      <c r="K90" s="463">
        <v>579.5</v>
      </c>
      <c r="L90" s="475">
        <v>31563.112710646081</v>
      </c>
      <c r="M90" s="232">
        <f t="shared" si="5"/>
        <v>0.54880068199999998</v>
      </c>
      <c r="N90" s="464">
        <f t="shared" si="6"/>
        <v>2.0551109386377586</v>
      </c>
      <c r="O90" s="483"/>
      <c r="P90" s="483"/>
      <c r="Q90" s="483"/>
      <c r="R90" s="483"/>
      <c r="S90" s="483"/>
      <c r="T90" s="483"/>
      <c r="U90" s="483"/>
      <c r="V90" s="483"/>
      <c r="W90" s="483"/>
      <c r="X90" s="483"/>
      <c r="Y90" s="483"/>
      <c r="Z90" s="483"/>
      <c r="AA90" s="483"/>
      <c r="AB90" s="483"/>
      <c r="AC90" s="483"/>
      <c r="AD90" s="483"/>
      <c r="AE90" s="483"/>
      <c r="AF90" s="483"/>
      <c r="AG90" s="483"/>
      <c r="AH90" s="483"/>
      <c r="AI90" s="483"/>
      <c r="AJ90" s="483"/>
      <c r="AK90" s="483"/>
      <c r="AL90" s="483"/>
      <c r="AM90" s="483"/>
      <c r="AN90" s="483"/>
      <c r="AO90" s="483"/>
    </row>
    <row r="91" spans="1:41">
      <c r="A91" s="481">
        <v>45352</v>
      </c>
      <c r="B91" s="482" t="s">
        <v>154</v>
      </c>
      <c r="C91" s="217">
        <v>137.83792395538663</v>
      </c>
      <c r="D91" s="459">
        <f t="shared" ca="1" si="7"/>
        <v>-5.1556447066944511E-2</v>
      </c>
      <c r="E91" s="459">
        <f t="shared" si="9"/>
        <v>-3.1101979909700539E-2</v>
      </c>
      <c r="F91" s="459">
        <f t="shared" si="8"/>
        <v>-5.1556447066944511E-2</v>
      </c>
      <c r="G91" s="459">
        <v>-2.1226422806742251E-2</v>
      </c>
      <c r="H91" s="460">
        <v>0.8</v>
      </c>
      <c r="I91" s="460">
        <v>0.9</v>
      </c>
      <c r="J91" s="217">
        <v>857.4</v>
      </c>
      <c r="K91" s="217">
        <v>841.82500000000005</v>
      </c>
      <c r="L91" s="461">
        <v>47863.7198387061</v>
      </c>
      <c r="M91" s="218">
        <f t="shared" si="5"/>
        <v>0.51644485376000016</v>
      </c>
      <c r="N91" s="459">
        <f t="shared" si="6"/>
        <v>2.9174147384252014</v>
      </c>
      <c r="O91" s="483"/>
      <c r="P91" s="483"/>
      <c r="Q91" s="483"/>
      <c r="R91" s="483"/>
      <c r="S91" s="483"/>
      <c r="T91" s="483"/>
      <c r="U91" s="483"/>
      <c r="V91" s="483"/>
      <c r="W91" s="483"/>
      <c r="X91" s="483"/>
      <c r="Y91" s="483"/>
      <c r="Z91" s="483"/>
      <c r="AA91" s="483"/>
      <c r="AB91" s="483"/>
      <c r="AC91" s="483"/>
      <c r="AD91" s="483"/>
      <c r="AE91" s="483"/>
      <c r="AF91" s="483"/>
      <c r="AG91" s="483"/>
      <c r="AH91" s="483"/>
      <c r="AI91" s="483"/>
      <c r="AJ91" s="483"/>
      <c r="AK91" s="483"/>
      <c r="AL91" s="483"/>
      <c r="AM91" s="483"/>
      <c r="AN91" s="483"/>
      <c r="AO91" s="483"/>
    </row>
    <row r="92" spans="1:41">
      <c r="A92" s="481">
        <v>45444</v>
      </c>
      <c r="B92" s="482" t="s">
        <v>155</v>
      </c>
      <c r="C92" s="217">
        <v>148.57511931774724</v>
      </c>
      <c r="D92" s="459">
        <f t="shared" ca="1" si="7"/>
        <v>-3.4023459430761238E-2</v>
      </c>
      <c r="E92" s="459">
        <f t="shared" si="9"/>
        <v>-2.168914015200063E-2</v>
      </c>
      <c r="F92" s="459">
        <f t="shared" si="8"/>
        <v>-1.7167772266639125E-2</v>
      </c>
      <c r="G92" s="459">
        <v>-1.7349283044115316E-2</v>
      </c>
      <c r="H92" s="460">
        <v>0.4</v>
      </c>
      <c r="I92" s="460">
        <v>0.5</v>
      </c>
      <c r="J92" s="217">
        <v>911.75</v>
      </c>
      <c r="K92" s="217">
        <v>894.25</v>
      </c>
      <c r="L92" s="461">
        <v>56801.665256352448</v>
      </c>
      <c r="M92" s="218">
        <f t="shared" si="5"/>
        <v>0.18673737536000012</v>
      </c>
      <c r="N92" s="459">
        <f t="shared" si="6"/>
        <v>2.7531875321356467</v>
      </c>
      <c r="O92" s="483"/>
      <c r="P92" s="483"/>
      <c r="Q92" s="483"/>
      <c r="R92" s="483"/>
      <c r="S92" s="483"/>
      <c r="T92" s="483"/>
      <c r="U92" s="483"/>
      <c r="V92" s="483"/>
      <c r="W92" s="483"/>
      <c r="X92" s="483"/>
      <c r="Y92" s="483"/>
      <c r="Z92" s="483"/>
      <c r="AA92" s="483"/>
      <c r="AB92" s="483"/>
      <c r="AC92" s="483"/>
      <c r="AD92" s="483"/>
      <c r="AE92" s="483"/>
      <c r="AF92" s="483"/>
      <c r="AG92" s="483"/>
      <c r="AH92" s="483"/>
      <c r="AI92" s="483"/>
      <c r="AJ92" s="483"/>
      <c r="AK92" s="483"/>
      <c r="AL92" s="483"/>
      <c r="AM92" s="483"/>
      <c r="AN92" s="483"/>
      <c r="AO92" s="483"/>
    </row>
    <row r="93" spans="1:41">
      <c r="A93" s="481">
        <v>45536</v>
      </c>
      <c r="B93" s="482" t="s">
        <v>156</v>
      </c>
      <c r="C93" s="217">
        <v>145.94620374651782</v>
      </c>
      <c r="D93" s="459">
        <f t="shared" ca="1" si="7"/>
        <v>-2.9664544978692087E-2</v>
      </c>
      <c r="E93" s="459">
        <f t="shared" si="9"/>
        <v>-2.5367358659043382E-2</v>
      </c>
      <c r="F93" s="459">
        <f t="shared" si="8"/>
        <v>-2.0994992729498341E-2</v>
      </c>
      <c r="G93" s="459">
        <v>3.8681129876147802E-2</v>
      </c>
      <c r="H93" s="460">
        <v>0.4</v>
      </c>
      <c r="I93" s="460">
        <v>0.4</v>
      </c>
      <c r="J93" s="217">
        <v>970.72</v>
      </c>
      <c r="K93" s="217">
        <v>951.73500000000001</v>
      </c>
      <c r="L93" s="461">
        <v>63666.290369840412</v>
      </c>
      <c r="M93" s="218">
        <f t="shared" si="5"/>
        <v>0.12085253280000008</v>
      </c>
      <c r="N93" s="459">
        <f t="shared" si="6"/>
        <v>2.1241023294879091</v>
      </c>
      <c r="O93" s="483"/>
      <c r="P93" s="483"/>
      <c r="Q93" s="483"/>
      <c r="R93" s="483"/>
      <c r="S93" s="483"/>
      <c r="T93" s="483"/>
      <c r="U93" s="483"/>
      <c r="V93" s="483"/>
      <c r="W93" s="483"/>
      <c r="X93" s="483"/>
      <c r="Y93" s="483"/>
      <c r="Z93" s="483"/>
      <c r="AA93" s="483"/>
      <c r="AB93" s="483"/>
      <c r="AC93" s="483"/>
      <c r="AD93" s="483"/>
      <c r="AE93" s="483"/>
      <c r="AF93" s="483"/>
      <c r="AG93" s="483"/>
      <c r="AH93" s="483"/>
      <c r="AI93" s="483"/>
      <c r="AJ93" s="483"/>
      <c r="AK93" s="483"/>
      <c r="AL93" s="483"/>
      <c r="AM93" s="483"/>
      <c r="AN93" s="483"/>
      <c r="AO93" s="483"/>
    </row>
    <row r="94" spans="1:41" ht="16" thickBot="1">
      <c r="A94" s="484">
        <v>45627</v>
      </c>
      <c r="B94" s="485" t="s">
        <v>157</v>
      </c>
      <c r="C94" s="486">
        <v>141.23482124280332</v>
      </c>
      <c r="D94" s="487">
        <f t="shared" ca="1" si="7"/>
        <v>-2.6335293224419631E-2</v>
      </c>
      <c r="E94" s="487">
        <f t="shared" si="9"/>
        <v>-2.6335293224419631E-2</v>
      </c>
      <c r="F94" s="488">
        <f t="shared" si="8"/>
        <v>-1.6000000000000014E-2</v>
      </c>
      <c r="G94" s="487">
        <v>9.000000000000119E-3</v>
      </c>
      <c r="H94" s="465">
        <v>0.32</v>
      </c>
      <c r="I94" s="465">
        <v>0.36</v>
      </c>
      <c r="J94" s="463">
        <v>1032.5</v>
      </c>
      <c r="K94" s="463">
        <v>1011.625</v>
      </c>
      <c r="L94" s="475">
        <v>68735.438888992998</v>
      </c>
      <c r="M94" s="232">
        <f t="shared" si="5"/>
        <v>7.962060439999985E-2</v>
      </c>
      <c r="N94" s="464">
        <f t="shared" si="6"/>
        <v>1.1777142045248561</v>
      </c>
      <c r="O94" s="483"/>
      <c r="P94" s="483"/>
      <c r="Q94" s="483"/>
      <c r="R94" s="483"/>
      <c r="S94" s="483"/>
      <c r="T94" s="483"/>
      <c r="U94" s="483"/>
      <c r="V94" s="483"/>
      <c r="W94" s="483"/>
      <c r="X94" s="483"/>
      <c r="Y94" s="483"/>
      <c r="Z94" s="483"/>
      <c r="AA94" s="483"/>
      <c r="AB94" s="483"/>
      <c r="AC94" s="483"/>
      <c r="AD94" s="483"/>
      <c r="AE94" s="483"/>
      <c r="AF94" s="483"/>
      <c r="AG94" s="483"/>
      <c r="AH94" s="483"/>
      <c r="AI94" s="483"/>
      <c r="AJ94" s="483"/>
      <c r="AK94" s="483"/>
      <c r="AL94" s="483"/>
      <c r="AM94" s="483"/>
      <c r="AN94" s="483"/>
      <c r="AO94" s="483"/>
    </row>
    <row r="95" spans="1:41" ht="16" thickTop="1">
      <c r="A95" s="489">
        <v>45717</v>
      </c>
      <c r="B95" s="490" t="s">
        <v>158</v>
      </c>
      <c r="C95" s="491">
        <v>143.2531295820699</v>
      </c>
      <c r="D95" s="492">
        <f t="shared" ca="1" si="7"/>
        <v>3.9286761373713119E-2</v>
      </c>
      <c r="E95" s="492">
        <f t="shared" si="9"/>
        <v>-4.4813180383947993E-3</v>
      </c>
      <c r="F95" s="492">
        <f t="shared" si="8"/>
        <v>3.9286761373713119E-2</v>
      </c>
      <c r="G95" s="492">
        <v>9.1664687230841313E-3</v>
      </c>
      <c r="H95" s="493">
        <v>0.28999999999999998</v>
      </c>
      <c r="I95" s="492">
        <v>0.28999999999999998</v>
      </c>
      <c r="J95" s="491">
        <v>1063.7857825000001</v>
      </c>
      <c r="K95" s="491">
        <v>1053.30539125</v>
      </c>
      <c r="L95" s="494">
        <v>72942.597632510486</v>
      </c>
      <c r="M95" s="495">
        <f t="shared" si="5"/>
        <v>6.1208000000000151E-2</v>
      </c>
      <c r="N95" s="492">
        <f t="shared" si="6"/>
        <v>0.52396424428181976</v>
      </c>
      <c r="O95" s="483"/>
      <c r="P95" s="483"/>
      <c r="Q95" s="483"/>
      <c r="R95" s="483"/>
      <c r="S95" s="483"/>
      <c r="T95" s="483"/>
      <c r="U95" s="483"/>
      <c r="V95" s="483"/>
      <c r="W95" s="483"/>
      <c r="X95" s="483"/>
      <c r="Y95" s="483"/>
      <c r="Z95" s="483"/>
      <c r="AA95" s="483"/>
      <c r="AB95" s="483"/>
      <c r="AC95" s="483"/>
      <c r="AD95" s="483"/>
      <c r="AE95" s="483"/>
      <c r="AF95" s="483"/>
      <c r="AG95" s="483"/>
      <c r="AH95" s="483"/>
      <c r="AI95" s="483"/>
      <c r="AJ95" s="483"/>
      <c r="AK95" s="483"/>
      <c r="AL95" s="483"/>
      <c r="AM95" s="483"/>
      <c r="AN95" s="483"/>
      <c r="AO95" s="483"/>
    </row>
    <row r="96" spans="1:41">
      <c r="A96" s="489">
        <v>45809</v>
      </c>
      <c r="B96" s="490" t="s">
        <v>159</v>
      </c>
      <c r="C96" s="491">
        <v>158.57879719924875</v>
      </c>
      <c r="D96" s="492">
        <f t="shared" ca="1" si="7"/>
        <v>5.3834432021591772E-2</v>
      </c>
      <c r="E96" s="492">
        <f t="shared" si="9"/>
        <v>1.725764985843381E-2</v>
      </c>
      <c r="F96" s="492">
        <f t="shared" si="8"/>
        <v>6.7330774677739624E-2</v>
      </c>
      <c r="G96" s="492">
        <v>9.1664687230843533E-3</v>
      </c>
      <c r="H96" s="493">
        <v>0.28999999999999998</v>
      </c>
      <c r="I96" s="492">
        <v>0.28999999999999998</v>
      </c>
      <c r="J96" s="491">
        <v>1096.0195554955326</v>
      </c>
      <c r="K96" s="491">
        <v>1085.2215979102664</v>
      </c>
      <c r="L96" s="494">
        <v>77179.822844076742</v>
      </c>
      <c r="M96" s="495">
        <f t="shared" si="5"/>
        <v>5.8089858999999855E-2</v>
      </c>
      <c r="N96" s="492">
        <f t="shared" si="6"/>
        <v>0.35875986198213239</v>
      </c>
      <c r="O96" s="483"/>
      <c r="P96" s="483"/>
      <c r="Q96" s="483"/>
      <c r="R96" s="483"/>
      <c r="S96" s="483"/>
      <c r="T96" s="483"/>
      <c r="U96" s="483"/>
      <c r="V96" s="483"/>
      <c r="W96" s="483"/>
      <c r="X96" s="483"/>
      <c r="Y96" s="483"/>
      <c r="Z96" s="483"/>
      <c r="AA96" s="483"/>
      <c r="AB96" s="483"/>
      <c r="AC96" s="483"/>
      <c r="AD96" s="483"/>
      <c r="AE96" s="483"/>
      <c r="AF96" s="483"/>
      <c r="AG96" s="483"/>
      <c r="AH96" s="483"/>
      <c r="AI96" s="483"/>
      <c r="AJ96" s="483"/>
      <c r="AK96" s="483"/>
      <c r="AL96" s="483"/>
      <c r="AM96" s="483"/>
      <c r="AN96" s="483"/>
      <c r="AO96" s="483"/>
    </row>
    <row r="97" spans="1:41">
      <c r="A97" s="489">
        <v>45901</v>
      </c>
      <c r="B97" s="490" t="s">
        <v>160</v>
      </c>
      <c r="C97" s="491">
        <v>151.34650795927004</v>
      </c>
      <c r="D97" s="492">
        <f t="shared" ca="1" si="7"/>
        <v>4.8152520998332671E-2</v>
      </c>
      <c r="E97" s="492">
        <f t="shared" si="9"/>
        <v>3.2163552497732617E-2</v>
      </c>
      <c r="F97" s="492">
        <f t="shared" si="8"/>
        <v>3.7002019059924063E-2</v>
      </c>
      <c r="G97" s="492">
        <v>9.1664687230843533E-3</v>
      </c>
      <c r="H97" s="493">
        <v>0.28999999999999998</v>
      </c>
      <c r="I97" s="492">
        <v>0.28999999999999998</v>
      </c>
      <c r="J97" s="491">
        <v>1129.2300440466029</v>
      </c>
      <c r="K97" s="491">
        <v>1118.1048975485455</v>
      </c>
      <c r="L97" s="494">
        <v>81567.019249100282</v>
      </c>
      <c r="M97" s="495">
        <f t="shared" si="5"/>
        <v>5.6843825799999692E-2</v>
      </c>
      <c r="N97" s="492">
        <f t="shared" si="6"/>
        <v>0.28116494262935232</v>
      </c>
      <c r="O97" s="483"/>
      <c r="P97" s="483"/>
      <c r="Q97" s="483"/>
      <c r="R97" s="483"/>
      <c r="S97" s="483"/>
      <c r="T97" s="483"/>
      <c r="U97" s="483"/>
      <c r="V97" s="483"/>
      <c r="W97" s="483"/>
      <c r="X97" s="483"/>
      <c r="Y97" s="483"/>
      <c r="Z97" s="483"/>
      <c r="AA97" s="483"/>
      <c r="AB97" s="483"/>
      <c r="AC97" s="483"/>
      <c r="AD97" s="483"/>
      <c r="AE97" s="483"/>
      <c r="AF97" s="483"/>
      <c r="AG97" s="483"/>
      <c r="AH97" s="483"/>
      <c r="AI97" s="483"/>
      <c r="AJ97" s="483"/>
      <c r="AK97" s="483"/>
      <c r="AL97" s="483"/>
      <c r="AM97" s="483"/>
      <c r="AN97" s="483"/>
      <c r="AO97" s="483"/>
    </row>
    <row r="98" spans="1:41" ht="16" thickBot="1">
      <c r="A98" s="484">
        <v>45992</v>
      </c>
      <c r="B98" s="485" t="s">
        <v>161</v>
      </c>
      <c r="C98" s="486">
        <v>146.3384735003701</v>
      </c>
      <c r="D98" s="487">
        <f t="shared" ca="1" si="7"/>
        <v>4.5193703025956822E-2</v>
      </c>
      <c r="E98" s="487">
        <f t="shared" si="9"/>
        <v>4.5193703025956822E-2</v>
      </c>
      <c r="F98" s="488">
        <f t="shared" si="8"/>
        <v>3.6135934556768001E-2</v>
      </c>
      <c r="G98" s="487">
        <v>9.1664687230843533E-3</v>
      </c>
      <c r="H98" s="496">
        <v>0.25</v>
      </c>
      <c r="I98" s="488">
        <v>0.27</v>
      </c>
      <c r="J98" s="486">
        <v>1220</v>
      </c>
      <c r="K98" s="486">
        <v>1180.2611722435345</v>
      </c>
      <c r="L98" s="497">
        <v>85949.977905575623</v>
      </c>
      <c r="M98" s="498">
        <f t="shared" si="5"/>
        <v>5.3734446799999835E-2</v>
      </c>
      <c r="N98" s="487">
        <f t="shared" si="6"/>
        <v>0.25044633881488587</v>
      </c>
      <c r="O98" s="483"/>
      <c r="P98" s="483"/>
      <c r="Q98" s="483"/>
      <c r="R98" s="483"/>
      <c r="S98" s="483"/>
      <c r="T98" s="483"/>
      <c r="U98" s="483"/>
      <c r="V98" s="483"/>
      <c r="W98" s="483"/>
      <c r="X98" s="483"/>
      <c r="Y98" s="483"/>
      <c r="Z98" s="483"/>
      <c r="AA98" s="483"/>
      <c r="AB98" s="483"/>
      <c r="AC98" s="483"/>
      <c r="AD98" s="483"/>
      <c r="AE98" s="483"/>
      <c r="AF98" s="483"/>
      <c r="AG98" s="483"/>
      <c r="AH98" s="483"/>
      <c r="AI98" s="483"/>
      <c r="AJ98" s="483"/>
      <c r="AK98" s="483"/>
      <c r="AL98" s="483"/>
      <c r="AM98" s="483"/>
      <c r="AN98" s="483"/>
      <c r="AO98" s="483"/>
    </row>
    <row r="99" spans="1:41" ht="16" thickTop="1">
      <c r="A99" s="489">
        <v>46082</v>
      </c>
      <c r="B99" s="490" t="s">
        <v>162</v>
      </c>
      <c r="C99" s="491">
        <v>148.16804002574884</v>
      </c>
      <c r="D99" s="492">
        <f t="shared" ca="1" si="7"/>
        <v>3.4309270994761665E-2</v>
      </c>
      <c r="E99" s="492">
        <f t="shared" si="9"/>
        <v>4.3906973414672867E-2</v>
      </c>
      <c r="F99" s="492">
        <f t="shared" si="8"/>
        <v>3.4309270994761665E-2</v>
      </c>
      <c r="G99" s="492">
        <v>6.3799638305312989E-3</v>
      </c>
      <c r="H99" s="493">
        <v>0.23749999999999996</v>
      </c>
      <c r="I99" s="492">
        <v>0.24166666666666664</v>
      </c>
      <c r="J99" s="491">
        <v>1265.0972762645913</v>
      </c>
      <c r="K99" s="491">
        <v>1250.0648508430609</v>
      </c>
      <c r="L99" s="494">
        <v>89581.075289631292</v>
      </c>
      <c r="M99" s="495">
        <f t="shared" si="5"/>
        <v>4.224663545632068E-2</v>
      </c>
      <c r="N99" s="492">
        <f t="shared" si="6"/>
        <v>0.22810371713037325</v>
      </c>
      <c r="O99" s="483"/>
      <c r="P99" s="483"/>
      <c r="Q99" s="483"/>
      <c r="R99" s="483"/>
      <c r="S99" s="483"/>
      <c r="T99" s="483"/>
      <c r="U99" s="483"/>
      <c r="V99" s="483"/>
      <c r="W99" s="483"/>
      <c r="X99" s="483"/>
      <c r="Y99" s="483"/>
      <c r="Z99" s="483"/>
      <c r="AA99" s="483"/>
      <c r="AB99" s="483"/>
      <c r="AC99" s="483"/>
      <c r="AD99" s="483"/>
      <c r="AE99" s="483"/>
      <c r="AF99" s="483"/>
      <c r="AG99" s="483"/>
      <c r="AH99" s="483"/>
      <c r="AI99" s="483"/>
      <c r="AJ99" s="483"/>
      <c r="AK99" s="483"/>
      <c r="AL99" s="483"/>
      <c r="AM99" s="483"/>
      <c r="AN99" s="483"/>
      <c r="AO99" s="483"/>
    </row>
    <row r="100" spans="1:41">
      <c r="A100" s="489">
        <v>46174</v>
      </c>
      <c r="B100" s="490" t="s">
        <v>163</v>
      </c>
      <c r="C100" s="491">
        <v>163.56663033121717</v>
      </c>
      <c r="D100" s="492">
        <f t="shared" ca="1" si="7"/>
        <v>3.2808800849030373E-2</v>
      </c>
      <c r="E100" s="492">
        <f t="shared" si="9"/>
        <v>3.4645587986854132E-2</v>
      </c>
      <c r="F100" s="492">
        <f t="shared" si="8"/>
        <v>3.1453341935122392E-2</v>
      </c>
      <c r="G100" s="492">
        <v>6.3799638305315209E-3</v>
      </c>
      <c r="H100" s="493">
        <v>0.22499999999999992</v>
      </c>
      <c r="I100" s="492">
        <v>0.2291666666666666</v>
      </c>
      <c r="J100" s="491">
        <v>1310.1945525291826</v>
      </c>
      <c r="K100" s="491">
        <v>1295.1621271076522</v>
      </c>
      <c r="L100" s="494">
        <v>93365.57432117757</v>
      </c>
      <c r="M100" s="495">
        <f t="shared" si="5"/>
        <v>4.224663545632068E-2</v>
      </c>
      <c r="N100" s="492">
        <f t="shared" si="6"/>
        <v>0.20971480473335946</v>
      </c>
      <c r="O100" s="483"/>
      <c r="P100" s="483"/>
      <c r="Q100" s="483"/>
      <c r="R100" s="483"/>
      <c r="S100" s="483"/>
      <c r="T100" s="483"/>
      <c r="U100" s="483"/>
      <c r="V100" s="483"/>
      <c r="W100" s="483"/>
      <c r="X100" s="483"/>
      <c r="Y100" s="483"/>
      <c r="Z100" s="483"/>
      <c r="AA100" s="483"/>
      <c r="AB100" s="483"/>
      <c r="AC100" s="483"/>
      <c r="AD100" s="483"/>
      <c r="AE100" s="483"/>
      <c r="AF100" s="483"/>
      <c r="AG100" s="483"/>
      <c r="AH100" s="483"/>
      <c r="AI100" s="483"/>
      <c r="AJ100" s="483"/>
      <c r="AK100" s="483"/>
      <c r="AL100" s="483"/>
      <c r="AM100" s="483"/>
      <c r="AN100" s="483"/>
      <c r="AO100" s="483"/>
    </row>
    <row r="101" spans="1:41">
      <c r="A101" s="489">
        <v>46266</v>
      </c>
      <c r="B101" s="490" t="s">
        <v>164</v>
      </c>
      <c r="C101" s="491">
        <v>155.67582001924086</v>
      </c>
      <c r="D101" s="492">
        <f t="shared" ca="1" si="7"/>
        <v>3.1404971076712807E-2</v>
      </c>
      <c r="E101" s="492">
        <f t="shared" si="9"/>
        <v>3.2529065761153442E-2</v>
      </c>
      <c r="F101" s="492">
        <f t="shared" si="8"/>
        <v>2.8605298651065647E-2</v>
      </c>
      <c r="G101" s="492">
        <v>6.3799638305315209E-3</v>
      </c>
      <c r="H101" s="493">
        <v>0.21249999999999988</v>
      </c>
      <c r="I101" s="492">
        <v>0.21666666666666656</v>
      </c>
      <c r="J101" s="491">
        <v>1355.2918287937739</v>
      </c>
      <c r="K101" s="491">
        <v>1340.2594033722435</v>
      </c>
      <c r="L101" s="494">
        <v>97309.955703694373</v>
      </c>
      <c r="M101" s="495">
        <f t="shared" si="5"/>
        <v>4.224663545632068E-2</v>
      </c>
      <c r="N101" s="492">
        <f t="shared" si="6"/>
        <v>0.19300615125478848</v>
      </c>
      <c r="O101" s="483"/>
      <c r="P101" s="483"/>
      <c r="Q101" s="483"/>
      <c r="R101" s="483"/>
      <c r="S101" s="483"/>
      <c r="T101" s="483"/>
      <c r="U101" s="483"/>
      <c r="V101" s="483"/>
      <c r="W101" s="483"/>
      <c r="X101" s="483"/>
      <c r="Y101" s="483"/>
      <c r="Z101" s="483"/>
      <c r="AA101" s="483"/>
      <c r="AB101" s="483"/>
      <c r="AC101" s="483"/>
      <c r="AD101" s="483"/>
      <c r="AE101" s="483"/>
      <c r="AF101" s="483"/>
      <c r="AG101" s="483"/>
      <c r="AH101" s="483"/>
      <c r="AI101" s="483"/>
      <c r="AJ101" s="483"/>
      <c r="AK101" s="483"/>
      <c r="AL101" s="483"/>
      <c r="AM101" s="483"/>
      <c r="AN101" s="483"/>
      <c r="AO101" s="483"/>
    </row>
    <row r="102" spans="1:41" ht="16" thickBot="1">
      <c r="A102" s="484">
        <v>46357</v>
      </c>
      <c r="B102" s="485" t="s">
        <v>165</v>
      </c>
      <c r="C102" s="486">
        <v>150.10890173830109</v>
      </c>
      <c r="D102" s="487">
        <f t="shared" ca="1" si="7"/>
        <v>3.0028317176858721E-2</v>
      </c>
      <c r="E102" s="487">
        <f t="shared" si="9"/>
        <v>3.0028317176858721E-2</v>
      </c>
      <c r="F102" s="488">
        <f t="shared" si="8"/>
        <v>2.5765119368430733E-2</v>
      </c>
      <c r="G102" s="487">
        <v>6.379963830531743E-3</v>
      </c>
      <c r="H102" s="496">
        <v>0.2</v>
      </c>
      <c r="I102" s="488">
        <v>0.20416666666666661</v>
      </c>
      <c r="J102" s="486">
        <v>1400.3891050583657</v>
      </c>
      <c r="K102" s="486">
        <v>1385.356679636835</v>
      </c>
      <c r="L102" s="497">
        <v>101420.97392857907</v>
      </c>
      <c r="M102" s="498">
        <f t="shared" si="5"/>
        <v>4.224663545632068E-2</v>
      </c>
      <c r="N102" s="487">
        <f t="shared" si="6"/>
        <v>0.17999999999999816</v>
      </c>
      <c r="O102" s="483"/>
      <c r="P102" s="483"/>
      <c r="Q102" s="483"/>
      <c r="R102" s="483"/>
      <c r="S102" s="483"/>
      <c r="T102" s="483"/>
      <c r="U102" s="483"/>
      <c r="V102" s="483"/>
      <c r="W102" s="483"/>
      <c r="X102" s="483"/>
      <c r="Y102" s="483"/>
      <c r="Z102" s="483"/>
      <c r="AA102" s="483"/>
      <c r="AB102" s="483"/>
      <c r="AC102" s="483"/>
      <c r="AD102" s="483"/>
      <c r="AE102" s="483"/>
      <c r="AF102" s="483"/>
      <c r="AG102" s="483"/>
      <c r="AH102" s="483"/>
      <c r="AI102" s="483"/>
      <c r="AJ102" s="483"/>
      <c r="AK102" s="483"/>
      <c r="AL102" s="483"/>
      <c r="AM102" s="483"/>
      <c r="AN102" s="483"/>
      <c r="AO102" s="483"/>
    </row>
    <row r="103" spans="1:41" ht="16" thickTop="1">
      <c r="A103" s="489">
        <v>46447</v>
      </c>
      <c r="B103" s="490" t="s">
        <v>166</v>
      </c>
      <c r="C103" s="491">
        <v>152.2118680661342</v>
      </c>
      <c r="D103" s="492">
        <f t="shared" ca="1" si="7"/>
        <v>2.7292174747554299E-2</v>
      </c>
      <c r="E103" s="492">
        <f t="shared" si="9"/>
        <v>2.8342984172370134E-2</v>
      </c>
      <c r="F103" s="492">
        <f t="shared" si="8"/>
        <v>2.7292174747554299E-2</v>
      </c>
      <c r="G103" s="492">
        <v>7.8781605504156804E-3</v>
      </c>
      <c r="H103" s="493">
        <v>0.18749999999999997</v>
      </c>
      <c r="I103" s="492">
        <v>0.19166666666666665</v>
      </c>
      <c r="J103" s="491">
        <v>1442.8923823815653</v>
      </c>
      <c r="K103" s="491">
        <v>1428.7246232738321</v>
      </c>
      <c r="L103" s="494">
        <v>105027.30866217319</v>
      </c>
      <c r="M103" s="495">
        <f t="shared" si="5"/>
        <v>3.5558076341622558E-2</v>
      </c>
      <c r="N103" s="492">
        <f t="shared" si="6"/>
        <v>0.1724274164225148</v>
      </c>
      <c r="O103" s="483"/>
      <c r="P103" s="483"/>
      <c r="Q103" s="483"/>
      <c r="R103" s="483"/>
      <c r="S103" s="483"/>
      <c r="T103" s="483"/>
      <c r="U103" s="483"/>
      <c r="V103" s="483"/>
      <c r="W103" s="483"/>
      <c r="X103" s="483"/>
      <c r="Y103" s="483"/>
      <c r="Z103" s="483"/>
      <c r="AA103" s="483"/>
      <c r="AB103" s="483"/>
      <c r="AC103" s="483"/>
      <c r="AD103" s="483"/>
      <c r="AE103" s="483"/>
      <c r="AF103" s="483"/>
      <c r="AG103" s="483"/>
      <c r="AH103" s="483"/>
      <c r="AI103" s="483"/>
      <c r="AJ103" s="483"/>
      <c r="AK103" s="483"/>
      <c r="AL103" s="483"/>
      <c r="AM103" s="483"/>
      <c r="AN103" s="483"/>
      <c r="AO103" s="483"/>
    </row>
    <row r="104" spans="1:41">
      <c r="A104" s="489">
        <v>46539</v>
      </c>
      <c r="B104" s="490" t="s">
        <v>167</v>
      </c>
      <c r="C104" s="491">
        <v>168.28086653198983</v>
      </c>
      <c r="D104" s="492">
        <f t="shared" ca="1" si="7"/>
        <v>2.8094610814796805E-2</v>
      </c>
      <c r="E104" s="492">
        <f t="shared" si="9"/>
        <v>2.7662062568557966E-2</v>
      </c>
      <c r="F104" s="492">
        <f t="shared" si="8"/>
        <v>2.8821503452302499E-2</v>
      </c>
      <c r="G104" s="492">
        <v>7.8781605504156804E-3</v>
      </c>
      <c r="H104" s="493">
        <v>0.17499999999999993</v>
      </c>
      <c r="I104" s="492">
        <v>0.17916666666666661</v>
      </c>
      <c r="J104" s="491">
        <v>1485.395659704765</v>
      </c>
      <c r="K104" s="491">
        <v>1471.2279005970317</v>
      </c>
      <c r="L104" s="494">
        <v>108761.87772153789</v>
      </c>
      <c r="M104" s="495">
        <f t="shared" si="5"/>
        <v>3.5558076341622558E-2</v>
      </c>
      <c r="N104" s="492">
        <f t="shared" si="6"/>
        <v>0.16490342947387693</v>
      </c>
      <c r="O104" s="483"/>
      <c r="P104" s="483"/>
      <c r="Q104" s="483"/>
      <c r="R104" s="483"/>
      <c r="S104" s="483"/>
      <c r="T104" s="483"/>
      <c r="U104" s="483"/>
      <c r="V104" s="483"/>
      <c r="W104" s="483"/>
      <c r="X104" s="483"/>
      <c r="Y104" s="483"/>
      <c r="Z104" s="483"/>
      <c r="AA104" s="483"/>
      <c r="AB104" s="483"/>
      <c r="AC104" s="483"/>
      <c r="AD104" s="483"/>
      <c r="AE104" s="483"/>
      <c r="AF104" s="483"/>
      <c r="AG104" s="483"/>
      <c r="AH104" s="483"/>
      <c r="AI104" s="483"/>
      <c r="AJ104" s="483"/>
      <c r="AK104" s="483"/>
      <c r="AL104" s="483"/>
      <c r="AM104" s="483"/>
      <c r="AN104" s="483"/>
      <c r="AO104" s="483"/>
    </row>
    <row r="105" spans="1:41">
      <c r="A105" s="489">
        <v>46631</v>
      </c>
      <c r="B105" s="490" t="s">
        <v>168</v>
      </c>
      <c r="C105" s="491">
        <v>160.40106513224012</v>
      </c>
      <c r="D105" s="492">
        <f t="shared" ca="1" si="7"/>
        <v>2.8846826572730189E-2</v>
      </c>
      <c r="E105" s="492">
        <f t="shared" si="9"/>
        <v>2.8112043535046816E-2</v>
      </c>
      <c r="F105" s="492">
        <f t="shared" si="8"/>
        <v>3.0353108866972622E-2</v>
      </c>
      <c r="G105" s="492">
        <v>7.8781605504154584E-3</v>
      </c>
      <c r="H105" s="493">
        <v>0.16249999999999989</v>
      </c>
      <c r="I105" s="492">
        <v>0.16666666666666657</v>
      </c>
      <c r="J105" s="491">
        <v>1527.8989370279646</v>
      </c>
      <c r="K105" s="491">
        <v>1513.7311779202314</v>
      </c>
      <c r="L105" s="494">
        <v>112629.24087261854</v>
      </c>
      <c r="M105" s="495">
        <f t="shared" si="5"/>
        <v>3.5558076341622336E-2</v>
      </c>
      <c r="N105" s="492">
        <f t="shared" si="6"/>
        <v>0.15742772728795495</v>
      </c>
      <c r="O105" s="483"/>
      <c r="P105" s="483"/>
      <c r="Q105" s="483"/>
      <c r="R105" s="483"/>
      <c r="S105" s="483"/>
      <c r="T105" s="483"/>
      <c r="U105" s="483"/>
      <c r="V105" s="483"/>
      <c r="W105" s="483"/>
      <c r="X105" s="483"/>
      <c r="Y105" s="483"/>
      <c r="Z105" s="483"/>
      <c r="AA105" s="483"/>
      <c r="AB105" s="483"/>
      <c r="AC105" s="483"/>
      <c r="AD105" s="483"/>
      <c r="AE105" s="483"/>
      <c r="AF105" s="483"/>
      <c r="AG105" s="483"/>
      <c r="AH105" s="483"/>
      <c r="AI105" s="483"/>
      <c r="AJ105" s="483"/>
      <c r="AK105" s="483"/>
      <c r="AL105" s="483"/>
      <c r="AM105" s="483"/>
      <c r="AN105" s="483"/>
      <c r="AO105" s="483"/>
    </row>
    <row r="106" spans="1:41" ht="16" thickBot="1">
      <c r="A106" s="484">
        <v>46722</v>
      </c>
      <c r="B106" s="485" t="s">
        <v>169</v>
      </c>
      <c r="C106" s="486">
        <v>154.89542344455347</v>
      </c>
      <c r="D106" s="487">
        <f t="shared" ca="1" si="7"/>
        <v>2.958584182733115E-2</v>
      </c>
      <c r="E106" s="487">
        <f t="shared" si="9"/>
        <v>2.958584182733115E-2</v>
      </c>
      <c r="F106" s="488">
        <f t="shared" si="8"/>
        <v>3.1886994380900813E-2</v>
      </c>
      <c r="G106" s="487">
        <v>7.8781605504156804E-3</v>
      </c>
      <c r="H106" s="496">
        <v>0.15</v>
      </c>
      <c r="I106" s="488">
        <v>0.15416666666666662</v>
      </c>
      <c r="J106" s="486">
        <v>1570.4022143511654</v>
      </c>
      <c r="K106" s="486">
        <v>1556.2344552434315</v>
      </c>
      <c r="L106" s="497">
        <v>116634.12001786608</v>
      </c>
      <c r="M106" s="498">
        <f t="shared" si="5"/>
        <v>3.5558076341622336E-2</v>
      </c>
      <c r="N106" s="487">
        <f t="shared" si="6"/>
        <v>0.15000000000000147</v>
      </c>
      <c r="O106" s="483"/>
      <c r="P106" s="483"/>
      <c r="Q106" s="483"/>
      <c r="R106" s="483"/>
      <c r="S106" s="483"/>
      <c r="T106" s="483"/>
      <c r="U106" s="483"/>
      <c r="V106" s="483"/>
      <c r="W106" s="483"/>
      <c r="X106" s="483"/>
      <c r="Y106" s="483"/>
      <c r="Z106" s="483"/>
      <c r="AA106" s="483"/>
      <c r="AB106" s="483"/>
      <c r="AC106" s="483"/>
      <c r="AD106" s="483"/>
      <c r="AE106" s="483"/>
      <c r="AF106" s="483"/>
      <c r="AG106" s="483"/>
      <c r="AH106" s="483"/>
      <c r="AI106" s="483"/>
      <c r="AJ106" s="483"/>
      <c r="AK106" s="483"/>
      <c r="AL106" s="483"/>
      <c r="AM106" s="483"/>
      <c r="AN106" s="483"/>
      <c r="AO106" s="483"/>
    </row>
    <row r="107" spans="1:41" ht="16" thickTop="1">
      <c r="A107" s="489">
        <v>46813</v>
      </c>
      <c r="B107" s="490" t="s">
        <v>170</v>
      </c>
      <c r="C107" s="491">
        <v>156.97534781874148</v>
      </c>
      <c r="D107" s="492">
        <f t="shared" ca="1" si="7"/>
        <v>3.1295061371545696E-2</v>
      </c>
      <c r="E107" s="492">
        <f t="shared" si="9"/>
        <v>3.055116866133023E-2</v>
      </c>
      <c r="F107" s="492">
        <f t="shared" si="8"/>
        <v>3.1295061371545696E-2</v>
      </c>
      <c r="G107" s="492">
        <v>7.3000000000000842E-3</v>
      </c>
      <c r="H107" s="493">
        <v>0.14249999999999999</v>
      </c>
      <c r="I107" s="492">
        <v>0.14499999999999999</v>
      </c>
      <c r="J107" s="491">
        <v>1598.9236587610053</v>
      </c>
      <c r="K107" s="491">
        <v>1589.416510624392</v>
      </c>
      <c r="L107" s="494">
        <v>119446.59892461477</v>
      </c>
      <c r="M107" s="495">
        <f t="shared" si="5"/>
        <v>2.4113689084445111E-2</v>
      </c>
      <c r="N107" s="492">
        <f t="shared" si="6"/>
        <v>0.13729086697653181</v>
      </c>
      <c r="O107" s="483"/>
      <c r="P107" s="483"/>
      <c r="Q107" s="483"/>
      <c r="R107" s="483"/>
      <c r="S107" s="483"/>
      <c r="T107" s="483"/>
      <c r="U107" s="483"/>
      <c r="V107" s="483"/>
      <c r="W107" s="483"/>
      <c r="X107" s="483"/>
      <c r="Y107" s="483"/>
      <c r="Z107" s="483"/>
      <c r="AA107" s="483"/>
      <c r="AB107" s="483"/>
      <c r="AC107" s="483"/>
      <c r="AD107" s="483"/>
      <c r="AE107" s="483"/>
      <c r="AF107" s="483"/>
      <c r="AG107" s="483"/>
      <c r="AH107" s="483"/>
      <c r="AI107" s="483"/>
      <c r="AJ107" s="483"/>
      <c r="AK107" s="483"/>
      <c r="AL107" s="483"/>
      <c r="AM107" s="483"/>
      <c r="AN107" s="483"/>
      <c r="AO107" s="483"/>
    </row>
    <row r="108" spans="1:41">
      <c r="A108" s="489">
        <v>46905</v>
      </c>
      <c r="B108" s="490" t="s">
        <v>171</v>
      </c>
      <c r="C108" s="491">
        <v>173.44767271900673</v>
      </c>
      <c r="D108" s="492">
        <f t="shared" ca="1" si="7"/>
        <v>3.0984433865797634E-2</v>
      </c>
      <c r="E108" s="492">
        <f t="shared" si="9"/>
        <v>3.1043832987394993E-2</v>
      </c>
      <c r="F108" s="492">
        <f t="shared" si="8"/>
        <v>3.070346791941847E-2</v>
      </c>
      <c r="G108" s="492">
        <v>7.3000000000003062E-3</v>
      </c>
      <c r="H108" s="493">
        <v>0.13500000000000001</v>
      </c>
      <c r="I108" s="492">
        <v>0.13750000000000001</v>
      </c>
      <c r="J108" s="491">
        <v>1627.4451031708452</v>
      </c>
      <c r="K108" s="491">
        <v>1617.9379550342319</v>
      </c>
      <c r="L108" s="494">
        <v>122326.89707327736</v>
      </c>
      <c r="M108" s="495">
        <f t="shared" si="5"/>
        <v>2.4113689084445333E-2</v>
      </c>
      <c r="N108" s="492">
        <f t="shared" si="6"/>
        <v>0.12472218792020007</v>
      </c>
      <c r="O108" s="483"/>
      <c r="P108" s="483"/>
      <c r="Q108" s="483"/>
      <c r="R108" s="483"/>
      <c r="S108" s="483"/>
      <c r="T108" s="483"/>
      <c r="U108" s="483"/>
      <c r="V108" s="483"/>
      <c r="W108" s="483"/>
      <c r="X108" s="483"/>
      <c r="Y108" s="483"/>
      <c r="Z108" s="483"/>
      <c r="AA108" s="483"/>
      <c r="AB108" s="483"/>
      <c r="AC108" s="483"/>
      <c r="AD108" s="483"/>
      <c r="AE108" s="483"/>
      <c r="AF108" s="483"/>
      <c r="AG108" s="483"/>
      <c r="AH108" s="483"/>
      <c r="AI108" s="483"/>
      <c r="AJ108" s="483"/>
      <c r="AK108" s="483"/>
      <c r="AL108" s="483"/>
      <c r="AM108" s="483"/>
      <c r="AN108" s="483"/>
      <c r="AO108" s="483"/>
    </row>
    <row r="109" spans="1:41">
      <c r="A109" s="489">
        <v>46997</v>
      </c>
      <c r="B109" s="490" t="s">
        <v>172</v>
      </c>
      <c r="C109" s="491">
        <v>165.2310963040195</v>
      </c>
      <c r="D109" s="492">
        <f t="shared" ca="1" si="7"/>
        <v>3.0693506798548098E-2</v>
      </c>
      <c r="E109" s="492">
        <f t="shared" si="9"/>
        <v>3.0977424933618325E-2</v>
      </c>
      <c r="F109" s="492">
        <f t="shared" si="8"/>
        <v>3.0112213829735834E-2</v>
      </c>
      <c r="G109" s="492">
        <v>7.3000000000000842E-3</v>
      </c>
      <c r="H109" s="493">
        <v>0.1275</v>
      </c>
      <c r="I109" s="492">
        <v>0.13</v>
      </c>
      <c r="J109" s="491">
        <v>1655.9665475806851</v>
      </c>
      <c r="K109" s="491">
        <v>1646.4593994440718</v>
      </c>
      <c r="L109" s="494">
        <v>125276.64983596728</v>
      </c>
      <c r="M109" s="495">
        <f t="shared" si="5"/>
        <v>2.4113689084445111E-2</v>
      </c>
      <c r="N109" s="492">
        <f t="shared" si="6"/>
        <v>0.11229241061522122</v>
      </c>
      <c r="O109" s="483"/>
      <c r="P109" s="483"/>
      <c r="Q109" s="483"/>
      <c r="R109" s="483"/>
      <c r="S109" s="483"/>
      <c r="T109" s="483"/>
      <c r="U109" s="483"/>
      <c r="V109" s="483"/>
      <c r="W109" s="483"/>
      <c r="X109" s="483"/>
      <c r="Y109" s="483"/>
      <c r="Z109" s="483"/>
      <c r="AA109" s="483"/>
      <c r="AB109" s="483"/>
      <c r="AC109" s="483"/>
      <c r="AD109" s="483"/>
      <c r="AE109" s="483"/>
      <c r="AF109" s="483"/>
      <c r="AG109" s="483"/>
      <c r="AH109" s="483"/>
      <c r="AI109" s="483"/>
      <c r="AJ109" s="483"/>
      <c r="AK109" s="483"/>
      <c r="AL109" s="483"/>
      <c r="AM109" s="483"/>
      <c r="AN109" s="483"/>
      <c r="AO109" s="483"/>
    </row>
    <row r="110" spans="1:41" ht="16" thickBot="1">
      <c r="A110" s="484">
        <v>47088</v>
      </c>
      <c r="B110" s="485" t="s">
        <v>173</v>
      </c>
      <c r="C110" s="486">
        <v>159.46813753951423</v>
      </c>
      <c r="D110" s="487">
        <f t="shared" ca="1" si="7"/>
        <v>3.040792530238523E-2</v>
      </c>
      <c r="E110" s="487">
        <f t="shared" si="9"/>
        <v>3.040792530238523E-2</v>
      </c>
      <c r="F110" s="488">
        <f t="shared" si="8"/>
        <v>2.9521298907824844E-2</v>
      </c>
      <c r="G110" s="487">
        <v>7.3000000000000842E-3</v>
      </c>
      <c r="H110" s="496">
        <v>0.12</v>
      </c>
      <c r="I110" s="488">
        <v>0.1225</v>
      </c>
      <c r="J110" s="486">
        <v>1684.4879919905238</v>
      </c>
      <c r="K110" s="486">
        <v>1674.9808438539112</v>
      </c>
      <c r="L110" s="497">
        <v>128297.53201965272</v>
      </c>
      <c r="M110" s="498">
        <f t="shared" si="5"/>
        <v>2.4113689084445333E-2</v>
      </c>
      <c r="N110" s="487">
        <f t="shared" si="6"/>
        <v>0.10000000000000031</v>
      </c>
      <c r="O110" s="483"/>
      <c r="P110" s="483"/>
      <c r="Q110" s="483"/>
      <c r="R110" s="483"/>
      <c r="S110" s="483"/>
      <c r="T110" s="483"/>
      <c r="U110" s="483"/>
      <c r="V110" s="483"/>
      <c r="W110" s="483"/>
      <c r="X110" s="483"/>
      <c r="Y110" s="483"/>
      <c r="Z110" s="483"/>
      <c r="AA110" s="483"/>
      <c r="AB110" s="483"/>
      <c r="AC110" s="483"/>
      <c r="AD110" s="483"/>
      <c r="AE110" s="483"/>
      <c r="AF110" s="483"/>
      <c r="AG110" s="483"/>
      <c r="AH110" s="483"/>
      <c r="AI110" s="483"/>
      <c r="AJ110" s="483"/>
      <c r="AK110" s="483"/>
      <c r="AL110" s="483"/>
      <c r="AM110" s="483"/>
      <c r="AN110" s="483"/>
      <c r="AO110" s="483"/>
    </row>
    <row r="111" spans="1:41" ht="16" thickTop="1"/>
    <row r="112" spans="1:41">
      <c r="A112" s="499" t="s">
        <v>256</v>
      </c>
      <c r="B112" s="500"/>
      <c r="C112" s="501"/>
      <c r="D112" s="502"/>
      <c r="E112" s="502"/>
      <c r="F112" s="502"/>
      <c r="G112" s="502"/>
      <c r="H112" s="503"/>
      <c r="I112" s="502"/>
      <c r="J112" s="503"/>
      <c r="K112" s="502"/>
      <c r="L112" s="501"/>
      <c r="M112" s="502"/>
      <c r="N112" s="502"/>
    </row>
    <row r="113" spans="1:14">
      <c r="A113" s="504" t="s">
        <v>265</v>
      </c>
      <c r="B113" s="504"/>
      <c r="C113" s="504"/>
      <c r="D113" s="504"/>
      <c r="E113" s="504"/>
      <c r="F113" s="504"/>
      <c r="G113" s="504"/>
      <c r="H113" s="504"/>
      <c r="I113" s="504"/>
      <c r="J113" s="504"/>
      <c r="K113" s="504"/>
      <c r="L113" s="504"/>
      <c r="M113" s="504"/>
      <c r="N113" s="504"/>
    </row>
  </sheetData>
  <mergeCells count="5">
    <mergeCell ref="C1:G1"/>
    <mergeCell ref="H1:I1"/>
    <mergeCell ref="J1:K1"/>
    <mergeCell ref="L1:N1"/>
    <mergeCell ref="A113:N113"/>
  </mergeCells>
  <printOptions horizontalCentered="1" verticalCentered="1"/>
  <pageMargins left="0" right="0" top="0" bottom="0" header="0" footer="0"/>
  <pageSetup paperSize="9" scale="46" orientation="landscape" r:id="rId1"/>
  <headerFooter alignWithMargins="0">
    <oddFooter>&amp;L_x000D_&amp;1#&amp;"Calibri"&amp;9&amp;K000000 Corporativo | Interno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E7576A-74BF-4C57-A16A-81C010B70C58}">
  <dimension ref="A1:IJ65475"/>
  <sheetViews>
    <sheetView showGridLines="0" topLeftCell="B1" zoomScale="115" zoomScaleNormal="115" workbookViewId="0">
      <pane xSplit="2" ySplit="2" topLeftCell="P3" activePane="bottomRight" state="frozen"/>
      <selection activeCell="AC3" sqref="AC3"/>
      <selection pane="topRight" activeCell="AC3" sqref="AC3"/>
      <selection pane="bottomLeft" activeCell="AC3" sqref="AC3"/>
      <selection pane="bottomRight" activeCell="V15" sqref="V15"/>
    </sheetView>
  </sheetViews>
  <sheetFormatPr defaultColWidth="9.1796875" defaultRowHeight="13" customHeight="1"/>
  <cols>
    <col min="1" max="1" width="9.1796875" style="507" hidden="1" customWidth="1"/>
    <col min="2" max="2" width="7.453125" style="507" bestFit="1" customWidth="1"/>
    <col min="3" max="3" width="40.1796875" style="505" customWidth="1"/>
    <col min="4" max="14" width="7.81640625" style="506" hidden="1" customWidth="1"/>
    <col min="15" max="15" width="8" style="505" hidden="1" customWidth="1"/>
    <col min="16" max="24" width="7.81640625" style="505" customWidth="1"/>
    <col min="25" max="16384" width="9.1796875" style="507"/>
  </cols>
  <sheetData>
    <row r="1" spans="3:29" ht="66" customHeight="1"/>
    <row r="2" spans="3:29" ht="13" customHeight="1">
      <c r="C2" s="508"/>
      <c r="D2" s="508">
        <v>2003</v>
      </c>
      <c r="E2" s="508">
        <v>2004</v>
      </c>
      <c r="F2" s="508">
        <v>2005</v>
      </c>
      <c r="G2" s="508">
        <v>2006</v>
      </c>
      <c r="H2" s="508">
        <v>2007</v>
      </c>
      <c r="I2" s="508">
        <v>2008</v>
      </c>
      <c r="J2" s="508">
        <v>2009</v>
      </c>
      <c r="K2" s="508">
        <v>2010</v>
      </c>
      <c r="L2" s="508">
        <v>2011</v>
      </c>
      <c r="M2" s="508">
        <v>2012</v>
      </c>
      <c r="N2" s="508">
        <v>2013</v>
      </c>
      <c r="O2" s="508">
        <v>2014</v>
      </c>
      <c r="P2" s="508">
        <v>2015</v>
      </c>
      <c r="Q2" s="508">
        <v>2016</v>
      </c>
      <c r="R2" s="508">
        <v>2017</v>
      </c>
      <c r="S2" s="508">
        <v>2018</v>
      </c>
      <c r="T2" s="508" t="s">
        <v>266</v>
      </c>
      <c r="U2" s="508">
        <v>2020</v>
      </c>
      <c r="V2" s="508">
        <v>2021</v>
      </c>
      <c r="W2" s="508">
        <v>2022</v>
      </c>
      <c r="X2" s="508">
        <v>2023</v>
      </c>
      <c r="Y2" s="509" t="s">
        <v>1</v>
      </c>
      <c r="Z2" s="509" t="s">
        <v>2</v>
      </c>
      <c r="AA2" s="509" t="s">
        <v>3</v>
      </c>
      <c r="AB2" s="509" t="s">
        <v>4</v>
      </c>
      <c r="AC2" s="509" t="s">
        <v>5</v>
      </c>
    </row>
    <row r="3" spans="3:29" ht="16" customHeight="1">
      <c r="C3" s="510"/>
      <c r="D3" s="511"/>
      <c r="E3" s="511"/>
      <c r="F3" s="511"/>
      <c r="G3" s="511"/>
      <c r="H3" s="511"/>
      <c r="I3" s="511"/>
      <c r="J3" s="511"/>
      <c r="K3" s="511"/>
      <c r="L3" s="511"/>
      <c r="M3" s="511"/>
      <c r="N3" s="511"/>
      <c r="O3" s="511"/>
      <c r="P3" s="511"/>
      <c r="Q3" s="511"/>
      <c r="R3" s="511"/>
      <c r="S3" s="511"/>
      <c r="T3" s="511"/>
      <c r="Y3" s="505"/>
      <c r="Z3" s="505"/>
      <c r="AA3" s="505"/>
    </row>
    <row r="4" spans="3:29" ht="14.15" customHeight="1">
      <c r="C4" s="512" t="s">
        <v>174</v>
      </c>
      <c r="D4" s="513"/>
      <c r="E4" s="513"/>
      <c r="F4" s="513"/>
      <c r="G4" s="513">
        <v>6.7000000000000004E-2</v>
      </c>
      <c r="H4" s="514">
        <v>6.7000000000000004E-2</v>
      </c>
      <c r="I4" s="514">
        <v>3.3000000000000002E-2</v>
      </c>
      <c r="J4" s="514">
        <v>1.0999999999999999E-2</v>
      </c>
      <c r="K4" s="514">
        <v>4.4999999999999998E-2</v>
      </c>
      <c r="L4" s="514">
        <v>6.9000000000000006E-2</v>
      </c>
      <c r="M4" s="514">
        <v>3.9030542192685314E-2</v>
      </c>
      <c r="N4" s="168">
        <v>5.0999999999999997E-2</v>
      </c>
      <c r="O4" s="168">
        <v>4.4999999999999998E-2</v>
      </c>
      <c r="P4" s="168">
        <v>2.9559013752752383E-2</v>
      </c>
      <c r="Q4" s="514">
        <v>2.0873825016279657E-2</v>
      </c>
      <c r="R4" s="168">
        <v>1.359360867887438E-2</v>
      </c>
      <c r="S4" s="168">
        <v>2.5643242827770418E-2</v>
      </c>
      <c r="T4" s="168">
        <v>3.1868553924553567E-2</v>
      </c>
      <c r="U4" s="168">
        <v>-7.1859141376085955E-2</v>
      </c>
      <c r="V4" s="168">
        <v>0.10801198190487837</v>
      </c>
      <c r="W4" s="168">
        <v>7.2888838865514005E-2</v>
      </c>
      <c r="X4" s="168">
        <v>6.1042650835116952E-3</v>
      </c>
      <c r="Y4" s="515">
        <v>1.9969778359902879E-2</v>
      </c>
      <c r="Z4" s="515">
        <v>2.1850784887345043E-2</v>
      </c>
      <c r="AA4" s="515">
        <v>2.6471854469181988E-2</v>
      </c>
      <c r="AB4" s="515">
        <v>3.0202807327786685E-2</v>
      </c>
      <c r="AC4" s="515">
        <v>2.972572617993019E-2</v>
      </c>
    </row>
    <row r="5" spans="3:29" ht="14.15" customHeight="1">
      <c r="C5" s="516" t="s">
        <v>175</v>
      </c>
      <c r="D5" s="517">
        <v>6.4906387872674109E-2</v>
      </c>
      <c r="E5" s="517">
        <v>5.4975244356998632E-2</v>
      </c>
      <c r="F5" s="517">
        <v>4.8549006749255108E-2</v>
      </c>
      <c r="G5" s="517">
        <v>4.4779068881207751E-2</v>
      </c>
      <c r="H5" s="517">
        <v>5.6940698968099834E-2</v>
      </c>
      <c r="I5" s="517">
        <v>7.674755050699722E-2</v>
      </c>
      <c r="J5" s="517">
        <v>2.001810000000015E-2</v>
      </c>
      <c r="K5" s="517">
        <v>3.1712182362253927E-2</v>
      </c>
      <c r="L5" s="518">
        <v>3.7257887020388791E-2</v>
      </c>
      <c r="M5" s="518">
        <v>2.4367900329791192E-2</v>
      </c>
      <c r="N5" s="518">
        <v>1.9E-2</v>
      </c>
      <c r="O5" s="518">
        <v>3.6999999999999998E-2</v>
      </c>
      <c r="P5" s="518">
        <v>6.7690890973362228E-2</v>
      </c>
      <c r="Q5" s="518">
        <v>5.7474083775032048E-2</v>
      </c>
      <c r="R5" s="518">
        <v>4.0886216500532591E-2</v>
      </c>
      <c r="S5" s="518">
        <v>3.1780009770695061E-2</v>
      </c>
      <c r="T5" s="518">
        <v>3.8000000000000034E-2</v>
      </c>
      <c r="U5" s="519">
        <v>1.6184971098265999E-2</v>
      </c>
      <c r="V5" s="519">
        <v>5.6219188471748227E-2</v>
      </c>
      <c r="W5" s="519">
        <v>0.13121714860709988</v>
      </c>
      <c r="X5" s="519">
        <v>9.2755693088947044E-2</v>
      </c>
      <c r="Y5" s="519">
        <v>5.1989544002323473E-2</v>
      </c>
      <c r="Z5" s="520">
        <v>4.2014597524787201E-2</v>
      </c>
      <c r="AA5" s="520">
        <v>3.2970575608597397E-2</v>
      </c>
      <c r="AB5" s="520">
        <v>3.0015963442067362E-2</v>
      </c>
      <c r="AC5" s="520">
        <v>3.0014919205930468E-2</v>
      </c>
    </row>
    <row r="6" spans="3:29" ht="14.15" customHeight="1">
      <c r="C6" s="516" t="s">
        <v>267</v>
      </c>
      <c r="D6" s="521">
        <v>2778.21</v>
      </c>
      <c r="E6" s="521">
        <v>2389.75</v>
      </c>
      <c r="F6" s="521">
        <v>2284.2199999999998</v>
      </c>
      <c r="G6" s="521">
        <v>2238.79</v>
      </c>
      <c r="H6" s="521">
        <v>2014.76</v>
      </c>
      <c r="I6" s="521">
        <v>2243.59</v>
      </c>
      <c r="J6" s="521">
        <v>2043.79</v>
      </c>
      <c r="K6" s="521">
        <v>1907.7</v>
      </c>
      <c r="L6" s="177">
        <v>1938.5</v>
      </c>
      <c r="M6" s="177">
        <v>1767</v>
      </c>
      <c r="N6" s="177">
        <v>1929.51</v>
      </c>
      <c r="O6" s="177">
        <v>2376.5100000000002</v>
      </c>
      <c r="P6" s="177">
        <v>3175</v>
      </c>
      <c r="Q6" s="177">
        <v>3002</v>
      </c>
      <c r="R6" s="177">
        <v>2985.78</v>
      </c>
      <c r="S6" s="177">
        <v>3254.25</v>
      </c>
      <c r="T6" s="177">
        <v>3287.23</v>
      </c>
      <c r="U6" s="522">
        <v>3428.26</v>
      </c>
      <c r="V6" s="522">
        <v>4070</v>
      </c>
      <c r="W6" s="522">
        <v>4850</v>
      </c>
      <c r="X6" s="522">
        <v>3854.92</v>
      </c>
      <c r="Y6" s="522">
        <v>4405</v>
      </c>
      <c r="Z6" s="523">
        <v>4400</v>
      </c>
      <c r="AA6" s="523">
        <v>4200</v>
      </c>
      <c r="AB6" s="523">
        <v>4100</v>
      </c>
      <c r="AC6" s="523">
        <v>4004.7783960910301</v>
      </c>
    </row>
    <row r="7" spans="3:29" ht="14.15" customHeight="1">
      <c r="C7" s="524" t="s">
        <v>177</v>
      </c>
      <c r="D7" s="525">
        <v>7.2499999999999995E-2</v>
      </c>
      <c r="E7" s="525">
        <v>6.5000000000000002E-2</v>
      </c>
      <c r="F7" s="525">
        <v>0.06</v>
      </c>
      <c r="G7" s="525">
        <v>7.4999999999999997E-2</v>
      </c>
      <c r="H7" s="525">
        <v>9.5000000000000001E-2</v>
      </c>
      <c r="I7" s="526">
        <v>9.5000000000000001E-2</v>
      </c>
      <c r="J7" s="526">
        <v>3.5000000000000003E-2</v>
      </c>
      <c r="K7" s="526">
        <v>0.03</v>
      </c>
      <c r="L7" s="527">
        <v>4.7500000000000001E-2</v>
      </c>
      <c r="M7" s="527">
        <v>4.2500000000000003E-2</v>
      </c>
      <c r="N7" s="527">
        <v>3.2500000000000001E-2</v>
      </c>
      <c r="O7" s="527">
        <v>4.4999999999999998E-2</v>
      </c>
      <c r="P7" s="527">
        <v>5.7500000000000002E-2</v>
      </c>
      <c r="Q7" s="527">
        <v>7.4999999999999997E-2</v>
      </c>
      <c r="R7" s="527">
        <v>4.7500000000000001E-2</v>
      </c>
      <c r="S7" s="527">
        <v>4.2500000000000003E-2</v>
      </c>
      <c r="T7" s="527">
        <v>4.2500000000000003E-2</v>
      </c>
      <c r="U7" s="528">
        <v>1.7500000000000002E-2</v>
      </c>
      <c r="V7" s="528">
        <v>0.03</v>
      </c>
      <c r="W7" s="528">
        <v>0.12</v>
      </c>
      <c r="X7" s="528">
        <v>0.13</v>
      </c>
      <c r="Y7" s="528">
        <v>9.5000000000000001E-2</v>
      </c>
      <c r="Z7" s="529">
        <v>0.08</v>
      </c>
      <c r="AA7" s="529">
        <v>6.5000000000000002E-2</v>
      </c>
      <c r="AB7" s="529">
        <v>6.5000000000000002E-2</v>
      </c>
      <c r="AC7" s="529">
        <v>6.5000000000000002E-2</v>
      </c>
    </row>
    <row r="9" spans="3:29" ht="13" customHeight="1">
      <c r="U9" s="505" t="s">
        <v>268</v>
      </c>
    </row>
    <row r="17" s="507" customFormat="1" ht="13" customHeight="1"/>
    <row r="18" s="507" customFormat="1" ht="13" customHeight="1"/>
    <row r="19" s="507" customFormat="1" ht="13" customHeight="1"/>
    <row r="20" s="507" customFormat="1" ht="13" customHeight="1"/>
    <row r="21" s="507" customFormat="1" ht="13" customHeight="1"/>
    <row r="22" s="507" customFormat="1" ht="13" customHeight="1"/>
    <row r="65288" s="507" customFormat="1" ht="13" customHeight="1"/>
    <row r="65299" s="507" customFormat="1" ht="13" customHeight="1"/>
    <row r="65313" s="507" customFormat="1" ht="13" customHeight="1"/>
    <row r="65318" s="507" customFormat="1" ht="13" customHeight="1"/>
    <row r="65322" s="507" customFormat="1" ht="13" customHeight="1"/>
    <row r="65324" s="507" customFormat="1" ht="13" customHeight="1"/>
    <row r="65390" spans="1:244" s="505" customFormat="1" ht="13" customHeight="1">
      <c r="A65390" s="507"/>
      <c r="B65390" s="507"/>
      <c r="D65390" s="506"/>
      <c r="E65390" s="506"/>
      <c r="F65390" s="506"/>
      <c r="G65390" s="506"/>
      <c r="H65390" s="506"/>
      <c r="I65390" s="506"/>
      <c r="J65390" s="506"/>
      <c r="K65390" s="506"/>
      <c r="L65390" s="506"/>
      <c r="M65390" s="506"/>
      <c r="N65390" s="506"/>
      <c r="Y65390" s="507"/>
      <c r="Z65390" s="507"/>
      <c r="AA65390" s="507"/>
      <c r="AB65390" s="507"/>
      <c r="AC65390" s="507"/>
      <c r="AD65390" s="507"/>
      <c r="AE65390" s="507"/>
      <c r="AF65390" s="507"/>
      <c r="AG65390" s="507"/>
      <c r="AH65390" s="507"/>
      <c r="AI65390" s="507"/>
      <c r="AJ65390" s="507"/>
      <c r="AK65390" s="507"/>
      <c r="AL65390" s="507"/>
      <c r="AM65390" s="507"/>
      <c r="AN65390" s="507"/>
      <c r="AO65390" s="507"/>
      <c r="AP65390" s="507"/>
      <c r="AQ65390" s="507"/>
      <c r="AR65390" s="507"/>
      <c r="AS65390" s="507"/>
      <c r="AT65390" s="507"/>
      <c r="AU65390" s="507"/>
      <c r="AV65390" s="507"/>
      <c r="AW65390" s="507"/>
      <c r="AX65390" s="507"/>
      <c r="AY65390" s="507"/>
      <c r="AZ65390" s="507"/>
      <c r="BA65390" s="507"/>
      <c r="BB65390" s="507"/>
      <c r="BC65390" s="507"/>
      <c r="BD65390" s="507"/>
      <c r="BE65390" s="507"/>
      <c r="BF65390" s="507"/>
      <c r="BG65390" s="507"/>
      <c r="BH65390" s="507"/>
      <c r="BI65390" s="507"/>
      <c r="BJ65390" s="507"/>
      <c r="BK65390" s="507"/>
      <c r="BL65390" s="507"/>
      <c r="BM65390" s="507"/>
      <c r="BN65390" s="507"/>
      <c r="BO65390" s="507"/>
      <c r="BP65390" s="507"/>
      <c r="BQ65390" s="507"/>
      <c r="BR65390" s="507"/>
      <c r="BS65390" s="507"/>
      <c r="BT65390" s="507"/>
      <c r="BU65390" s="507"/>
      <c r="BV65390" s="507"/>
      <c r="BW65390" s="507"/>
      <c r="BX65390" s="507"/>
      <c r="BY65390" s="507"/>
      <c r="BZ65390" s="507"/>
      <c r="CA65390" s="507"/>
      <c r="CB65390" s="507"/>
      <c r="CC65390" s="507"/>
      <c r="CD65390" s="507"/>
      <c r="CE65390" s="507"/>
      <c r="CF65390" s="507"/>
      <c r="CG65390" s="507"/>
      <c r="CH65390" s="507"/>
      <c r="CI65390" s="507"/>
      <c r="CJ65390" s="507"/>
      <c r="CK65390" s="507"/>
      <c r="CL65390" s="507"/>
      <c r="CM65390" s="507"/>
      <c r="CN65390" s="507"/>
      <c r="CO65390" s="507"/>
      <c r="CP65390" s="507"/>
      <c r="CQ65390" s="507"/>
      <c r="CR65390" s="507"/>
      <c r="CS65390" s="507"/>
      <c r="CT65390" s="507"/>
      <c r="CU65390" s="507"/>
      <c r="CV65390" s="507"/>
      <c r="CW65390" s="507"/>
      <c r="CX65390" s="507"/>
      <c r="CY65390" s="507"/>
      <c r="CZ65390" s="507"/>
      <c r="DA65390" s="507"/>
      <c r="DB65390" s="507"/>
      <c r="DC65390" s="507"/>
      <c r="DD65390" s="507"/>
      <c r="DE65390" s="507"/>
      <c r="DF65390" s="507"/>
      <c r="DG65390" s="507"/>
      <c r="DH65390" s="507"/>
      <c r="DI65390" s="507"/>
      <c r="DJ65390" s="507"/>
      <c r="DK65390" s="507"/>
      <c r="DL65390" s="507"/>
      <c r="DM65390" s="507"/>
      <c r="DN65390" s="507"/>
      <c r="DO65390" s="507"/>
      <c r="DP65390" s="507"/>
      <c r="DQ65390" s="507"/>
      <c r="DR65390" s="507"/>
      <c r="DS65390" s="507"/>
      <c r="DT65390" s="507"/>
      <c r="DU65390" s="507"/>
      <c r="DV65390" s="507"/>
      <c r="DW65390" s="507"/>
      <c r="DX65390" s="507"/>
      <c r="DY65390" s="507"/>
      <c r="DZ65390" s="507"/>
      <c r="EA65390" s="507"/>
      <c r="EB65390" s="507"/>
      <c r="EC65390" s="507"/>
      <c r="ED65390" s="507"/>
      <c r="EE65390" s="507"/>
      <c r="EF65390" s="507"/>
      <c r="EG65390" s="507"/>
      <c r="EH65390" s="507"/>
      <c r="EI65390" s="507"/>
      <c r="EJ65390" s="507"/>
      <c r="EK65390" s="507"/>
      <c r="EL65390" s="507"/>
      <c r="EM65390" s="507"/>
      <c r="EN65390" s="507"/>
      <c r="EO65390" s="507"/>
      <c r="EP65390" s="507"/>
      <c r="EQ65390" s="507"/>
      <c r="ER65390" s="507"/>
      <c r="ES65390" s="507"/>
      <c r="ET65390" s="507"/>
      <c r="EU65390" s="507"/>
      <c r="EV65390" s="507"/>
      <c r="EW65390" s="507"/>
      <c r="EX65390" s="507"/>
      <c r="EY65390" s="507"/>
      <c r="EZ65390" s="507"/>
      <c r="FA65390" s="507"/>
      <c r="FB65390" s="507"/>
      <c r="FC65390" s="507"/>
      <c r="FD65390" s="507"/>
      <c r="FE65390" s="507"/>
      <c r="FF65390" s="507"/>
      <c r="FG65390" s="507"/>
      <c r="FH65390" s="507"/>
      <c r="FI65390" s="507"/>
      <c r="FJ65390" s="507"/>
      <c r="FK65390" s="507"/>
      <c r="FL65390" s="507"/>
      <c r="FM65390" s="507"/>
      <c r="FN65390" s="507"/>
      <c r="FO65390" s="507"/>
      <c r="FP65390" s="507"/>
      <c r="FQ65390" s="507"/>
      <c r="FR65390" s="507"/>
      <c r="FS65390" s="507"/>
      <c r="FT65390" s="507"/>
      <c r="FU65390" s="507"/>
      <c r="FV65390" s="507"/>
      <c r="FW65390" s="507"/>
      <c r="FX65390" s="507"/>
      <c r="FY65390" s="507"/>
      <c r="FZ65390" s="507"/>
      <c r="GA65390" s="507"/>
      <c r="GB65390" s="507"/>
      <c r="GC65390" s="507"/>
      <c r="GD65390" s="507"/>
      <c r="GE65390" s="507"/>
      <c r="GF65390" s="507"/>
      <c r="GG65390" s="507"/>
      <c r="GH65390" s="507"/>
      <c r="GI65390" s="507"/>
      <c r="GJ65390" s="507"/>
      <c r="GK65390" s="507"/>
      <c r="GL65390" s="507"/>
      <c r="GM65390" s="507"/>
      <c r="GN65390" s="507"/>
      <c r="GO65390" s="507"/>
      <c r="GP65390" s="507"/>
      <c r="GQ65390" s="507"/>
      <c r="GR65390" s="507"/>
      <c r="GS65390" s="507"/>
      <c r="GT65390" s="507"/>
      <c r="GU65390" s="507"/>
      <c r="GV65390" s="507"/>
      <c r="GW65390" s="507"/>
      <c r="GX65390" s="507"/>
      <c r="GY65390" s="507"/>
      <c r="GZ65390" s="507"/>
      <c r="HA65390" s="507"/>
      <c r="HB65390" s="507"/>
      <c r="HC65390" s="507"/>
      <c r="HD65390" s="507"/>
      <c r="HE65390" s="507"/>
      <c r="HF65390" s="507"/>
      <c r="HG65390" s="507"/>
      <c r="HH65390" s="507"/>
      <c r="HI65390" s="507"/>
      <c r="HJ65390" s="507"/>
      <c r="HK65390" s="507"/>
      <c r="HL65390" s="507"/>
      <c r="HM65390" s="507"/>
      <c r="HN65390" s="507"/>
      <c r="HO65390" s="507"/>
      <c r="HP65390" s="507"/>
      <c r="HQ65390" s="507"/>
      <c r="HR65390" s="507"/>
      <c r="HS65390" s="507"/>
      <c r="HT65390" s="507"/>
      <c r="HU65390" s="507"/>
      <c r="HV65390" s="507"/>
      <c r="HW65390" s="507"/>
      <c r="HX65390" s="507"/>
      <c r="HY65390" s="507"/>
      <c r="HZ65390" s="507"/>
      <c r="IA65390" s="507"/>
      <c r="IB65390" s="507"/>
      <c r="IC65390" s="507"/>
      <c r="ID65390" s="507"/>
      <c r="IE65390" s="507"/>
      <c r="IF65390" s="507"/>
      <c r="IG65390" s="507"/>
      <c r="IH65390" s="507"/>
      <c r="II65390" s="507"/>
      <c r="IJ65390" s="507"/>
    </row>
    <row r="65399" spans="19:19" s="507" customFormat="1" ht="13" customHeight="1">
      <c r="S65399" s="530"/>
    </row>
    <row r="65415" spans="4:18" ht="13" customHeight="1">
      <c r="D65415" s="530"/>
      <c r="E65415" s="530"/>
      <c r="F65415" s="530"/>
      <c r="G65415" s="530"/>
      <c r="H65415" s="530"/>
      <c r="I65415" s="530"/>
      <c r="J65415" s="530"/>
      <c r="K65415" s="530">
        <v>40513</v>
      </c>
      <c r="L65415" s="530">
        <v>40513</v>
      </c>
      <c r="M65415" s="530"/>
      <c r="N65415" s="530">
        <v>40513</v>
      </c>
    </row>
    <row r="65424" spans="4:18" ht="13" customHeight="1">
      <c r="O65424" s="530"/>
      <c r="P65424" s="530"/>
      <c r="Q65424" s="530"/>
      <c r="R65424" s="530"/>
    </row>
    <row r="65441" s="507" customFormat="1" ht="13" customHeight="1"/>
    <row r="65466" s="507" customFormat="1" ht="13" customHeight="1"/>
    <row r="65475" s="507" customFormat="1" ht="13" customHeight="1"/>
  </sheetData>
  <printOptions horizontalCentered="1"/>
  <pageMargins left="0.35433070866141736" right="0.23622047244094491" top="0.78740157480314965" bottom="0.51181102362204722" header="0.51181102362204722" footer="0.51181102362204722"/>
  <pageSetup paperSize="9" scale="66" orientation="landscape" r:id="rId1"/>
  <headerFooter alignWithMargins="0">
    <oddFooter>&amp;L_x000D_&amp;1#&amp;"Calibri"&amp;9&amp;K000000 Corporativo | Interno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27A9D6-1C21-4DE7-8A12-7D5334D0DFCA}">
  <dimension ref="A1:AN156"/>
  <sheetViews>
    <sheetView zoomScale="70" zoomScaleNormal="70" workbookViewId="0">
      <pane xSplit="2" ySplit="2" topLeftCell="C125" activePane="bottomRight" state="frozen"/>
      <selection activeCell="AC3" sqref="AC3"/>
      <selection pane="topRight" activeCell="AC3" sqref="AC3"/>
      <selection pane="bottomLeft" activeCell="AC3" sqref="AC3"/>
      <selection pane="bottomRight" activeCell="AC3" sqref="AC3"/>
    </sheetView>
  </sheetViews>
  <sheetFormatPr defaultColWidth="9.1796875" defaultRowHeight="15.5"/>
  <cols>
    <col min="1" max="1" width="10.81640625" style="537" bestFit="1" customWidth="1"/>
    <col min="2" max="2" width="13" style="537" customWidth="1"/>
    <col min="3" max="3" width="16.453125" style="572" customWidth="1"/>
    <col min="4" max="7" width="16.453125" style="537" customWidth="1"/>
    <col min="8" max="8" width="16.453125" style="573" customWidth="1"/>
    <col min="9" max="9" width="16.453125" style="537" customWidth="1"/>
    <col min="10" max="10" width="16.453125" style="573" customWidth="1"/>
    <col min="11" max="11" width="16.453125" style="574" customWidth="1"/>
    <col min="12" max="12" width="16.453125" style="572" customWidth="1"/>
    <col min="13" max="14" width="16.453125" style="537" customWidth="1"/>
    <col min="15" max="16" width="9.1796875" style="537"/>
    <col min="17" max="17" width="7.81640625" style="537" customWidth="1"/>
    <col min="18" max="19" width="9.1796875" style="537"/>
    <col min="20" max="20" width="13.7265625" style="537" customWidth="1"/>
    <col min="21" max="16384" width="9.1796875" style="537"/>
  </cols>
  <sheetData>
    <row r="1" spans="1:40">
      <c r="A1" s="531"/>
      <c r="B1" s="531"/>
      <c r="C1" s="532" t="s">
        <v>269</v>
      </c>
      <c r="D1" s="533"/>
      <c r="E1" s="533"/>
      <c r="F1" s="533"/>
      <c r="G1" s="534"/>
      <c r="H1" s="535" t="s">
        <v>179</v>
      </c>
      <c r="I1" s="536"/>
      <c r="J1" s="532" t="s">
        <v>39</v>
      </c>
      <c r="K1" s="534"/>
      <c r="L1" s="532" t="s">
        <v>180</v>
      </c>
      <c r="M1" s="533"/>
      <c r="N1" s="533"/>
    </row>
    <row r="2" spans="1:40">
      <c r="A2" s="531"/>
      <c r="B2" s="531"/>
      <c r="C2" s="538" t="s">
        <v>60</v>
      </c>
      <c r="D2" s="539" t="s">
        <v>181</v>
      </c>
      <c r="E2" s="539" t="s">
        <v>62</v>
      </c>
      <c r="F2" s="539" t="s">
        <v>63</v>
      </c>
      <c r="G2" s="539" t="s">
        <v>182</v>
      </c>
      <c r="H2" s="538" t="s">
        <v>65</v>
      </c>
      <c r="I2" s="540" t="s">
        <v>66</v>
      </c>
      <c r="J2" s="538" t="s">
        <v>65</v>
      </c>
      <c r="K2" s="540" t="s">
        <v>66</v>
      </c>
      <c r="L2" s="538" t="s">
        <v>183</v>
      </c>
      <c r="M2" s="541" t="s">
        <v>64</v>
      </c>
      <c r="N2" s="540" t="s">
        <v>63</v>
      </c>
    </row>
    <row r="3" spans="1:40" s="548" customFormat="1">
      <c r="A3" s="542">
        <v>33298</v>
      </c>
      <c r="B3" s="542" t="s">
        <v>184</v>
      </c>
      <c r="C3" s="204"/>
      <c r="D3" s="205"/>
      <c r="E3" s="205"/>
      <c r="F3" s="205"/>
      <c r="G3" s="205"/>
      <c r="H3" s="206"/>
      <c r="I3" s="543"/>
      <c r="J3" s="544"/>
      <c r="K3" s="544"/>
      <c r="L3" s="545">
        <v>12.237837658429195</v>
      </c>
      <c r="M3" s="546"/>
      <c r="N3" s="205"/>
      <c r="O3" s="547"/>
      <c r="P3" s="547"/>
      <c r="Q3" s="547"/>
      <c r="R3" s="547"/>
      <c r="S3" s="547"/>
      <c r="T3" s="547"/>
      <c r="U3" s="547"/>
      <c r="V3" s="547"/>
      <c r="W3" s="547"/>
      <c r="X3" s="547"/>
      <c r="Y3" s="547"/>
      <c r="Z3" s="547"/>
      <c r="AA3" s="547"/>
      <c r="AB3" s="547"/>
      <c r="AC3" s="547"/>
      <c r="AD3" s="547"/>
      <c r="AE3" s="547"/>
      <c r="AF3" s="547"/>
      <c r="AG3" s="547"/>
      <c r="AH3" s="547"/>
      <c r="AI3" s="547"/>
      <c r="AJ3" s="547"/>
      <c r="AK3" s="547"/>
      <c r="AL3" s="547"/>
      <c r="AM3" s="547"/>
      <c r="AN3" s="547"/>
    </row>
    <row r="4" spans="1:40" s="548" customFormat="1">
      <c r="A4" s="542">
        <v>33390</v>
      </c>
      <c r="B4" s="542" t="s">
        <v>185</v>
      </c>
      <c r="C4" s="212"/>
      <c r="D4" s="213"/>
      <c r="E4" s="213"/>
      <c r="F4" s="213"/>
      <c r="G4" s="213"/>
      <c r="H4" s="206"/>
      <c r="I4" s="543"/>
      <c r="J4" s="549"/>
      <c r="K4" s="549"/>
      <c r="L4" s="550">
        <v>13.061353647024404</v>
      </c>
      <c r="M4" s="551">
        <f t="shared" ref="M4:M67" si="0">L4/L3-1</f>
        <v>6.7292606061658766E-2</v>
      </c>
      <c r="N4" s="213"/>
      <c r="O4" s="547"/>
      <c r="P4" s="547"/>
      <c r="Q4" s="547"/>
      <c r="R4" s="547"/>
      <c r="S4" s="547"/>
      <c r="T4" s="547"/>
      <c r="U4" s="547"/>
      <c r="V4" s="547"/>
      <c r="W4" s="547"/>
      <c r="X4" s="547"/>
      <c r="Y4" s="547"/>
      <c r="Z4" s="547"/>
      <c r="AA4" s="547"/>
      <c r="AB4" s="547"/>
      <c r="AC4" s="547"/>
      <c r="AD4" s="547"/>
      <c r="AE4" s="547"/>
      <c r="AF4" s="547"/>
      <c r="AG4" s="547"/>
      <c r="AH4" s="547"/>
      <c r="AI4" s="547"/>
      <c r="AJ4" s="547"/>
      <c r="AK4" s="547"/>
      <c r="AL4" s="547"/>
      <c r="AM4" s="547"/>
      <c r="AN4" s="547"/>
    </row>
    <row r="5" spans="1:40" s="548" customFormat="1">
      <c r="A5" s="542">
        <v>33482</v>
      </c>
      <c r="B5" s="542" t="s">
        <v>186</v>
      </c>
      <c r="C5" s="212"/>
      <c r="D5" s="213"/>
      <c r="E5" s="213"/>
      <c r="F5" s="213"/>
      <c r="G5" s="213"/>
      <c r="H5" s="214"/>
      <c r="I5" s="552"/>
      <c r="J5" s="549"/>
      <c r="K5" s="549"/>
      <c r="L5" s="550">
        <v>13.663984841915164</v>
      </c>
      <c r="M5" s="551">
        <f t="shared" si="0"/>
        <v>4.6138494613691794E-2</v>
      </c>
      <c r="N5" s="219"/>
      <c r="O5" s="547"/>
      <c r="P5" s="547"/>
      <c r="Q5" s="547"/>
      <c r="R5" s="547"/>
      <c r="S5" s="547"/>
      <c r="T5" s="547"/>
      <c r="U5" s="547"/>
      <c r="V5" s="547"/>
      <c r="W5" s="547"/>
      <c r="X5" s="547"/>
      <c r="Y5" s="547"/>
      <c r="Z5" s="547"/>
      <c r="AA5" s="547"/>
      <c r="AB5" s="547"/>
      <c r="AC5" s="547"/>
      <c r="AD5" s="547"/>
      <c r="AE5" s="547"/>
      <c r="AF5" s="547"/>
      <c r="AG5" s="547"/>
      <c r="AH5" s="547"/>
      <c r="AI5" s="547"/>
      <c r="AJ5" s="547"/>
      <c r="AK5" s="547"/>
      <c r="AL5" s="547"/>
      <c r="AM5" s="547"/>
      <c r="AN5" s="547"/>
    </row>
    <row r="6" spans="1:40" s="548" customFormat="1">
      <c r="A6" s="553">
        <v>33573</v>
      </c>
      <c r="B6" s="553" t="s">
        <v>187</v>
      </c>
      <c r="C6" s="221"/>
      <c r="D6" s="222"/>
      <c r="E6" s="222"/>
      <c r="F6" s="222"/>
      <c r="G6" s="222"/>
      <c r="H6" s="223"/>
      <c r="I6" s="554"/>
      <c r="J6" s="555"/>
      <c r="K6" s="555"/>
      <c r="L6" s="556">
        <v>14.211141052979725</v>
      </c>
      <c r="M6" s="557">
        <f t="shared" si="0"/>
        <v>4.0043678135980088E-2</v>
      </c>
      <c r="N6" s="558"/>
      <c r="O6" s="547"/>
      <c r="P6" s="547"/>
      <c r="Q6" s="547"/>
      <c r="R6" s="547"/>
      <c r="S6" s="547"/>
      <c r="T6" s="547"/>
      <c r="U6" s="547"/>
      <c r="V6" s="547"/>
      <c r="W6" s="547"/>
      <c r="X6" s="547"/>
      <c r="Y6" s="547"/>
      <c r="Z6" s="547"/>
      <c r="AA6" s="547"/>
      <c r="AB6" s="547"/>
      <c r="AC6" s="547"/>
      <c r="AD6" s="547"/>
      <c r="AE6" s="547"/>
      <c r="AF6" s="547"/>
      <c r="AG6" s="547"/>
      <c r="AH6" s="547"/>
      <c r="AI6" s="547"/>
      <c r="AJ6" s="547"/>
      <c r="AK6" s="547"/>
      <c r="AL6" s="547"/>
      <c r="AM6" s="547"/>
      <c r="AN6" s="547"/>
    </row>
    <row r="7" spans="1:40" s="548" customFormat="1">
      <c r="A7" s="542">
        <v>33664</v>
      </c>
      <c r="B7" s="542" t="s">
        <v>188</v>
      </c>
      <c r="C7" s="212"/>
      <c r="D7" s="213"/>
      <c r="E7" s="213"/>
      <c r="F7" s="213"/>
      <c r="G7" s="213"/>
      <c r="H7" s="214"/>
      <c r="I7" s="552"/>
      <c r="J7" s="549"/>
      <c r="K7" s="549"/>
      <c r="L7" s="550">
        <v>15.552494777358024</v>
      </c>
      <c r="M7" s="551">
        <f t="shared" si="0"/>
        <v>9.4387475247601715E-2</v>
      </c>
      <c r="N7" s="213">
        <f t="shared" ref="N7:N70" si="1">L7/L3-1</f>
        <v>0.27085316960760264</v>
      </c>
      <c r="O7" s="547"/>
      <c r="P7" s="547"/>
      <c r="Q7" s="547"/>
      <c r="R7" s="547"/>
      <c r="S7" s="547"/>
      <c r="T7" s="547"/>
      <c r="U7" s="547"/>
      <c r="V7" s="547"/>
      <c r="W7" s="547"/>
      <c r="X7" s="547"/>
      <c r="Y7" s="547"/>
      <c r="Z7" s="547"/>
      <c r="AA7" s="547"/>
      <c r="AB7" s="547"/>
      <c r="AC7" s="547"/>
      <c r="AD7" s="547"/>
      <c r="AE7" s="547"/>
      <c r="AF7" s="547"/>
      <c r="AG7" s="547"/>
      <c r="AH7" s="547"/>
      <c r="AI7" s="547"/>
      <c r="AJ7" s="547"/>
      <c r="AK7" s="547"/>
      <c r="AL7" s="547"/>
      <c r="AM7" s="547"/>
      <c r="AN7" s="547"/>
    </row>
    <row r="8" spans="1:40" s="548" customFormat="1">
      <c r="A8" s="542">
        <v>33756</v>
      </c>
      <c r="B8" s="542" t="s">
        <v>189</v>
      </c>
      <c r="C8" s="212"/>
      <c r="D8" s="213"/>
      <c r="E8" s="213"/>
      <c r="F8" s="213"/>
      <c r="G8" s="213"/>
      <c r="H8" s="214"/>
      <c r="I8" s="552"/>
      <c r="J8" s="549"/>
      <c r="K8" s="549"/>
      <c r="L8" s="550">
        <v>16.73645963948719</v>
      </c>
      <c r="M8" s="551">
        <f t="shared" si="0"/>
        <v>7.6127005929160108E-2</v>
      </c>
      <c r="N8" s="213">
        <f t="shared" si="1"/>
        <v>0.28137252016754299</v>
      </c>
      <c r="O8" s="547"/>
      <c r="P8" s="547"/>
      <c r="Q8" s="547"/>
      <c r="R8" s="547"/>
      <c r="S8" s="547"/>
      <c r="T8" s="547"/>
      <c r="U8" s="547"/>
      <c r="V8" s="547"/>
      <c r="W8" s="547"/>
      <c r="X8" s="547"/>
      <c r="Y8" s="547"/>
      <c r="Z8" s="547"/>
      <c r="AA8" s="547"/>
      <c r="AB8" s="547"/>
      <c r="AC8" s="547"/>
      <c r="AD8" s="547"/>
      <c r="AE8" s="547"/>
      <c r="AF8" s="547"/>
      <c r="AG8" s="547"/>
      <c r="AH8" s="547"/>
      <c r="AI8" s="547"/>
      <c r="AJ8" s="547"/>
      <c r="AK8" s="547"/>
      <c r="AL8" s="547"/>
      <c r="AM8" s="547"/>
      <c r="AN8" s="547"/>
    </row>
    <row r="9" spans="1:40" s="548" customFormat="1">
      <c r="A9" s="542">
        <v>33848</v>
      </c>
      <c r="B9" s="542" t="s">
        <v>190</v>
      </c>
      <c r="C9" s="212"/>
      <c r="D9" s="213"/>
      <c r="E9" s="213"/>
      <c r="F9" s="213"/>
      <c r="G9" s="213"/>
      <c r="H9" s="214"/>
      <c r="I9" s="552"/>
      <c r="J9" s="549">
        <v>702.81</v>
      </c>
      <c r="K9" s="549"/>
      <c r="L9" s="550">
        <v>17.342499174856655</v>
      </c>
      <c r="M9" s="551">
        <f t="shared" si="0"/>
        <v>3.6210736823910183E-2</v>
      </c>
      <c r="N9" s="219">
        <f t="shared" si="1"/>
        <v>0.26921241317960254</v>
      </c>
      <c r="O9" s="547"/>
      <c r="P9" s="547"/>
      <c r="Q9" s="547"/>
      <c r="R9" s="547"/>
      <c r="S9" s="547"/>
      <c r="T9" s="547"/>
      <c r="U9" s="547"/>
      <c r="V9" s="547"/>
      <c r="W9" s="547"/>
      <c r="X9" s="547"/>
      <c r="Y9" s="547"/>
      <c r="Z9" s="547"/>
      <c r="AA9" s="547"/>
      <c r="AB9" s="547"/>
      <c r="AC9" s="547"/>
      <c r="AD9" s="547"/>
      <c r="AE9" s="547"/>
      <c r="AF9" s="547"/>
      <c r="AG9" s="547"/>
      <c r="AH9" s="547"/>
      <c r="AI9" s="547"/>
      <c r="AJ9" s="547"/>
      <c r="AK9" s="547"/>
      <c r="AL9" s="547"/>
      <c r="AM9" s="547"/>
      <c r="AN9" s="547"/>
    </row>
    <row r="10" spans="1:40" s="548" customFormat="1">
      <c r="A10" s="553">
        <v>33939</v>
      </c>
      <c r="B10" s="553" t="s">
        <v>191</v>
      </c>
      <c r="C10" s="221"/>
      <c r="D10" s="222"/>
      <c r="E10" s="222"/>
      <c r="F10" s="222"/>
      <c r="G10" s="222"/>
      <c r="H10" s="223"/>
      <c r="I10" s="554"/>
      <c r="J10" s="555">
        <v>735</v>
      </c>
      <c r="K10" s="555">
        <v>726.18499999999995</v>
      </c>
      <c r="L10" s="556">
        <v>17.782940797573978</v>
      </c>
      <c r="M10" s="557">
        <f t="shared" si="0"/>
        <v>2.5396663899277083E-2</v>
      </c>
      <c r="N10" s="228">
        <f t="shared" si="1"/>
        <v>0.25133799821410796</v>
      </c>
      <c r="O10" s="547"/>
      <c r="P10" s="547"/>
      <c r="Q10" s="547"/>
      <c r="R10" s="547"/>
      <c r="S10" s="547"/>
      <c r="T10" s="547"/>
      <c r="U10" s="547"/>
      <c r="V10" s="547"/>
      <c r="W10" s="547"/>
      <c r="X10" s="547"/>
      <c r="Y10" s="547"/>
      <c r="Z10" s="547"/>
      <c r="AA10" s="547"/>
      <c r="AB10" s="547"/>
      <c r="AC10" s="547"/>
      <c r="AD10" s="547"/>
      <c r="AE10" s="547"/>
      <c r="AF10" s="547"/>
      <c r="AG10" s="547"/>
      <c r="AH10" s="547"/>
      <c r="AI10" s="547"/>
      <c r="AJ10" s="547"/>
      <c r="AK10" s="547"/>
      <c r="AL10" s="547"/>
      <c r="AM10" s="547"/>
      <c r="AN10" s="547"/>
    </row>
    <row r="11" spans="1:40" s="548" customFormat="1">
      <c r="A11" s="542">
        <v>34029</v>
      </c>
      <c r="B11" s="542" t="s">
        <v>192</v>
      </c>
      <c r="C11" s="212"/>
      <c r="D11" s="213"/>
      <c r="E11" s="213"/>
      <c r="F11" s="213"/>
      <c r="G11" s="213"/>
      <c r="H11" s="214"/>
      <c r="I11" s="552"/>
      <c r="J11" s="549">
        <v>766.79</v>
      </c>
      <c r="K11" s="549">
        <v>755.96499999999992</v>
      </c>
      <c r="L11" s="550">
        <v>19.313439017161624</v>
      </c>
      <c r="M11" s="551">
        <f t="shared" si="0"/>
        <v>8.6065529712410882E-2</v>
      </c>
      <c r="N11" s="213">
        <f t="shared" si="1"/>
        <v>0.24182256889608089</v>
      </c>
      <c r="O11" s="547"/>
      <c r="P11" s="547"/>
      <c r="Q11" s="547"/>
      <c r="R11" s="547"/>
      <c r="S11" s="547"/>
      <c r="T11" s="547"/>
      <c r="U11" s="547"/>
      <c r="V11" s="547"/>
      <c r="W11" s="547"/>
      <c r="X11" s="547"/>
      <c r="Y11" s="547"/>
      <c r="Z11" s="547"/>
      <c r="AA11" s="547"/>
      <c r="AB11" s="547"/>
      <c r="AC11" s="547"/>
      <c r="AD11" s="547"/>
      <c r="AE11" s="547"/>
      <c r="AF11" s="547"/>
      <c r="AG11" s="547"/>
      <c r="AH11" s="547"/>
      <c r="AI11" s="547"/>
      <c r="AJ11" s="547"/>
      <c r="AK11" s="547"/>
      <c r="AL11" s="547"/>
      <c r="AM11" s="547"/>
      <c r="AN11" s="547"/>
    </row>
    <row r="12" spans="1:40" s="548" customFormat="1">
      <c r="A12" s="542">
        <v>34121</v>
      </c>
      <c r="B12" s="542" t="s">
        <v>193</v>
      </c>
      <c r="C12" s="212"/>
      <c r="D12" s="213"/>
      <c r="E12" s="213"/>
      <c r="F12" s="213"/>
      <c r="G12" s="213"/>
      <c r="H12" s="214"/>
      <c r="I12" s="552"/>
      <c r="J12" s="549">
        <v>787.12</v>
      </c>
      <c r="K12" s="549">
        <v>781.03</v>
      </c>
      <c r="L12" s="550">
        <v>20.315186473188724</v>
      </c>
      <c r="M12" s="551">
        <f t="shared" si="0"/>
        <v>5.1867896501341049E-2</v>
      </c>
      <c r="N12" s="213">
        <f t="shared" si="1"/>
        <v>0.21382818772842849</v>
      </c>
      <c r="O12" s="547"/>
      <c r="P12" s="547"/>
      <c r="Q12" s="547"/>
      <c r="R12" s="547"/>
      <c r="S12" s="559"/>
      <c r="T12" s="559"/>
      <c r="U12" s="559"/>
      <c r="V12" s="547"/>
      <c r="W12" s="547"/>
      <c r="X12" s="547"/>
      <c r="Y12" s="547"/>
      <c r="Z12" s="547"/>
      <c r="AA12" s="547"/>
      <c r="AB12" s="547"/>
      <c r="AC12" s="547"/>
      <c r="AD12" s="547"/>
      <c r="AE12" s="547"/>
      <c r="AF12" s="547"/>
      <c r="AG12" s="547"/>
      <c r="AH12" s="547"/>
      <c r="AI12" s="547"/>
      <c r="AJ12" s="547"/>
      <c r="AK12" s="547"/>
      <c r="AL12" s="547"/>
      <c r="AM12" s="547"/>
      <c r="AN12" s="547"/>
    </row>
    <row r="13" spans="1:40" s="548" customFormat="1">
      <c r="A13" s="542">
        <v>34213</v>
      </c>
      <c r="B13" s="542" t="s">
        <v>194</v>
      </c>
      <c r="C13" s="212"/>
      <c r="D13" s="213"/>
      <c r="E13" s="213"/>
      <c r="F13" s="213"/>
      <c r="G13" s="213"/>
      <c r="H13" s="214"/>
      <c r="I13" s="552"/>
      <c r="J13" s="549">
        <v>810.84</v>
      </c>
      <c r="K13" s="549">
        <v>805.94</v>
      </c>
      <c r="L13" s="550">
        <v>21.059064449897051</v>
      </c>
      <c r="M13" s="551">
        <f t="shared" si="0"/>
        <v>3.6616842168299524E-2</v>
      </c>
      <c r="N13" s="219">
        <f t="shared" si="1"/>
        <v>0.21430390381270481</v>
      </c>
      <c r="O13" s="547"/>
      <c r="P13" s="547"/>
      <c r="Q13" s="547"/>
      <c r="R13" s="547"/>
      <c r="S13" s="559"/>
      <c r="T13" s="559"/>
      <c r="U13" s="559"/>
      <c r="V13" s="547"/>
      <c r="W13" s="547"/>
      <c r="X13" s="547"/>
      <c r="Y13" s="547"/>
      <c r="Z13" s="547"/>
      <c r="AA13" s="547"/>
      <c r="AB13" s="547"/>
      <c r="AC13" s="547"/>
      <c r="AD13" s="547"/>
      <c r="AE13" s="547"/>
      <c r="AF13" s="547"/>
      <c r="AG13" s="547"/>
      <c r="AH13" s="547"/>
      <c r="AI13" s="547"/>
      <c r="AJ13" s="547"/>
      <c r="AK13" s="547"/>
      <c r="AL13" s="547"/>
      <c r="AM13" s="547"/>
      <c r="AN13" s="547"/>
    </row>
    <row r="14" spans="1:40" s="548" customFormat="1">
      <c r="A14" s="553">
        <v>34304</v>
      </c>
      <c r="B14" s="553" t="s">
        <v>195</v>
      </c>
      <c r="C14" s="221"/>
      <c r="D14" s="222"/>
      <c r="E14" s="222"/>
      <c r="F14" s="222"/>
      <c r="G14" s="222"/>
      <c r="H14" s="223"/>
      <c r="I14" s="554"/>
      <c r="J14" s="555">
        <v>802.33</v>
      </c>
      <c r="K14" s="555">
        <v>809.62</v>
      </c>
      <c r="L14" s="556">
        <v>21.803298186199417</v>
      </c>
      <c r="M14" s="557">
        <f t="shared" si="0"/>
        <v>3.5340303842700038E-2</v>
      </c>
      <c r="N14" s="228">
        <f t="shared" si="1"/>
        <v>0.22607944514857259</v>
      </c>
      <c r="O14" s="547"/>
      <c r="P14" s="547"/>
      <c r="Q14" s="547"/>
      <c r="R14" s="547"/>
      <c r="S14" s="559"/>
      <c r="T14" s="559"/>
      <c r="U14" s="559"/>
      <c r="V14" s="547"/>
      <c r="W14" s="547"/>
      <c r="X14" s="547"/>
      <c r="Y14" s="547"/>
      <c r="Z14" s="547"/>
      <c r="AA14" s="547"/>
      <c r="AB14" s="547"/>
      <c r="AC14" s="547"/>
      <c r="AD14" s="547"/>
      <c r="AE14" s="547"/>
      <c r="AF14" s="547"/>
      <c r="AG14" s="547"/>
      <c r="AH14" s="547"/>
      <c r="AI14" s="547"/>
      <c r="AJ14" s="547"/>
      <c r="AK14" s="547"/>
      <c r="AL14" s="547"/>
      <c r="AM14" s="547"/>
      <c r="AN14" s="547"/>
    </row>
    <row r="15" spans="1:40" s="548" customFormat="1">
      <c r="A15" s="542">
        <v>34394</v>
      </c>
      <c r="B15" s="542" t="s">
        <v>196</v>
      </c>
      <c r="C15" s="212"/>
      <c r="D15" s="213"/>
      <c r="E15" s="213"/>
      <c r="F15" s="213"/>
      <c r="G15" s="213"/>
      <c r="H15" s="214"/>
      <c r="I15" s="552"/>
      <c r="J15" s="549">
        <v>820.78</v>
      </c>
      <c r="K15" s="549">
        <v>819.57999999999993</v>
      </c>
      <c r="L15" s="550">
        <v>23.836431552710327</v>
      </c>
      <c r="M15" s="551">
        <f t="shared" si="0"/>
        <v>9.3248890564538556E-2</v>
      </c>
      <c r="N15" s="213">
        <f t="shared" si="1"/>
        <v>0.23418887395091259</v>
      </c>
      <c r="O15" s="547"/>
      <c r="P15" s="547"/>
      <c r="Q15" s="547"/>
      <c r="R15" s="547"/>
      <c r="S15" s="559"/>
      <c r="T15" s="559"/>
      <c r="U15" s="559"/>
      <c r="V15" s="547"/>
      <c r="W15" s="547"/>
      <c r="X15" s="547"/>
      <c r="Y15" s="547"/>
      <c r="Z15" s="547"/>
      <c r="AA15" s="547"/>
      <c r="AB15" s="547"/>
      <c r="AC15" s="547"/>
      <c r="AD15" s="547"/>
      <c r="AE15" s="547"/>
      <c r="AF15" s="547"/>
      <c r="AG15" s="547"/>
      <c r="AH15" s="547"/>
      <c r="AI15" s="547"/>
      <c r="AJ15" s="547"/>
      <c r="AK15" s="547"/>
      <c r="AL15" s="547"/>
      <c r="AM15" s="547"/>
      <c r="AN15" s="547"/>
    </row>
    <row r="16" spans="1:40" s="548" customFormat="1">
      <c r="A16" s="542">
        <v>34486</v>
      </c>
      <c r="B16" s="542" t="s">
        <v>197</v>
      </c>
      <c r="C16" s="212"/>
      <c r="D16" s="213"/>
      <c r="E16" s="213"/>
      <c r="F16" s="213"/>
      <c r="G16" s="213"/>
      <c r="H16" s="214"/>
      <c r="I16" s="552"/>
      <c r="J16" s="549">
        <v>819.64</v>
      </c>
      <c r="K16" s="549">
        <v>828.96</v>
      </c>
      <c r="L16" s="550">
        <v>25.005145777988506</v>
      </c>
      <c r="M16" s="551">
        <f t="shared" si="0"/>
        <v>4.9030586759337691E-2</v>
      </c>
      <c r="N16" s="213">
        <f t="shared" si="1"/>
        <v>0.23085977138282376</v>
      </c>
      <c r="O16" s="547"/>
      <c r="P16" s="547"/>
      <c r="Q16" s="547"/>
      <c r="R16" s="547"/>
      <c r="S16" s="559"/>
      <c r="T16" s="559"/>
      <c r="U16" s="559"/>
      <c r="V16" s="547"/>
      <c r="W16" s="547"/>
      <c r="X16" s="547"/>
      <c r="Y16" s="547"/>
      <c r="Z16" s="547"/>
      <c r="AA16" s="547"/>
      <c r="AB16" s="547"/>
      <c r="AC16" s="547"/>
      <c r="AD16" s="547"/>
      <c r="AE16" s="547"/>
      <c r="AF16" s="547"/>
      <c r="AG16" s="547"/>
      <c r="AH16" s="547"/>
      <c r="AI16" s="547"/>
      <c r="AJ16" s="547"/>
      <c r="AK16" s="547"/>
      <c r="AL16" s="547"/>
      <c r="AM16" s="547"/>
      <c r="AN16" s="547"/>
    </row>
    <row r="17" spans="1:40" s="548" customFormat="1">
      <c r="A17" s="542">
        <v>34578</v>
      </c>
      <c r="B17" s="542" t="s">
        <v>198</v>
      </c>
      <c r="C17" s="212"/>
      <c r="D17" s="213"/>
      <c r="E17" s="213"/>
      <c r="F17" s="213"/>
      <c r="G17" s="213"/>
      <c r="H17" s="214"/>
      <c r="I17" s="552"/>
      <c r="J17" s="549">
        <v>841.2</v>
      </c>
      <c r="K17" s="549">
        <v>828.41000000000008</v>
      </c>
      <c r="L17" s="550">
        <v>25.758830656380059</v>
      </c>
      <c r="M17" s="551">
        <f t="shared" si="0"/>
        <v>3.0141191140545365E-2</v>
      </c>
      <c r="N17" s="219">
        <f t="shared" si="1"/>
        <v>0.22317070246233017</v>
      </c>
      <c r="O17" s="547"/>
      <c r="P17" s="547"/>
      <c r="Q17" s="547"/>
      <c r="R17" s="547"/>
      <c r="S17" s="547"/>
      <c r="T17" s="547"/>
      <c r="U17" s="547"/>
      <c r="V17" s="547"/>
      <c r="W17" s="547"/>
      <c r="X17" s="547"/>
      <c r="Y17" s="547"/>
      <c r="Z17" s="547"/>
      <c r="AA17" s="547"/>
      <c r="AB17" s="547"/>
      <c r="AC17" s="547"/>
      <c r="AD17" s="547"/>
      <c r="AE17" s="547"/>
      <c r="AF17" s="547"/>
      <c r="AG17" s="547"/>
      <c r="AH17" s="547"/>
      <c r="AI17" s="547"/>
      <c r="AJ17" s="547"/>
      <c r="AK17" s="547"/>
      <c r="AL17" s="547"/>
      <c r="AM17" s="547"/>
      <c r="AN17" s="547"/>
    </row>
    <row r="18" spans="1:40" s="548" customFormat="1">
      <c r="A18" s="553">
        <v>34669</v>
      </c>
      <c r="B18" s="553" t="s">
        <v>199</v>
      </c>
      <c r="C18" s="221"/>
      <c r="D18" s="222"/>
      <c r="E18" s="222"/>
      <c r="F18" s="222"/>
      <c r="G18" s="222"/>
      <c r="H18" s="223"/>
      <c r="I18" s="554"/>
      <c r="J18" s="555">
        <v>831.2</v>
      </c>
      <c r="K18" s="555">
        <v>836.26</v>
      </c>
      <c r="L18" s="556">
        <v>26.729936783922465</v>
      </c>
      <c r="M18" s="557">
        <f t="shared" si="0"/>
        <v>3.7699930579025542E-2</v>
      </c>
      <c r="N18" s="228">
        <f t="shared" si="1"/>
        <v>0.22595841031250052</v>
      </c>
      <c r="O18" s="547"/>
      <c r="P18" s="547"/>
      <c r="Q18" s="547"/>
      <c r="R18" s="547"/>
      <c r="S18" s="547"/>
      <c r="T18" s="547"/>
      <c r="U18" s="547"/>
      <c r="V18" s="547"/>
      <c r="W18" s="547"/>
      <c r="X18" s="547"/>
      <c r="Y18" s="547"/>
      <c r="Z18" s="547"/>
      <c r="AA18" s="547"/>
      <c r="AB18" s="547"/>
      <c r="AC18" s="547"/>
      <c r="AD18" s="547"/>
      <c r="AE18" s="547"/>
      <c r="AF18" s="547"/>
      <c r="AG18" s="547"/>
      <c r="AH18" s="547"/>
      <c r="AI18" s="547"/>
      <c r="AJ18" s="547"/>
      <c r="AK18" s="547"/>
      <c r="AL18" s="547"/>
      <c r="AM18" s="547"/>
      <c r="AN18" s="547"/>
    </row>
    <row r="19" spans="1:40" ht="15.75" customHeight="1">
      <c r="A19" s="542">
        <v>34759</v>
      </c>
      <c r="B19" s="542" t="s">
        <v>200</v>
      </c>
      <c r="C19" s="212"/>
      <c r="D19" s="213"/>
      <c r="E19" s="213"/>
      <c r="F19" s="213"/>
      <c r="G19" s="213"/>
      <c r="H19" s="214"/>
      <c r="I19" s="552"/>
      <c r="J19" s="549">
        <v>876.21</v>
      </c>
      <c r="K19" s="549">
        <v>866.31</v>
      </c>
      <c r="L19" s="550">
        <v>28.922701933801243</v>
      </c>
      <c r="M19" s="551">
        <f t="shared" si="0"/>
        <v>8.2034056705950764E-2</v>
      </c>
      <c r="N19" s="213">
        <f t="shared" si="1"/>
        <v>0.21338220739306002</v>
      </c>
      <c r="O19" s="547"/>
      <c r="P19" s="547"/>
      <c r="Q19" s="547"/>
      <c r="R19" s="547"/>
      <c r="S19" s="547"/>
      <c r="T19" s="547"/>
      <c r="U19" s="547"/>
      <c r="V19" s="547"/>
      <c r="W19" s="547"/>
      <c r="X19" s="547"/>
      <c r="Y19" s="547"/>
      <c r="Z19" s="547"/>
      <c r="AA19" s="547"/>
      <c r="AB19" s="547"/>
      <c r="AC19" s="547"/>
      <c r="AD19" s="547"/>
      <c r="AE19" s="547"/>
      <c r="AF19" s="547"/>
      <c r="AG19" s="547"/>
      <c r="AH19" s="547"/>
      <c r="AI19" s="547"/>
      <c r="AJ19" s="547"/>
      <c r="AK19" s="547"/>
      <c r="AL19" s="547"/>
      <c r="AM19" s="547"/>
      <c r="AN19" s="547"/>
    </row>
    <row r="20" spans="1:40" ht="15.75" customHeight="1">
      <c r="A20" s="542">
        <v>34851</v>
      </c>
      <c r="B20" s="542" t="s">
        <v>201</v>
      </c>
      <c r="C20" s="212"/>
      <c r="D20" s="213"/>
      <c r="E20" s="213"/>
      <c r="F20" s="213"/>
      <c r="G20" s="213"/>
      <c r="H20" s="214"/>
      <c r="I20" s="552"/>
      <c r="J20" s="549">
        <v>881.23</v>
      </c>
      <c r="K20" s="549">
        <v>878.72</v>
      </c>
      <c r="L20" s="550">
        <v>30.423237630566426</v>
      </c>
      <c r="M20" s="551">
        <f t="shared" si="0"/>
        <v>5.1880896197030069E-2</v>
      </c>
      <c r="N20" s="213">
        <f t="shared" si="1"/>
        <v>0.21667907480656834</v>
      </c>
      <c r="O20" s="547"/>
      <c r="P20" s="547"/>
      <c r="Q20" s="547"/>
      <c r="R20" s="547"/>
      <c r="S20" s="547"/>
      <c r="T20" s="547"/>
      <c r="U20" s="547"/>
      <c r="V20" s="547"/>
      <c r="W20" s="547"/>
      <c r="X20" s="547"/>
      <c r="Y20" s="547"/>
      <c r="Z20" s="547"/>
      <c r="AA20" s="547"/>
      <c r="AB20" s="547"/>
      <c r="AC20" s="547"/>
      <c r="AD20" s="547"/>
      <c r="AE20" s="547"/>
      <c r="AF20" s="547"/>
      <c r="AG20" s="547"/>
      <c r="AH20" s="547"/>
      <c r="AI20" s="547"/>
      <c r="AJ20" s="547"/>
      <c r="AK20" s="547"/>
      <c r="AL20" s="547"/>
      <c r="AM20" s="547"/>
      <c r="AN20" s="547"/>
    </row>
    <row r="21" spans="1:40" ht="15.75" customHeight="1">
      <c r="A21" s="542">
        <v>34943</v>
      </c>
      <c r="B21" s="542" t="s">
        <v>202</v>
      </c>
      <c r="C21" s="212"/>
      <c r="D21" s="213"/>
      <c r="E21" s="213"/>
      <c r="F21" s="213"/>
      <c r="G21" s="213"/>
      <c r="H21" s="214"/>
      <c r="I21" s="552"/>
      <c r="J21" s="549">
        <v>973.2</v>
      </c>
      <c r="K21" s="549">
        <v>934.38</v>
      </c>
      <c r="L21" s="550">
        <v>31.115534555327258</v>
      </c>
      <c r="M21" s="551">
        <f t="shared" si="0"/>
        <v>2.2755530925652634E-2</v>
      </c>
      <c r="N21" s="219">
        <f t="shared" si="1"/>
        <v>0.20795601983665457</v>
      </c>
      <c r="O21" s="547"/>
      <c r="P21" s="547"/>
      <c r="Q21" s="547"/>
      <c r="R21" s="547"/>
      <c r="S21" s="547"/>
      <c r="T21" s="547"/>
      <c r="U21" s="547"/>
      <c r="V21" s="547"/>
      <c r="W21" s="547"/>
      <c r="X21" s="547"/>
      <c r="Y21" s="547"/>
      <c r="Z21" s="547"/>
      <c r="AA21" s="547"/>
      <c r="AB21" s="547"/>
      <c r="AC21" s="547"/>
      <c r="AD21" s="547"/>
      <c r="AE21" s="547"/>
      <c r="AF21" s="547"/>
      <c r="AG21" s="547"/>
      <c r="AH21" s="547"/>
      <c r="AI21" s="547"/>
      <c r="AJ21" s="547"/>
      <c r="AK21" s="547"/>
      <c r="AL21" s="547"/>
      <c r="AM21" s="547"/>
      <c r="AN21" s="547"/>
    </row>
    <row r="22" spans="1:40" s="560" customFormat="1" ht="15.75" customHeight="1">
      <c r="A22" s="553">
        <v>35034</v>
      </c>
      <c r="B22" s="553" t="s">
        <v>203</v>
      </c>
      <c r="C22" s="221"/>
      <c r="D22" s="222"/>
      <c r="E22" s="222"/>
      <c r="F22" s="222"/>
      <c r="G22" s="222"/>
      <c r="H22" s="223"/>
      <c r="I22" s="554"/>
      <c r="J22" s="555">
        <v>988.16</v>
      </c>
      <c r="K22" s="555">
        <v>991.32999999999993</v>
      </c>
      <c r="L22" s="556">
        <v>31.933606808754739</v>
      </c>
      <c r="M22" s="557">
        <f t="shared" si="0"/>
        <v>2.6291441401170346E-2</v>
      </c>
      <c r="N22" s="228">
        <f t="shared" si="1"/>
        <v>0.19467573256522552</v>
      </c>
      <c r="O22" s="547"/>
      <c r="P22" s="547"/>
      <c r="Q22" s="547"/>
      <c r="R22" s="547"/>
      <c r="S22" s="547"/>
      <c r="T22" s="547"/>
      <c r="U22" s="547"/>
      <c r="V22" s="547"/>
      <c r="W22" s="547"/>
      <c r="X22" s="547"/>
      <c r="Y22" s="547"/>
      <c r="Z22" s="547"/>
      <c r="AA22" s="547"/>
      <c r="AB22" s="547"/>
      <c r="AC22" s="547"/>
      <c r="AD22" s="547"/>
      <c r="AE22" s="547"/>
      <c r="AF22" s="547"/>
      <c r="AG22" s="547"/>
      <c r="AH22" s="547"/>
      <c r="AI22" s="547"/>
      <c r="AJ22" s="547"/>
      <c r="AK22" s="547"/>
      <c r="AL22" s="547"/>
      <c r="AM22" s="547"/>
      <c r="AN22" s="547"/>
    </row>
    <row r="23" spans="1:40" ht="15.75" customHeight="1">
      <c r="A23" s="542">
        <v>35125</v>
      </c>
      <c r="B23" s="542" t="s">
        <v>204</v>
      </c>
      <c r="C23" s="212"/>
      <c r="D23" s="213"/>
      <c r="E23" s="213"/>
      <c r="F23" s="213"/>
      <c r="G23" s="213"/>
      <c r="H23" s="214"/>
      <c r="I23" s="552"/>
      <c r="J23" s="549">
        <v>1048.42</v>
      </c>
      <c r="K23" s="549">
        <v>1038.2800000000002</v>
      </c>
      <c r="L23" s="550">
        <v>34.76771756682011</v>
      </c>
      <c r="M23" s="551">
        <f t="shared" si="0"/>
        <v>8.875009876079476E-2</v>
      </c>
      <c r="N23" s="213">
        <f t="shared" si="1"/>
        <v>0.20209092658068517</v>
      </c>
      <c r="O23" s="547"/>
      <c r="P23" s="547"/>
      <c r="Q23" s="547"/>
      <c r="R23" s="547"/>
      <c r="S23" s="547"/>
      <c r="T23" s="547"/>
      <c r="U23" s="547"/>
      <c r="V23" s="547"/>
      <c r="W23" s="547"/>
      <c r="X23" s="547"/>
      <c r="Y23" s="547"/>
      <c r="Z23" s="547"/>
      <c r="AA23" s="547"/>
      <c r="AB23" s="547"/>
      <c r="AC23" s="547"/>
      <c r="AD23" s="547"/>
      <c r="AE23" s="547"/>
      <c r="AF23" s="547"/>
      <c r="AG23" s="547"/>
      <c r="AH23" s="547"/>
      <c r="AI23" s="547"/>
      <c r="AJ23" s="547"/>
      <c r="AK23" s="547"/>
      <c r="AL23" s="547"/>
      <c r="AM23" s="547"/>
      <c r="AN23" s="547"/>
    </row>
    <row r="24" spans="1:40" ht="15.75" customHeight="1">
      <c r="A24" s="542">
        <v>35217</v>
      </c>
      <c r="B24" s="542" t="s">
        <v>205</v>
      </c>
      <c r="C24" s="212"/>
      <c r="D24" s="213"/>
      <c r="E24" s="213"/>
      <c r="F24" s="213"/>
      <c r="G24" s="213"/>
      <c r="H24" s="214"/>
      <c r="I24" s="552"/>
      <c r="J24" s="549">
        <v>1071</v>
      </c>
      <c r="K24" s="549">
        <v>1062.5</v>
      </c>
      <c r="L24" s="550">
        <v>36.41849524272498</v>
      </c>
      <c r="M24" s="551">
        <f t="shared" si="0"/>
        <v>4.7480185397049457E-2</v>
      </c>
      <c r="N24" s="213">
        <f t="shared" si="1"/>
        <v>0.19706178826066423</v>
      </c>
      <c r="O24" s="547"/>
      <c r="P24" s="547"/>
      <c r="Q24" s="547"/>
      <c r="R24" s="547"/>
      <c r="S24" s="547"/>
      <c r="T24" s="547"/>
      <c r="U24" s="547"/>
      <c r="V24" s="547"/>
      <c r="W24" s="547"/>
      <c r="X24" s="547"/>
      <c r="Y24" s="547"/>
      <c r="Z24" s="547"/>
      <c r="AA24" s="547"/>
      <c r="AB24" s="547"/>
      <c r="AC24" s="547"/>
      <c r="AD24" s="547"/>
      <c r="AE24" s="547"/>
      <c r="AF24" s="547"/>
      <c r="AG24" s="547"/>
      <c r="AH24" s="547"/>
      <c r="AI24" s="547"/>
      <c r="AJ24" s="547"/>
      <c r="AK24" s="547"/>
      <c r="AL24" s="547"/>
      <c r="AM24" s="547"/>
      <c r="AN24" s="547"/>
    </row>
    <row r="25" spans="1:40" ht="15.75" customHeight="1">
      <c r="A25" s="542">
        <v>35309</v>
      </c>
      <c r="B25" s="542" t="s">
        <v>206</v>
      </c>
      <c r="C25" s="212"/>
      <c r="D25" s="213"/>
      <c r="E25" s="213"/>
      <c r="F25" s="213"/>
      <c r="G25" s="213"/>
      <c r="H25" s="214"/>
      <c r="I25" s="552"/>
      <c r="J25" s="549">
        <v>1030</v>
      </c>
      <c r="K25" s="549">
        <v>1045.74</v>
      </c>
      <c r="L25" s="550">
        <v>37.821552810718458</v>
      </c>
      <c r="M25" s="551">
        <f t="shared" si="0"/>
        <v>3.8525962114641654E-2</v>
      </c>
      <c r="N25" s="219">
        <f t="shared" si="1"/>
        <v>0.21551994369459004</v>
      </c>
      <c r="O25" s="547"/>
      <c r="P25" s="547"/>
      <c r="Q25" s="547"/>
      <c r="R25" s="547"/>
      <c r="S25" s="547"/>
      <c r="T25" s="547"/>
      <c r="U25" s="547"/>
      <c r="V25" s="547"/>
      <c r="W25" s="547"/>
      <c r="X25" s="547"/>
      <c r="Y25" s="547"/>
      <c r="Z25" s="547"/>
      <c r="AA25" s="547"/>
      <c r="AB25" s="547"/>
      <c r="AC25" s="547"/>
      <c r="AD25" s="547"/>
      <c r="AE25" s="547"/>
      <c r="AF25" s="547"/>
      <c r="AG25" s="547"/>
      <c r="AH25" s="547"/>
      <c r="AI25" s="547"/>
      <c r="AJ25" s="547"/>
      <c r="AK25" s="547"/>
      <c r="AL25" s="547"/>
      <c r="AM25" s="547"/>
      <c r="AN25" s="547"/>
    </row>
    <row r="26" spans="1:40" s="560" customFormat="1" ht="15.75" customHeight="1">
      <c r="A26" s="553">
        <v>35400</v>
      </c>
      <c r="B26" s="553" t="s">
        <v>207</v>
      </c>
      <c r="C26" s="221"/>
      <c r="D26" s="222"/>
      <c r="E26" s="222"/>
      <c r="F26" s="222"/>
      <c r="G26" s="222"/>
      <c r="H26" s="223"/>
      <c r="I26" s="554"/>
      <c r="J26" s="555">
        <v>1005.4</v>
      </c>
      <c r="K26" s="555">
        <v>1006.675</v>
      </c>
      <c r="L26" s="556">
        <v>38.843744175831588</v>
      </c>
      <c r="M26" s="557">
        <f t="shared" si="0"/>
        <v>2.7026689523531378E-2</v>
      </c>
      <c r="N26" s="228">
        <f t="shared" si="1"/>
        <v>0.21639075750072823</v>
      </c>
      <c r="O26" s="547"/>
      <c r="P26" s="547"/>
      <c r="Q26" s="547"/>
      <c r="R26" s="547"/>
      <c r="S26" s="547"/>
      <c r="T26" s="547"/>
      <c r="U26" s="547"/>
      <c r="V26" s="547"/>
      <c r="W26" s="547"/>
      <c r="X26" s="547"/>
      <c r="Y26" s="547"/>
      <c r="Z26" s="547"/>
      <c r="AA26" s="547"/>
      <c r="AB26" s="547"/>
      <c r="AC26" s="547"/>
      <c r="AD26" s="547"/>
      <c r="AE26" s="547"/>
      <c r="AF26" s="547"/>
      <c r="AG26" s="547"/>
      <c r="AH26" s="547"/>
      <c r="AI26" s="547"/>
      <c r="AJ26" s="547"/>
      <c r="AK26" s="547"/>
      <c r="AL26" s="547"/>
      <c r="AM26" s="547"/>
      <c r="AN26" s="547"/>
    </row>
    <row r="27" spans="1:40" ht="15.75" customHeight="1">
      <c r="A27" s="542">
        <v>35490</v>
      </c>
      <c r="B27" s="542" t="s">
        <v>208</v>
      </c>
      <c r="C27" s="212"/>
      <c r="D27" s="213"/>
      <c r="E27" s="213"/>
      <c r="F27" s="213"/>
      <c r="G27" s="213"/>
      <c r="H27" s="214"/>
      <c r="I27" s="552"/>
      <c r="J27" s="549">
        <v>1059.8800000000001</v>
      </c>
      <c r="K27" s="549">
        <v>1065.4250000000002</v>
      </c>
      <c r="L27" s="550">
        <v>41.352106932951116</v>
      </c>
      <c r="M27" s="551">
        <f t="shared" si="0"/>
        <v>6.4575720243781776E-2</v>
      </c>
      <c r="N27" s="213">
        <f t="shared" si="1"/>
        <v>0.18938227260608809</v>
      </c>
      <c r="O27" s="547"/>
      <c r="P27" s="547"/>
      <c r="Q27" s="547"/>
      <c r="R27" s="547"/>
      <c r="S27" s="547"/>
      <c r="T27" s="547"/>
      <c r="U27" s="547"/>
      <c r="V27" s="547"/>
      <c r="W27" s="547"/>
      <c r="X27" s="547"/>
      <c r="Y27" s="547"/>
      <c r="Z27" s="547"/>
      <c r="AA27" s="547"/>
      <c r="AB27" s="547"/>
      <c r="AC27" s="547"/>
      <c r="AD27" s="547"/>
      <c r="AE27" s="547"/>
      <c r="AF27" s="547"/>
      <c r="AG27" s="547"/>
      <c r="AH27" s="547"/>
      <c r="AI27" s="547"/>
      <c r="AJ27" s="547"/>
      <c r="AK27" s="547"/>
      <c r="AL27" s="547"/>
      <c r="AM27" s="547"/>
      <c r="AN27" s="547"/>
    </row>
    <row r="28" spans="1:40" ht="15.75" customHeight="1">
      <c r="A28" s="542">
        <v>35582</v>
      </c>
      <c r="B28" s="542" t="s">
        <v>209</v>
      </c>
      <c r="C28" s="212"/>
      <c r="D28" s="213"/>
      <c r="E28" s="213"/>
      <c r="F28" s="213"/>
      <c r="G28" s="213"/>
      <c r="H28" s="214"/>
      <c r="I28" s="552"/>
      <c r="J28" s="549">
        <v>1089</v>
      </c>
      <c r="K28" s="549">
        <v>1071.3</v>
      </c>
      <c r="L28" s="550">
        <v>43.219595361116312</v>
      </c>
      <c r="M28" s="551">
        <f t="shared" si="0"/>
        <v>4.516065967794991E-2</v>
      </c>
      <c r="N28" s="213">
        <f t="shared" si="1"/>
        <v>0.18674852085630667</v>
      </c>
      <c r="O28" s="547"/>
      <c r="P28" s="547"/>
      <c r="Q28" s="547"/>
      <c r="R28" s="547"/>
      <c r="S28" s="547"/>
      <c r="T28" s="547"/>
      <c r="U28" s="547"/>
      <c r="V28" s="547"/>
      <c r="W28" s="547"/>
      <c r="X28" s="547"/>
      <c r="Y28" s="547"/>
      <c r="Z28" s="547"/>
      <c r="AA28" s="547"/>
      <c r="AB28" s="547"/>
      <c r="AC28" s="547"/>
      <c r="AD28" s="547"/>
      <c r="AE28" s="547"/>
      <c r="AF28" s="547"/>
      <c r="AG28" s="547"/>
      <c r="AH28" s="547"/>
      <c r="AI28" s="547"/>
      <c r="AJ28" s="547"/>
      <c r="AK28" s="547"/>
      <c r="AL28" s="547"/>
      <c r="AM28" s="547"/>
      <c r="AN28" s="547"/>
    </row>
    <row r="29" spans="1:40" ht="15.75" customHeight="1">
      <c r="A29" s="542">
        <v>35674</v>
      </c>
      <c r="B29" s="542" t="s">
        <v>210</v>
      </c>
      <c r="C29" s="212"/>
      <c r="D29" s="213"/>
      <c r="E29" s="213"/>
      <c r="F29" s="213"/>
      <c r="G29" s="213"/>
      <c r="H29" s="214"/>
      <c r="I29" s="552"/>
      <c r="J29" s="549">
        <v>1243</v>
      </c>
      <c r="K29" s="549">
        <v>1174.5999999999999</v>
      </c>
      <c r="L29" s="550">
        <v>44.636782105401444</v>
      </c>
      <c r="M29" s="551">
        <f t="shared" si="0"/>
        <v>3.2790375116749537E-2</v>
      </c>
      <c r="N29" s="219">
        <f t="shared" si="1"/>
        <v>0.18019432805391267</v>
      </c>
      <c r="O29" s="547"/>
      <c r="P29" s="547"/>
      <c r="Q29" s="547"/>
      <c r="R29" s="547"/>
      <c r="S29" s="547"/>
      <c r="T29" s="547"/>
      <c r="U29" s="547"/>
      <c r="V29" s="547"/>
      <c r="W29" s="547"/>
      <c r="X29" s="547"/>
      <c r="Y29" s="547"/>
      <c r="Z29" s="547"/>
      <c r="AA29" s="547"/>
      <c r="AB29" s="547"/>
      <c r="AC29" s="547"/>
      <c r="AD29" s="547"/>
      <c r="AE29" s="547"/>
      <c r="AF29" s="547"/>
      <c r="AG29" s="547"/>
      <c r="AH29" s="547"/>
      <c r="AI29" s="547"/>
      <c r="AJ29" s="547"/>
      <c r="AK29" s="547"/>
      <c r="AL29" s="547"/>
      <c r="AM29" s="547"/>
      <c r="AN29" s="547"/>
    </row>
    <row r="30" spans="1:40" s="560" customFormat="1" ht="15.75" customHeight="1">
      <c r="A30" s="553">
        <v>35765</v>
      </c>
      <c r="B30" s="553" t="s">
        <v>211</v>
      </c>
      <c r="C30" s="221"/>
      <c r="D30" s="222"/>
      <c r="E30" s="222"/>
      <c r="F30" s="222"/>
      <c r="G30" s="222"/>
      <c r="H30" s="223"/>
      <c r="I30" s="554"/>
      <c r="J30" s="555">
        <v>1289.5</v>
      </c>
      <c r="K30" s="555">
        <v>1285.3499999999999</v>
      </c>
      <c r="L30" s="556">
        <v>45.712950788233634</v>
      </c>
      <c r="M30" s="557">
        <f t="shared" si="0"/>
        <v>2.4109459330894811E-2</v>
      </c>
      <c r="N30" s="228">
        <f t="shared" si="1"/>
        <v>0.17684203101811269</v>
      </c>
      <c r="O30" s="547"/>
      <c r="P30" s="547"/>
      <c r="Q30" s="547"/>
      <c r="R30" s="547"/>
      <c r="S30" s="547"/>
      <c r="T30" s="547"/>
      <c r="U30" s="547"/>
      <c r="V30" s="547"/>
      <c r="W30" s="547"/>
      <c r="X30" s="547"/>
      <c r="Y30" s="547"/>
      <c r="Z30" s="547"/>
      <c r="AA30" s="547"/>
      <c r="AB30" s="547"/>
      <c r="AC30" s="547"/>
      <c r="AD30" s="547"/>
      <c r="AE30" s="547"/>
      <c r="AF30" s="547"/>
      <c r="AG30" s="547"/>
      <c r="AH30" s="547"/>
      <c r="AI30" s="547"/>
      <c r="AJ30" s="547"/>
      <c r="AK30" s="547"/>
      <c r="AL30" s="547"/>
      <c r="AM30" s="547"/>
      <c r="AN30" s="547"/>
    </row>
    <row r="31" spans="1:40" ht="15.75" customHeight="1">
      <c r="A31" s="542">
        <v>35855</v>
      </c>
      <c r="B31" s="542" t="s">
        <v>212</v>
      </c>
      <c r="C31" s="212"/>
      <c r="D31" s="213"/>
      <c r="E31" s="213"/>
      <c r="F31" s="213"/>
      <c r="G31" s="213"/>
      <c r="H31" s="214"/>
      <c r="I31" s="552"/>
      <c r="J31" s="549">
        <v>1360</v>
      </c>
      <c r="K31" s="549">
        <v>1350.5</v>
      </c>
      <c r="L31" s="550">
        <v>49.311431480084494</v>
      </c>
      <c r="M31" s="551">
        <f t="shared" si="0"/>
        <v>7.8719063849562287E-2</v>
      </c>
      <c r="N31" s="213">
        <f t="shared" si="1"/>
        <v>0.19247688056230694</v>
      </c>
      <c r="O31" s="547"/>
      <c r="P31" s="547"/>
      <c r="Q31" s="547"/>
      <c r="R31" s="547"/>
      <c r="S31" s="547"/>
      <c r="T31" s="547"/>
      <c r="U31" s="547"/>
      <c r="V31" s="547"/>
      <c r="W31" s="547"/>
      <c r="X31" s="547"/>
      <c r="Y31" s="547"/>
      <c r="Z31" s="547"/>
      <c r="AA31" s="547"/>
      <c r="AB31" s="547"/>
      <c r="AC31" s="547"/>
      <c r="AD31" s="547"/>
      <c r="AE31" s="547"/>
      <c r="AF31" s="547"/>
      <c r="AG31" s="547"/>
      <c r="AH31" s="547"/>
      <c r="AI31" s="547"/>
      <c r="AJ31" s="547"/>
      <c r="AK31" s="547"/>
      <c r="AL31" s="547"/>
      <c r="AM31" s="547"/>
      <c r="AN31" s="547"/>
    </row>
    <row r="32" spans="1:40" ht="15.75" customHeight="1">
      <c r="A32" s="542">
        <v>35947</v>
      </c>
      <c r="B32" s="542" t="s">
        <v>213</v>
      </c>
      <c r="C32" s="212"/>
      <c r="D32" s="213"/>
      <c r="E32" s="213"/>
      <c r="F32" s="213"/>
      <c r="G32" s="213"/>
      <c r="H32" s="214"/>
      <c r="I32" s="552"/>
      <c r="J32" s="549">
        <v>1370</v>
      </c>
      <c r="K32" s="549">
        <v>1369</v>
      </c>
      <c r="L32" s="550">
        <v>52.165799066759746</v>
      </c>
      <c r="M32" s="551">
        <f t="shared" si="0"/>
        <v>5.7884500632029878E-2</v>
      </c>
      <c r="N32" s="213">
        <f t="shared" si="1"/>
        <v>0.20699415695344836</v>
      </c>
      <c r="O32" s="547"/>
      <c r="P32" s="547"/>
      <c r="Q32" s="547"/>
      <c r="R32" s="547"/>
      <c r="S32" s="547"/>
      <c r="T32" s="547"/>
      <c r="U32" s="547"/>
      <c r="V32" s="547"/>
      <c r="W32" s="547"/>
      <c r="X32" s="547"/>
      <c r="Y32" s="547"/>
      <c r="Z32" s="547"/>
      <c r="AA32" s="547"/>
      <c r="AB32" s="547"/>
      <c r="AC32" s="547"/>
      <c r="AD32" s="547"/>
      <c r="AE32" s="547"/>
      <c r="AF32" s="547"/>
      <c r="AG32" s="547"/>
      <c r="AH32" s="547"/>
      <c r="AI32" s="547"/>
      <c r="AJ32" s="547"/>
      <c r="AK32" s="547"/>
      <c r="AL32" s="547"/>
      <c r="AM32" s="547"/>
      <c r="AN32" s="547"/>
    </row>
    <row r="33" spans="1:40" ht="15.75" customHeight="1">
      <c r="A33" s="542">
        <v>36039</v>
      </c>
      <c r="B33" s="542" t="s">
        <v>214</v>
      </c>
      <c r="C33" s="212"/>
      <c r="D33" s="213"/>
      <c r="E33" s="213"/>
      <c r="F33" s="213"/>
      <c r="G33" s="213"/>
      <c r="H33" s="214"/>
      <c r="I33" s="552"/>
      <c r="J33" s="549">
        <v>1553</v>
      </c>
      <c r="K33" s="549">
        <v>1458.075</v>
      </c>
      <c r="L33" s="550">
        <v>52.584285824413968</v>
      </c>
      <c r="M33" s="551">
        <f t="shared" si="0"/>
        <v>8.0222437907768729E-3</v>
      </c>
      <c r="N33" s="219">
        <f t="shared" si="1"/>
        <v>0.17804831226959816</v>
      </c>
      <c r="O33" s="547"/>
      <c r="P33" s="547"/>
      <c r="Q33" s="547"/>
      <c r="R33" s="547"/>
      <c r="S33" s="547"/>
      <c r="T33" s="547"/>
      <c r="U33" s="547"/>
      <c r="V33" s="547"/>
      <c r="W33" s="547"/>
      <c r="X33" s="547"/>
      <c r="Y33" s="547"/>
      <c r="Z33" s="547"/>
      <c r="AA33" s="547"/>
      <c r="AB33" s="547"/>
      <c r="AC33" s="547"/>
      <c r="AD33" s="547"/>
      <c r="AE33" s="547"/>
      <c r="AF33" s="547"/>
      <c r="AG33" s="547"/>
      <c r="AH33" s="547"/>
      <c r="AI33" s="547"/>
      <c r="AJ33" s="547"/>
      <c r="AK33" s="547"/>
      <c r="AL33" s="547"/>
      <c r="AM33" s="547"/>
      <c r="AN33" s="547"/>
    </row>
    <row r="34" spans="1:40" s="560" customFormat="1" ht="15.75" customHeight="1">
      <c r="A34" s="553">
        <v>36130</v>
      </c>
      <c r="B34" s="553" t="s">
        <v>215</v>
      </c>
      <c r="C34" s="221"/>
      <c r="D34" s="222"/>
      <c r="E34" s="222"/>
      <c r="F34" s="222"/>
      <c r="G34" s="222"/>
      <c r="H34" s="223">
        <v>0.26</v>
      </c>
      <c r="I34" s="554"/>
      <c r="J34" s="555">
        <v>1549</v>
      </c>
      <c r="K34" s="555">
        <v>1563</v>
      </c>
      <c r="L34" s="556">
        <v>53.348414495945953</v>
      </c>
      <c r="M34" s="557">
        <f t="shared" si="0"/>
        <v>1.4531502321501799E-2</v>
      </c>
      <c r="N34" s="228">
        <f t="shared" si="1"/>
        <v>0.16703064615285479</v>
      </c>
      <c r="O34" s="547"/>
      <c r="P34" s="547"/>
      <c r="Q34" s="547"/>
      <c r="R34" s="547"/>
      <c r="S34" s="547"/>
      <c r="T34" s="547"/>
      <c r="U34" s="547"/>
      <c r="V34" s="547"/>
      <c r="W34" s="547"/>
      <c r="X34" s="547"/>
      <c r="Y34" s="547"/>
      <c r="Z34" s="547"/>
      <c r="AA34" s="547"/>
      <c r="AB34" s="547"/>
      <c r="AC34" s="547"/>
      <c r="AD34" s="547"/>
      <c r="AE34" s="547"/>
      <c r="AF34" s="547"/>
      <c r="AG34" s="547"/>
      <c r="AH34" s="547"/>
      <c r="AI34" s="547"/>
      <c r="AJ34" s="547"/>
      <c r="AK34" s="547"/>
      <c r="AL34" s="547"/>
      <c r="AM34" s="547"/>
      <c r="AN34" s="547"/>
    </row>
    <row r="35" spans="1:40" ht="15.75" customHeight="1">
      <c r="A35" s="542">
        <v>36220</v>
      </c>
      <c r="B35" s="542" t="s">
        <v>216</v>
      </c>
      <c r="C35" s="212"/>
      <c r="D35" s="213"/>
      <c r="E35" s="213"/>
      <c r="F35" s="213"/>
      <c r="G35" s="213"/>
      <c r="H35" s="214">
        <v>0.2</v>
      </c>
      <c r="I35" s="552">
        <v>0.23</v>
      </c>
      <c r="J35" s="549">
        <v>1538.9</v>
      </c>
      <c r="K35" s="549">
        <v>1560.45</v>
      </c>
      <c r="L35" s="550">
        <v>55.973066681521665</v>
      </c>
      <c r="M35" s="551">
        <f t="shared" si="0"/>
        <v>4.91983165830574E-2</v>
      </c>
      <c r="N35" s="213">
        <f t="shared" si="1"/>
        <v>0.1350931214423905</v>
      </c>
      <c r="O35" s="547"/>
      <c r="P35" s="547"/>
      <c r="Q35" s="547"/>
      <c r="R35" s="547"/>
      <c r="S35" s="547"/>
      <c r="T35" s="547"/>
      <c r="U35" s="547"/>
      <c r="V35" s="547"/>
      <c r="W35" s="547"/>
      <c r="X35" s="547"/>
      <c r="Y35" s="547"/>
      <c r="Z35" s="547"/>
      <c r="AA35" s="547"/>
      <c r="AB35" s="547"/>
      <c r="AC35" s="547"/>
      <c r="AD35" s="547"/>
      <c r="AE35" s="547"/>
      <c r="AF35" s="547"/>
      <c r="AG35" s="547"/>
      <c r="AH35" s="547"/>
      <c r="AI35" s="547"/>
      <c r="AJ35" s="547"/>
      <c r="AK35" s="547"/>
      <c r="AL35" s="547"/>
      <c r="AM35" s="547"/>
      <c r="AN35" s="547"/>
    </row>
    <row r="36" spans="1:40" ht="15.75" customHeight="1">
      <c r="A36" s="542">
        <v>36312</v>
      </c>
      <c r="B36" s="542" t="s">
        <v>217</v>
      </c>
      <c r="C36" s="212"/>
      <c r="D36" s="213"/>
      <c r="E36" s="213"/>
      <c r="F36" s="213"/>
      <c r="G36" s="213"/>
      <c r="H36" s="214">
        <v>0.18</v>
      </c>
      <c r="I36" s="552">
        <v>0.185</v>
      </c>
      <c r="J36" s="549">
        <v>1735</v>
      </c>
      <c r="K36" s="549">
        <v>1671.5</v>
      </c>
      <c r="L36" s="550">
        <v>56.840091659551049</v>
      </c>
      <c r="M36" s="551">
        <f t="shared" si="0"/>
        <v>1.5490038860343835E-2</v>
      </c>
      <c r="N36" s="213">
        <f t="shared" si="1"/>
        <v>8.9604543137723702E-2</v>
      </c>
      <c r="O36" s="547"/>
      <c r="P36" s="547"/>
      <c r="Q36" s="547"/>
      <c r="R36" s="547"/>
      <c r="S36" s="547"/>
      <c r="T36" s="547"/>
      <c r="U36" s="547"/>
      <c r="V36" s="547"/>
      <c r="W36" s="547"/>
      <c r="X36" s="547"/>
      <c r="Y36" s="547"/>
      <c r="Z36" s="547"/>
      <c r="AA36" s="547"/>
      <c r="AB36" s="547"/>
      <c r="AC36" s="547"/>
      <c r="AD36" s="547"/>
      <c r="AE36" s="547"/>
      <c r="AF36" s="547"/>
      <c r="AG36" s="547"/>
      <c r="AH36" s="547"/>
      <c r="AI36" s="547"/>
      <c r="AJ36" s="547"/>
      <c r="AK36" s="547"/>
      <c r="AL36" s="547"/>
      <c r="AM36" s="547"/>
      <c r="AN36" s="547"/>
    </row>
    <row r="37" spans="1:40" ht="15.75" customHeight="1">
      <c r="A37" s="542">
        <v>36404</v>
      </c>
      <c r="B37" s="542" t="s">
        <v>218</v>
      </c>
      <c r="C37" s="212"/>
      <c r="D37" s="213"/>
      <c r="E37" s="213"/>
      <c r="F37" s="213"/>
      <c r="G37" s="213"/>
      <c r="H37" s="214">
        <v>0.16</v>
      </c>
      <c r="I37" s="552">
        <v>0.16500000000000001</v>
      </c>
      <c r="J37" s="549">
        <v>2020</v>
      </c>
      <c r="K37" s="549">
        <v>1913</v>
      </c>
      <c r="L37" s="550">
        <v>57.489312026798075</v>
      </c>
      <c r="M37" s="551">
        <f t="shared" si="0"/>
        <v>1.1421874038057389E-2</v>
      </c>
      <c r="N37" s="219">
        <f t="shared" si="1"/>
        <v>9.3279315778151961E-2</v>
      </c>
      <c r="O37" s="547"/>
      <c r="P37" s="547"/>
      <c r="Q37" s="547"/>
      <c r="R37" s="547"/>
      <c r="S37" s="547"/>
      <c r="T37" s="547"/>
      <c r="U37" s="547"/>
      <c r="V37" s="547"/>
      <c r="W37" s="547"/>
      <c r="X37" s="547"/>
      <c r="Y37" s="547"/>
      <c r="Z37" s="547"/>
      <c r="AA37" s="547"/>
      <c r="AB37" s="547"/>
      <c r="AC37" s="547"/>
      <c r="AD37" s="547"/>
      <c r="AE37" s="547"/>
      <c r="AF37" s="547"/>
      <c r="AG37" s="547"/>
      <c r="AH37" s="547"/>
      <c r="AI37" s="547"/>
      <c r="AJ37" s="547"/>
      <c r="AK37" s="547"/>
      <c r="AL37" s="547"/>
      <c r="AM37" s="547"/>
      <c r="AN37" s="547"/>
    </row>
    <row r="38" spans="1:40" s="560" customFormat="1" ht="15.75" customHeight="1">
      <c r="A38" s="553">
        <v>36495</v>
      </c>
      <c r="B38" s="553" t="s">
        <v>219</v>
      </c>
      <c r="C38" s="221"/>
      <c r="D38" s="222"/>
      <c r="E38" s="222"/>
      <c r="F38" s="222"/>
      <c r="G38" s="222"/>
      <c r="H38" s="223">
        <v>0.12</v>
      </c>
      <c r="I38" s="554">
        <v>0.13500000000000001</v>
      </c>
      <c r="J38" s="555">
        <v>1875</v>
      </c>
      <c r="K38" s="555">
        <v>1921.75</v>
      </c>
      <c r="L38" s="556">
        <v>58.273378570062562</v>
      </c>
      <c r="M38" s="557">
        <f t="shared" si="0"/>
        <v>1.3638474972513137E-2</v>
      </c>
      <c r="N38" s="228">
        <f t="shared" si="1"/>
        <v>9.2316971753506616E-2</v>
      </c>
      <c r="O38" s="547"/>
      <c r="P38" s="547"/>
      <c r="Q38" s="547"/>
      <c r="R38" s="547"/>
      <c r="S38" s="547"/>
      <c r="T38" s="547"/>
      <c r="U38" s="547"/>
      <c r="V38" s="547"/>
      <c r="W38" s="547"/>
      <c r="X38" s="547"/>
      <c r="Y38" s="547"/>
      <c r="Z38" s="547"/>
      <c r="AA38" s="547"/>
      <c r="AB38" s="547"/>
      <c r="AC38" s="547"/>
      <c r="AD38" s="547"/>
      <c r="AE38" s="547"/>
      <c r="AF38" s="547"/>
      <c r="AG38" s="547"/>
      <c r="AH38" s="547"/>
      <c r="AI38" s="547"/>
      <c r="AJ38" s="547"/>
      <c r="AK38" s="547"/>
      <c r="AL38" s="547"/>
      <c r="AM38" s="547"/>
      <c r="AN38" s="547"/>
    </row>
    <row r="39" spans="1:40" ht="15.75" customHeight="1">
      <c r="A39" s="542">
        <v>36586</v>
      </c>
      <c r="B39" s="542" t="s">
        <v>220</v>
      </c>
      <c r="C39" s="212"/>
      <c r="D39" s="213"/>
      <c r="E39" s="213"/>
      <c r="F39" s="213"/>
      <c r="G39" s="213"/>
      <c r="H39" s="214">
        <v>0.12</v>
      </c>
      <c r="I39" s="552">
        <v>0.12</v>
      </c>
      <c r="J39" s="549">
        <v>1953.25</v>
      </c>
      <c r="K39" s="549">
        <v>1965.875</v>
      </c>
      <c r="L39" s="550">
        <v>61.416551386274307</v>
      </c>
      <c r="M39" s="551">
        <f t="shared" si="0"/>
        <v>5.3938400232495187E-2</v>
      </c>
      <c r="N39" s="213">
        <f t="shared" si="1"/>
        <v>9.7251857500058936E-2</v>
      </c>
      <c r="O39" s="547"/>
      <c r="P39" s="547"/>
      <c r="Q39" s="547"/>
      <c r="R39" s="547"/>
      <c r="S39" s="547"/>
      <c r="T39" s="547"/>
      <c r="U39" s="547"/>
      <c r="V39" s="547"/>
      <c r="W39" s="547"/>
      <c r="X39" s="547"/>
      <c r="Y39" s="547"/>
      <c r="Z39" s="547"/>
      <c r="AA39" s="547"/>
      <c r="AB39" s="547"/>
      <c r="AC39" s="547"/>
      <c r="AD39" s="547"/>
      <c r="AE39" s="547"/>
      <c r="AF39" s="547"/>
      <c r="AG39" s="547"/>
      <c r="AH39" s="547"/>
      <c r="AI39" s="547"/>
      <c r="AJ39" s="547"/>
      <c r="AK39" s="547"/>
      <c r="AL39" s="547"/>
      <c r="AM39" s="547"/>
      <c r="AN39" s="547"/>
    </row>
    <row r="40" spans="1:40" ht="15.75" customHeight="1">
      <c r="A40" s="542">
        <v>36678</v>
      </c>
      <c r="B40" s="542" t="s">
        <v>221</v>
      </c>
      <c r="C40" s="212"/>
      <c r="D40" s="213"/>
      <c r="E40" s="213"/>
      <c r="F40" s="213"/>
      <c r="G40" s="213"/>
      <c r="H40" s="214">
        <v>0.12</v>
      </c>
      <c r="I40" s="552">
        <v>0.12</v>
      </c>
      <c r="J40" s="549">
        <v>2139.5</v>
      </c>
      <c r="K40" s="549">
        <v>2071.75</v>
      </c>
      <c r="L40" s="550">
        <v>62.339596232795543</v>
      </c>
      <c r="M40" s="551">
        <f t="shared" si="0"/>
        <v>1.502925230555241E-2</v>
      </c>
      <c r="N40" s="213">
        <f t="shared" si="1"/>
        <v>9.6753970879995821E-2</v>
      </c>
      <c r="O40" s="547"/>
      <c r="P40" s="547"/>
      <c r="Q40" s="547"/>
      <c r="R40" s="547"/>
      <c r="S40" s="547"/>
      <c r="T40" s="547"/>
      <c r="U40" s="547"/>
      <c r="V40" s="547"/>
      <c r="W40" s="547"/>
      <c r="X40" s="547"/>
      <c r="Y40" s="547"/>
      <c r="Z40" s="547"/>
      <c r="AA40" s="547"/>
      <c r="AB40" s="547"/>
      <c r="AC40" s="547"/>
      <c r="AD40" s="547"/>
      <c r="AE40" s="547"/>
      <c r="AF40" s="547"/>
      <c r="AG40" s="547"/>
      <c r="AH40" s="547"/>
      <c r="AI40" s="547"/>
      <c r="AJ40" s="547"/>
      <c r="AK40" s="547"/>
      <c r="AL40" s="547"/>
      <c r="AM40" s="547"/>
      <c r="AN40" s="547"/>
    </row>
    <row r="41" spans="1:40" ht="15.75" customHeight="1">
      <c r="A41" s="542">
        <v>36770</v>
      </c>
      <c r="B41" s="542" t="s">
        <v>222</v>
      </c>
      <c r="C41" s="212"/>
      <c r="D41" s="213"/>
      <c r="E41" s="213"/>
      <c r="F41" s="213"/>
      <c r="G41" s="213"/>
      <c r="H41" s="214">
        <v>0.12</v>
      </c>
      <c r="I41" s="552">
        <v>0.12</v>
      </c>
      <c r="J41" s="549">
        <v>2211</v>
      </c>
      <c r="K41" s="549">
        <v>2194.5</v>
      </c>
      <c r="L41" s="550">
        <v>62.778353108929529</v>
      </c>
      <c r="M41" s="551">
        <f t="shared" si="0"/>
        <v>7.03817321009792E-3</v>
      </c>
      <c r="N41" s="219">
        <f t="shared" si="1"/>
        <v>9.2000424003439552E-2</v>
      </c>
      <c r="O41" s="547"/>
      <c r="P41" s="547"/>
      <c r="Q41" s="547"/>
      <c r="R41" s="547"/>
      <c r="S41" s="547"/>
      <c r="T41" s="547"/>
      <c r="U41" s="547"/>
      <c r="V41" s="547"/>
      <c r="W41" s="547"/>
      <c r="X41" s="547"/>
      <c r="Y41" s="547"/>
      <c r="Z41" s="547"/>
      <c r="AA41" s="547"/>
      <c r="AB41" s="547"/>
      <c r="AC41" s="547"/>
      <c r="AD41" s="547"/>
      <c r="AE41" s="547"/>
      <c r="AF41" s="547"/>
      <c r="AG41" s="547"/>
      <c r="AH41" s="547"/>
      <c r="AI41" s="547"/>
      <c r="AJ41" s="547"/>
      <c r="AK41" s="547"/>
      <c r="AL41" s="547"/>
      <c r="AM41" s="547"/>
      <c r="AN41" s="547"/>
    </row>
    <row r="42" spans="1:40" s="560" customFormat="1" ht="15.75" customHeight="1">
      <c r="A42" s="553">
        <v>36861</v>
      </c>
      <c r="B42" s="553" t="s">
        <v>223</v>
      </c>
      <c r="C42" s="221"/>
      <c r="D42" s="222"/>
      <c r="E42" s="222"/>
      <c r="F42" s="222"/>
      <c r="G42" s="222"/>
      <c r="H42" s="223">
        <v>0.12</v>
      </c>
      <c r="I42" s="554">
        <v>0.12</v>
      </c>
      <c r="J42" s="555">
        <v>2243</v>
      </c>
      <c r="K42" s="555">
        <v>2200.25</v>
      </c>
      <c r="L42" s="556">
        <v>63.371238739998013</v>
      </c>
      <c r="M42" s="557">
        <f t="shared" si="0"/>
        <v>9.4441093419532773E-3</v>
      </c>
      <c r="N42" s="228">
        <f t="shared" si="1"/>
        <v>8.7481802068611003E-2</v>
      </c>
      <c r="O42" s="547"/>
      <c r="P42" s="547"/>
      <c r="Q42" s="547"/>
      <c r="R42" s="547"/>
      <c r="S42" s="547"/>
      <c r="T42" s="547"/>
      <c r="U42" s="547"/>
      <c r="V42" s="547"/>
      <c r="W42" s="547"/>
      <c r="X42" s="547"/>
      <c r="Y42" s="547"/>
      <c r="Z42" s="547"/>
      <c r="AA42" s="547"/>
      <c r="AB42" s="547"/>
      <c r="AC42" s="547"/>
      <c r="AD42" s="547"/>
      <c r="AE42" s="547"/>
      <c r="AF42" s="547"/>
      <c r="AG42" s="547"/>
      <c r="AH42" s="547"/>
      <c r="AI42" s="547"/>
      <c r="AJ42" s="547"/>
      <c r="AK42" s="547"/>
      <c r="AL42" s="547"/>
      <c r="AM42" s="547"/>
      <c r="AN42" s="547"/>
    </row>
    <row r="43" spans="1:40" ht="15.75" customHeight="1">
      <c r="A43" s="542">
        <v>36951</v>
      </c>
      <c r="B43" s="542" t="s">
        <v>224</v>
      </c>
      <c r="C43" s="212"/>
      <c r="D43" s="213"/>
      <c r="E43" s="213"/>
      <c r="F43" s="213"/>
      <c r="G43" s="213"/>
      <c r="H43" s="214">
        <v>0.115</v>
      </c>
      <c r="I43" s="552">
        <v>0.11749999999999999</v>
      </c>
      <c r="J43" s="549">
        <v>2307.5</v>
      </c>
      <c r="K43" s="549">
        <v>2276.3249999999998</v>
      </c>
      <c r="L43" s="550">
        <v>66.215821915538967</v>
      </c>
      <c r="M43" s="551">
        <f t="shared" si="0"/>
        <v>4.4887605672532693E-2</v>
      </c>
      <c r="N43" s="213">
        <f t="shared" si="1"/>
        <v>7.8142950408922385E-2</v>
      </c>
      <c r="O43" s="547"/>
      <c r="P43" s="547"/>
      <c r="Q43" s="547"/>
      <c r="R43" s="547"/>
      <c r="S43" s="547"/>
      <c r="T43" s="547"/>
      <c r="U43" s="547"/>
      <c r="V43" s="547"/>
      <c r="W43" s="547"/>
      <c r="X43" s="547"/>
      <c r="Y43" s="547"/>
      <c r="Z43" s="547"/>
      <c r="AA43" s="547"/>
      <c r="AB43" s="547"/>
      <c r="AC43" s="547"/>
      <c r="AD43" s="547"/>
      <c r="AE43" s="547"/>
      <c r="AF43" s="547"/>
      <c r="AG43" s="547"/>
      <c r="AH43" s="547"/>
      <c r="AI43" s="547"/>
      <c r="AJ43" s="547"/>
      <c r="AK43" s="547"/>
      <c r="AL43" s="547"/>
      <c r="AM43" s="547"/>
      <c r="AN43" s="547"/>
    </row>
    <row r="44" spans="1:40" ht="15.75" customHeight="1">
      <c r="A44" s="542">
        <v>37043</v>
      </c>
      <c r="B44" s="542" t="s">
        <v>225</v>
      </c>
      <c r="C44" s="212"/>
      <c r="D44" s="213"/>
      <c r="E44" s="213"/>
      <c r="F44" s="213"/>
      <c r="G44" s="213"/>
      <c r="H44" s="214">
        <v>0.115</v>
      </c>
      <c r="I44" s="552">
        <v>0.115</v>
      </c>
      <c r="J44" s="549">
        <v>2301.25</v>
      </c>
      <c r="K44" s="549">
        <v>2325.25</v>
      </c>
      <c r="L44" s="550">
        <v>67.282997445644355</v>
      </c>
      <c r="M44" s="551">
        <f t="shared" si="0"/>
        <v>1.6116624384223677E-2</v>
      </c>
      <c r="N44" s="213">
        <f t="shared" si="1"/>
        <v>7.9297934404140236E-2</v>
      </c>
      <c r="O44" s="547"/>
      <c r="P44" s="547"/>
      <c r="Q44" s="547"/>
      <c r="R44" s="547"/>
      <c r="S44" s="547"/>
      <c r="T44" s="547"/>
      <c r="U44" s="547"/>
      <c r="V44" s="547"/>
      <c r="W44" s="547"/>
      <c r="X44" s="547"/>
      <c r="Y44" s="547"/>
      <c r="Z44" s="547"/>
      <c r="AA44" s="547"/>
      <c r="AB44" s="547"/>
      <c r="AC44" s="547"/>
      <c r="AD44" s="547"/>
      <c r="AE44" s="547"/>
      <c r="AF44" s="547"/>
      <c r="AG44" s="547"/>
      <c r="AH44" s="547"/>
      <c r="AI44" s="547"/>
      <c r="AJ44" s="547"/>
      <c r="AK44" s="547"/>
      <c r="AL44" s="547"/>
      <c r="AM44" s="547"/>
      <c r="AN44" s="547"/>
    </row>
    <row r="45" spans="1:40" ht="15.75" customHeight="1">
      <c r="A45" s="542">
        <v>37135</v>
      </c>
      <c r="B45" s="542" t="s">
        <v>226</v>
      </c>
      <c r="C45" s="212"/>
      <c r="D45" s="213"/>
      <c r="E45" s="213"/>
      <c r="F45" s="213"/>
      <c r="G45" s="213"/>
      <c r="H45" s="214">
        <v>9.5000000000000001E-2</v>
      </c>
      <c r="I45" s="552">
        <v>0.10249999999999999</v>
      </c>
      <c r="J45" s="549">
        <v>2330.3000000000002</v>
      </c>
      <c r="K45" s="549">
        <v>2311.9</v>
      </c>
      <c r="L45" s="550">
        <v>67.782511517738115</v>
      </c>
      <c r="M45" s="551">
        <f t="shared" si="0"/>
        <v>7.4240757852279682E-3</v>
      </c>
      <c r="N45" s="219">
        <f t="shared" si="1"/>
        <v>7.9711527317794406E-2</v>
      </c>
      <c r="O45" s="547"/>
      <c r="P45" s="547"/>
      <c r="Q45" s="547"/>
      <c r="R45" s="547"/>
      <c r="S45" s="547"/>
      <c r="T45" s="547"/>
      <c r="U45" s="547"/>
      <c r="V45" s="547"/>
      <c r="W45" s="547"/>
      <c r="X45" s="547"/>
      <c r="Y45" s="547"/>
      <c r="Z45" s="547"/>
      <c r="AA45" s="547"/>
      <c r="AB45" s="547"/>
      <c r="AC45" s="547"/>
      <c r="AD45" s="547"/>
      <c r="AE45" s="547"/>
      <c r="AF45" s="547"/>
      <c r="AG45" s="547"/>
      <c r="AH45" s="547"/>
      <c r="AI45" s="547"/>
      <c r="AJ45" s="547"/>
      <c r="AK45" s="547"/>
      <c r="AL45" s="547"/>
      <c r="AM45" s="547"/>
      <c r="AN45" s="547"/>
    </row>
    <row r="46" spans="1:40" s="560" customFormat="1" ht="15.75" customHeight="1">
      <c r="A46" s="553">
        <v>37226</v>
      </c>
      <c r="B46" s="553" t="s">
        <v>227</v>
      </c>
      <c r="C46" s="221"/>
      <c r="D46" s="222"/>
      <c r="E46" s="222"/>
      <c r="F46" s="222"/>
      <c r="G46" s="222"/>
      <c r="H46" s="223">
        <v>8.5000000000000006E-2</v>
      </c>
      <c r="I46" s="554">
        <v>8.8749999999999996E-2</v>
      </c>
      <c r="J46" s="555">
        <v>2312.5</v>
      </c>
      <c r="K46" s="555">
        <v>2311</v>
      </c>
      <c r="L46" s="556">
        <v>68.216828555030176</v>
      </c>
      <c r="M46" s="557">
        <f t="shared" si="0"/>
        <v>6.407508774271431E-3</v>
      </c>
      <c r="N46" s="228">
        <f t="shared" si="1"/>
        <v>7.646354894391183E-2</v>
      </c>
      <c r="O46" s="547"/>
      <c r="P46" s="547"/>
      <c r="Q46" s="547"/>
      <c r="R46" s="547"/>
      <c r="S46" s="547"/>
      <c r="T46" s="547"/>
      <c r="U46" s="547"/>
      <c r="V46" s="547"/>
      <c r="W46" s="547"/>
      <c r="X46" s="547"/>
      <c r="Y46" s="547"/>
      <c r="Z46" s="547"/>
      <c r="AA46" s="547"/>
      <c r="AB46" s="547"/>
      <c r="AC46" s="547"/>
      <c r="AD46" s="547"/>
      <c r="AE46" s="547"/>
      <c r="AF46" s="547"/>
      <c r="AG46" s="547"/>
      <c r="AH46" s="547"/>
      <c r="AI46" s="547"/>
      <c r="AJ46" s="547"/>
      <c r="AK46" s="547"/>
      <c r="AL46" s="547"/>
      <c r="AM46" s="547"/>
      <c r="AN46" s="547"/>
    </row>
    <row r="47" spans="1:40" s="548" customFormat="1">
      <c r="A47" s="542">
        <v>37316</v>
      </c>
      <c r="B47" s="542" t="s">
        <v>228</v>
      </c>
      <c r="C47" s="212"/>
      <c r="D47" s="213"/>
      <c r="E47" s="213"/>
      <c r="F47" s="213"/>
      <c r="G47" s="213"/>
      <c r="H47" s="214">
        <v>7.2499999999999995E-2</v>
      </c>
      <c r="I47" s="552">
        <v>7.6249999999999998E-2</v>
      </c>
      <c r="J47" s="549">
        <v>2273</v>
      </c>
      <c r="K47" s="549">
        <v>2272.0250000000001</v>
      </c>
      <c r="L47" s="550">
        <v>70.116950769866307</v>
      </c>
      <c r="M47" s="551">
        <f t="shared" si="0"/>
        <v>2.7854156446210476E-2</v>
      </c>
      <c r="N47" s="213">
        <f t="shared" si="1"/>
        <v>5.8915358013729602E-2</v>
      </c>
      <c r="O47" s="547"/>
      <c r="P47" s="547"/>
      <c r="Q47" s="547"/>
      <c r="R47" s="547"/>
      <c r="S47" s="547"/>
      <c r="T47" s="547"/>
      <c r="U47" s="547"/>
      <c r="V47" s="547"/>
      <c r="W47" s="547"/>
      <c r="X47" s="547"/>
      <c r="Y47" s="547"/>
      <c r="Z47" s="547"/>
      <c r="AA47" s="547"/>
      <c r="AB47" s="547"/>
      <c r="AC47" s="547"/>
      <c r="AD47" s="547"/>
      <c r="AE47" s="547"/>
      <c r="AF47" s="547"/>
      <c r="AG47" s="547"/>
      <c r="AH47" s="547"/>
      <c r="AI47" s="547"/>
      <c r="AJ47" s="547"/>
      <c r="AK47" s="547"/>
      <c r="AL47" s="547"/>
      <c r="AM47" s="547"/>
      <c r="AN47" s="547"/>
    </row>
    <row r="48" spans="1:40" s="548" customFormat="1">
      <c r="A48" s="542">
        <v>37408</v>
      </c>
      <c r="B48" s="542" t="s">
        <v>229</v>
      </c>
      <c r="C48" s="212"/>
      <c r="D48" s="213"/>
      <c r="E48" s="213"/>
      <c r="F48" s="213"/>
      <c r="G48" s="213"/>
      <c r="H48" s="214">
        <v>5.2499999999999998E-2</v>
      </c>
      <c r="I48" s="552">
        <v>5.7500000000000002E-2</v>
      </c>
      <c r="J48" s="549">
        <v>2400</v>
      </c>
      <c r="K48" s="549">
        <v>2337.6</v>
      </c>
      <c r="L48" s="550">
        <v>71.487442022836092</v>
      </c>
      <c r="M48" s="551">
        <f t="shared" si="0"/>
        <v>1.954579082407526E-2</v>
      </c>
      <c r="N48" s="213">
        <f t="shared" si="1"/>
        <v>6.2488960611309929E-2</v>
      </c>
      <c r="O48" s="547"/>
      <c r="P48" s="547"/>
      <c r="Q48" s="547"/>
      <c r="R48" s="547"/>
      <c r="S48" s="547"/>
      <c r="T48" s="547"/>
      <c r="U48" s="547"/>
      <c r="V48" s="547"/>
      <c r="W48" s="547"/>
      <c r="X48" s="547"/>
      <c r="Y48" s="547"/>
      <c r="Z48" s="547"/>
      <c r="AA48" s="547"/>
      <c r="AB48" s="547"/>
      <c r="AC48" s="547"/>
      <c r="AD48" s="547"/>
      <c r="AE48" s="547"/>
      <c r="AF48" s="547"/>
      <c r="AG48" s="547"/>
      <c r="AH48" s="547"/>
      <c r="AI48" s="547"/>
      <c r="AJ48" s="547"/>
      <c r="AK48" s="547"/>
      <c r="AL48" s="547"/>
      <c r="AM48" s="547"/>
      <c r="AN48" s="547"/>
    </row>
    <row r="49" spans="1:40" s="548" customFormat="1">
      <c r="A49" s="542">
        <v>37500</v>
      </c>
      <c r="B49" s="542" t="s">
        <v>230</v>
      </c>
      <c r="C49" s="212"/>
      <c r="D49" s="213"/>
      <c r="E49" s="213"/>
      <c r="F49" s="213"/>
      <c r="G49" s="213"/>
      <c r="H49" s="214">
        <v>5.2499999999999998E-2</v>
      </c>
      <c r="I49" s="552">
        <v>5.2499999999999998E-2</v>
      </c>
      <c r="J49" s="549">
        <v>2832</v>
      </c>
      <c r="K49" s="549">
        <v>2738.25</v>
      </c>
      <c r="L49" s="550">
        <v>71.828887404720845</v>
      </c>
      <c r="M49" s="551">
        <f t="shared" si="0"/>
        <v>4.7762987767232534E-3</v>
      </c>
      <c r="N49" s="219">
        <f t="shared" si="1"/>
        <v>5.9696458516793394E-2</v>
      </c>
      <c r="O49" s="547"/>
      <c r="P49" s="547"/>
      <c r="Q49" s="547"/>
      <c r="R49" s="547"/>
      <c r="S49" s="547"/>
      <c r="T49" s="547"/>
      <c r="U49" s="547"/>
      <c r="V49" s="547"/>
      <c r="W49" s="547"/>
      <c r="X49" s="547"/>
      <c r="Y49" s="547"/>
      <c r="Z49" s="547"/>
      <c r="AA49" s="547"/>
      <c r="AB49" s="547"/>
      <c r="AC49" s="547"/>
      <c r="AD49" s="547"/>
      <c r="AE49" s="547"/>
      <c r="AF49" s="547"/>
      <c r="AG49" s="547"/>
      <c r="AH49" s="547"/>
      <c r="AI49" s="547"/>
      <c r="AJ49" s="547"/>
      <c r="AK49" s="547"/>
      <c r="AL49" s="547"/>
      <c r="AM49" s="547"/>
      <c r="AN49" s="547"/>
    </row>
    <row r="50" spans="1:40" s="548" customFormat="1">
      <c r="A50" s="553">
        <v>37591</v>
      </c>
      <c r="B50" s="553" t="s">
        <v>231</v>
      </c>
      <c r="C50" s="221"/>
      <c r="D50" s="222"/>
      <c r="E50" s="222"/>
      <c r="F50" s="222"/>
      <c r="G50" s="222"/>
      <c r="H50" s="223">
        <v>5.2499999999999998E-2</v>
      </c>
      <c r="I50" s="554">
        <v>5.2499999999999998E-2</v>
      </c>
      <c r="J50" s="555">
        <v>2867</v>
      </c>
      <c r="K50" s="555">
        <v>2821.4749999999999</v>
      </c>
      <c r="L50" s="556">
        <v>72.987077075341631</v>
      </c>
      <c r="M50" s="557">
        <f t="shared" si="0"/>
        <v>1.6124288047160595E-2</v>
      </c>
      <c r="N50" s="228">
        <f t="shared" si="1"/>
        <v>6.992773808684638E-2</v>
      </c>
      <c r="O50" s="547"/>
      <c r="P50" s="547"/>
      <c r="Q50" s="547"/>
      <c r="R50" s="547"/>
      <c r="S50" s="547"/>
      <c r="T50" s="547"/>
      <c r="U50" s="547"/>
      <c r="V50" s="547"/>
      <c r="W50" s="547"/>
      <c r="X50" s="547"/>
      <c r="Y50" s="547"/>
      <c r="Z50" s="547"/>
      <c r="AA50" s="547"/>
      <c r="AB50" s="547"/>
      <c r="AC50" s="547"/>
      <c r="AD50" s="547"/>
      <c r="AE50" s="547"/>
      <c r="AF50" s="547"/>
      <c r="AG50" s="547"/>
      <c r="AH50" s="547"/>
      <c r="AI50" s="547"/>
      <c r="AJ50" s="547"/>
      <c r="AK50" s="547"/>
      <c r="AL50" s="547"/>
      <c r="AM50" s="547"/>
      <c r="AN50" s="547"/>
    </row>
    <row r="51" spans="1:40" ht="15.75" customHeight="1">
      <c r="A51" s="542">
        <v>37681</v>
      </c>
      <c r="B51" s="542" t="s">
        <v>70</v>
      </c>
      <c r="C51" s="212"/>
      <c r="D51" s="213"/>
      <c r="E51" s="213"/>
      <c r="F51" s="213"/>
      <c r="G51" s="213"/>
      <c r="H51" s="214">
        <v>6.25E-2</v>
      </c>
      <c r="I51" s="552">
        <v>6.25E-2</v>
      </c>
      <c r="J51" s="549">
        <v>2958.2</v>
      </c>
      <c r="K51" s="549">
        <v>2949.3249999999998</v>
      </c>
      <c r="L51" s="550">
        <v>75.44592995562148</v>
      </c>
      <c r="M51" s="551">
        <f t="shared" si="0"/>
        <v>3.368887998818848E-2</v>
      </c>
      <c r="N51" s="213">
        <f t="shared" si="1"/>
        <v>7.6001296794061091E-2</v>
      </c>
      <c r="O51" s="547"/>
      <c r="P51" s="547"/>
      <c r="Q51" s="547"/>
      <c r="R51" s="547"/>
      <c r="S51" s="547"/>
      <c r="T51" s="547"/>
      <c r="U51" s="547"/>
      <c r="V51" s="547"/>
      <c r="W51" s="547"/>
      <c r="X51" s="547"/>
      <c r="Y51" s="547"/>
      <c r="Z51" s="547"/>
      <c r="AA51" s="547"/>
      <c r="AB51" s="547"/>
      <c r="AC51" s="547"/>
      <c r="AD51" s="547"/>
      <c r="AE51" s="547"/>
      <c r="AF51" s="547"/>
      <c r="AG51" s="547"/>
      <c r="AH51" s="547"/>
      <c r="AI51" s="547"/>
      <c r="AJ51" s="547"/>
      <c r="AK51" s="547"/>
      <c r="AL51" s="547"/>
      <c r="AM51" s="547"/>
      <c r="AN51" s="547"/>
    </row>
    <row r="52" spans="1:40" ht="15.75" customHeight="1">
      <c r="A52" s="542">
        <v>37773</v>
      </c>
      <c r="B52" s="542" t="s">
        <v>71</v>
      </c>
      <c r="C52" s="212"/>
      <c r="D52" s="213"/>
      <c r="E52" s="213"/>
      <c r="F52" s="213"/>
      <c r="G52" s="213"/>
      <c r="H52" s="214">
        <v>7.2499999999999995E-2</v>
      </c>
      <c r="I52" s="552">
        <v>7.2499999999999995E-2</v>
      </c>
      <c r="J52" s="549">
        <v>2805.97</v>
      </c>
      <c r="K52" s="549">
        <v>2840.4849999999997</v>
      </c>
      <c r="L52" s="550">
        <v>76.643649833089853</v>
      </c>
      <c r="M52" s="551">
        <f t="shared" si="0"/>
        <v>1.5875208618581382E-2</v>
      </c>
      <c r="N52" s="213">
        <f t="shared" si="1"/>
        <v>7.21274627312396E-2</v>
      </c>
      <c r="O52" s="547"/>
      <c r="P52" s="547"/>
      <c r="Q52" s="547"/>
      <c r="R52" s="547"/>
      <c r="S52" s="547"/>
      <c r="T52" s="547"/>
      <c r="U52" s="547"/>
      <c r="V52" s="547"/>
      <c r="W52" s="547"/>
      <c r="X52" s="547"/>
      <c r="Y52" s="547"/>
      <c r="Z52" s="547"/>
      <c r="AA52" s="547"/>
      <c r="AB52" s="547"/>
      <c r="AC52" s="547"/>
      <c r="AD52" s="547"/>
      <c r="AE52" s="547"/>
      <c r="AF52" s="547"/>
      <c r="AG52" s="547"/>
      <c r="AH52" s="547"/>
      <c r="AI52" s="547"/>
      <c r="AJ52" s="547"/>
      <c r="AK52" s="547"/>
      <c r="AL52" s="547"/>
      <c r="AM52" s="547"/>
      <c r="AN52" s="547"/>
    </row>
    <row r="53" spans="1:40" ht="15.75" customHeight="1">
      <c r="A53" s="542">
        <v>37865</v>
      </c>
      <c r="B53" s="542" t="s">
        <v>72</v>
      </c>
      <c r="C53" s="212"/>
      <c r="D53" s="213"/>
      <c r="E53" s="213"/>
      <c r="F53" s="213"/>
      <c r="G53" s="213"/>
      <c r="H53" s="214">
        <v>7.2499999999999995E-2</v>
      </c>
      <c r="I53" s="552">
        <v>7.2499999999999995E-2</v>
      </c>
      <c r="J53" s="549">
        <v>2884</v>
      </c>
      <c r="K53" s="549">
        <v>2880.85</v>
      </c>
      <c r="L53" s="550">
        <v>76.939369884161408</v>
      </c>
      <c r="M53" s="551">
        <f t="shared" si="0"/>
        <v>3.8583764175579294E-3</v>
      </c>
      <c r="N53" s="219">
        <f t="shared" si="1"/>
        <v>7.1148011114880338E-2</v>
      </c>
      <c r="O53" s="547"/>
      <c r="P53" s="547"/>
      <c r="Q53" s="547"/>
      <c r="U53" s="547"/>
      <c r="V53" s="547"/>
      <c r="W53" s="547"/>
      <c r="X53" s="547"/>
      <c r="Y53" s="547"/>
      <c r="Z53" s="547"/>
      <c r="AA53" s="547"/>
      <c r="AB53" s="547"/>
      <c r="AC53" s="547"/>
      <c r="AD53" s="547"/>
      <c r="AE53" s="547"/>
      <c r="AF53" s="547"/>
      <c r="AG53" s="547"/>
      <c r="AH53" s="547"/>
      <c r="AI53" s="547"/>
      <c r="AJ53" s="547"/>
      <c r="AK53" s="547"/>
      <c r="AL53" s="547"/>
      <c r="AM53" s="547"/>
      <c r="AN53" s="547"/>
    </row>
    <row r="54" spans="1:40" s="560" customFormat="1" ht="15.75" customHeight="1">
      <c r="A54" s="553">
        <v>37956</v>
      </c>
      <c r="B54" s="553" t="s">
        <v>73</v>
      </c>
      <c r="C54" s="221"/>
      <c r="D54" s="222"/>
      <c r="E54" s="222"/>
      <c r="F54" s="222"/>
      <c r="G54" s="222"/>
      <c r="H54" s="223">
        <v>7.2499999999999995E-2</v>
      </c>
      <c r="I54" s="554">
        <v>7.2499999999999995E-2</v>
      </c>
      <c r="J54" s="555">
        <v>2778.95</v>
      </c>
      <c r="K54" s="555">
        <v>2832.2249999999999</v>
      </c>
      <c r="L54" s="556">
        <v>77.724403521035072</v>
      </c>
      <c r="M54" s="557">
        <f t="shared" si="0"/>
        <v>1.0203276138803785E-2</v>
      </c>
      <c r="N54" s="228">
        <f t="shared" si="1"/>
        <v>6.490637295700008E-2</v>
      </c>
      <c r="O54" s="547"/>
      <c r="P54" s="547"/>
      <c r="Q54" s="547"/>
      <c r="U54" s="547"/>
      <c r="V54" s="547"/>
      <c r="W54" s="547"/>
      <c r="X54" s="547"/>
      <c r="Y54" s="547"/>
      <c r="Z54" s="547"/>
      <c r="AA54" s="547"/>
      <c r="AB54" s="547"/>
      <c r="AC54" s="547"/>
      <c r="AD54" s="547"/>
      <c r="AE54" s="547"/>
      <c r="AF54" s="547"/>
      <c r="AG54" s="547"/>
      <c r="AH54" s="547"/>
      <c r="AI54" s="547"/>
      <c r="AJ54" s="547"/>
      <c r="AK54" s="547"/>
      <c r="AL54" s="547"/>
      <c r="AM54" s="547"/>
      <c r="AN54" s="547"/>
    </row>
    <row r="55" spans="1:40" ht="15.75" customHeight="1">
      <c r="A55" s="542">
        <v>38047</v>
      </c>
      <c r="B55" s="542" t="s">
        <v>74</v>
      </c>
      <c r="C55" s="212"/>
      <c r="D55" s="213"/>
      <c r="E55" s="213"/>
      <c r="F55" s="213"/>
      <c r="G55" s="213"/>
      <c r="H55" s="214">
        <v>6.7500000000000004E-2</v>
      </c>
      <c r="I55" s="552">
        <v>7.0000000000000007E-2</v>
      </c>
      <c r="J55" s="549">
        <v>2674.5</v>
      </c>
      <c r="K55" s="549">
        <v>2713.75</v>
      </c>
      <c r="L55" s="550">
        <v>80.13475655458717</v>
      </c>
      <c r="M55" s="551">
        <f t="shared" si="0"/>
        <v>3.1011534657834572E-2</v>
      </c>
      <c r="N55" s="213">
        <f t="shared" si="1"/>
        <v>6.2148171567687482E-2</v>
      </c>
      <c r="O55" s="547"/>
      <c r="P55" s="547"/>
      <c r="Q55" s="547"/>
      <c r="U55" s="547"/>
      <c r="V55" s="547"/>
      <c r="W55" s="547"/>
      <c r="X55" s="547"/>
      <c r="Y55" s="547"/>
      <c r="Z55" s="547"/>
      <c r="AA55" s="547"/>
      <c r="AB55" s="547"/>
      <c r="AC55" s="547"/>
      <c r="AD55" s="547"/>
      <c r="AE55" s="547"/>
      <c r="AF55" s="547"/>
      <c r="AG55" s="547"/>
      <c r="AH55" s="547"/>
      <c r="AI55" s="547"/>
      <c r="AJ55" s="547"/>
      <c r="AK55" s="547"/>
      <c r="AL55" s="547"/>
      <c r="AM55" s="547"/>
      <c r="AN55" s="547"/>
    </row>
    <row r="56" spans="1:40" ht="15.75" customHeight="1">
      <c r="A56" s="542">
        <v>38139</v>
      </c>
      <c r="B56" s="542" t="s">
        <v>75</v>
      </c>
      <c r="C56" s="212"/>
      <c r="D56" s="213"/>
      <c r="E56" s="213"/>
      <c r="F56" s="213"/>
      <c r="G56" s="213"/>
      <c r="H56" s="214">
        <v>6.7500000000000004E-2</v>
      </c>
      <c r="I56" s="552">
        <v>6.7500000000000004E-2</v>
      </c>
      <c r="J56" s="549">
        <v>2699.48</v>
      </c>
      <c r="K56" s="549">
        <v>2680.8649999999998</v>
      </c>
      <c r="L56" s="550">
        <v>81.294474560245575</v>
      </c>
      <c r="M56" s="551">
        <f t="shared" si="0"/>
        <v>1.4472097445861865E-2</v>
      </c>
      <c r="N56" s="213">
        <f t="shared" si="1"/>
        <v>6.068114889210019E-2</v>
      </c>
      <c r="O56" s="547"/>
      <c r="P56" s="547"/>
      <c r="Q56" s="547"/>
      <c r="U56" s="547"/>
      <c r="V56" s="547"/>
      <c r="W56" s="547"/>
      <c r="X56" s="547"/>
      <c r="Y56" s="547"/>
      <c r="Z56" s="547"/>
      <c r="AA56" s="547"/>
      <c r="AB56" s="547"/>
      <c r="AC56" s="547"/>
      <c r="AD56" s="547"/>
      <c r="AE56" s="547"/>
      <c r="AF56" s="547"/>
      <c r="AG56" s="547"/>
      <c r="AH56" s="547"/>
      <c r="AI56" s="547"/>
      <c r="AJ56" s="547"/>
      <c r="AK56" s="547"/>
      <c r="AL56" s="547"/>
      <c r="AM56" s="547"/>
      <c r="AN56" s="547"/>
    </row>
    <row r="57" spans="1:40" ht="15.75" customHeight="1">
      <c r="A57" s="542">
        <v>38231</v>
      </c>
      <c r="B57" s="542" t="s">
        <v>76</v>
      </c>
      <c r="C57" s="212"/>
      <c r="D57" s="213"/>
      <c r="E57" s="213"/>
      <c r="F57" s="213"/>
      <c r="G57" s="213"/>
      <c r="H57" s="214">
        <v>6.7500000000000004E-2</v>
      </c>
      <c r="I57" s="552">
        <v>6.7500000000000004E-2</v>
      </c>
      <c r="J57" s="549">
        <v>2596.25</v>
      </c>
      <c r="K57" s="549">
        <v>2606.75</v>
      </c>
      <c r="L57" s="550">
        <v>81.534684869369784</v>
      </c>
      <c r="M57" s="551">
        <f t="shared" si="0"/>
        <v>2.954817168369761E-3</v>
      </c>
      <c r="N57" s="219">
        <f t="shared" si="1"/>
        <v>5.972644423949669E-2</v>
      </c>
      <c r="O57" s="547"/>
      <c r="P57" s="547"/>
      <c r="Q57" s="547"/>
      <c r="U57" s="547"/>
      <c r="V57" s="547"/>
      <c r="W57" s="547"/>
      <c r="X57" s="547"/>
      <c r="Y57" s="547"/>
      <c r="Z57" s="547"/>
      <c r="AA57" s="547"/>
      <c r="AB57" s="547"/>
      <c r="AC57" s="547"/>
      <c r="AD57" s="547"/>
      <c r="AE57" s="547"/>
      <c r="AF57" s="547"/>
      <c r="AG57" s="547"/>
      <c r="AH57" s="547"/>
      <c r="AI57" s="547"/>
      <c r="AJ57" s="547"/>
      <c r="AK57" s="547"/>
      <c r="AL57" s="547"/>
      <c r="AM57" s="547"/>
      <c r="AN57" s="547"/>
    </row>
    <row r="58" spans="1:40" s="560" customFormat="1" ht="15.75" customHeight="1">
      <c r="A58" s="553">
        <v>38322</v>
      </c>
      <c r="B58" s="553" t="s">
        <v>77</v>
      </c>
      <c r="C58" s="221"/>
      <c r="D58" s="222"/>
      <c r="E58" s="222"/>
      <c r="F58" s="222"/>
      <c r="G58" s="222"/>
      <c r="H58" s="223">
        <v>6.5000000000000002E-2</v>
      </c>
      <c r="I58" s="554">
        <v>6.6250000000000003E-2</v>
      </c>
      <c r="J58" s="555">
        <v>2396.5</v>
      </c>
      <c r="K58" s="555">
        <v>2491.5</v>
      </c>
      <c r="L58" s="556">
        <v>81.997320574808299</v>
      </c>
      <c r="M58" s="557">
        <f t="shared" si="0"/>
        <v>5.674096934080497E-3</v>
      </c>
      <c r="N58" s="228">
        <f t="shared" si="1"/>
        <v>5.4975231204145825E-2</v>
      </c>
      <c r="O58" s="547"/>
      <c r="P58" s="547"/>
      <c r="Q58" s="547"/>
      <c r="U58" s="547"/>
      <c r="V58" s="547"/>
      <c r="W58" s="547"/>
      <c r="X58" s="547"/>
      <c r="Y58" s="547"/>
      <c r="Z58" s="547"/>
      <c r="AA58" s="547"/>
      <c r="AB58" s="547"/>
      <c r="AC58" s="547"/>
      <c r="AD58" s="547"/>
      <c r="AE58" s="547"/>
      <c r="AF58" s="547"/>
      <c r="AG58" s="547"/>
      <c r="AH58" s="547"/>
      <c r="AI58" s="547"/>
      <c r="AJ58" s="547"/>
      <c r="AK58" s="547"/>
      <c r="AL58" s="547"/>
      <c r="AM58" s="547"/>
      <c r="AN58" s="547"/>
    </row>
    <row r="59" spans="1:40" ht="15.75" customHeight="1">
      <c r="A59" s="542">
        <v>38412</v>
      </c>
      <c r="B59" s="542" t="s">
        <v>78</v>
      </c>
      <c r="C59" s="212">
        <v>94.036108085575506</v>
      </c>
      <c r="D59" s="213"/>
      <c r="E59" s="213"/>
      <c r="F59" s="213"/>
      <c r="G59" s="213"/>
      <c r="H59" s="214">
        <v>6.5000000000000002E-2</v>
      </c>
      <c r="I59" s="552">
        <v>6.5000000000000002E-2</v>
      </c>
      <c r="J59" s="549">
        <v>2367</v>
      </c>
      <c r="K59" s="549">
        <v>2367.875</v>
      </c>
      <c r="L59" s="550">
        <v>84.162690191349327</v>
      </c>
      <c r="M59" s="551">
        <f t="shared" si="0"/>
        <v>2.6407809442571928E-2</v>
      </c>
      <c r="N59" s="213">
        <f t="shared" si="1"/>
        <v>5.0264502070563655E-2</v>
      </c>
      <c r="O59" s="547"/>
      <c r="P59" s="547"/>
      <c r="Q59" s="547"/>
      <c r="U59" s="547"/>
      <c r="V59" s="547"/>
      <c r="W59" s="547"/>
      <c r="X59" s="547"/>
      <c r="Y59" s="547"/>
      <c r="Z59" s="547"/>
      <c r="AA59" s="547"/>
      <c r="AB59" s="547"/>
      <c r="AC59" s="547"/>
      <c r="AD59" s="547"/>
      <c r="AE59" s="547"/>
      <c r="AF59" s="547"/>
      <c r="AG59" s="547"/>
      <c r="AH59" s="547"/>
      <c r="AI59" s="547"/>
      <c r="AJ59" s="547"/>
      <c r="AK59" s="547"/>
      <c r="AL59" s="547"/>
      <c r="AM59" s="547"/>
      <c r="AN59" s="547"/>
    </row>
    <row r="60" spans="1:40" ht="15.75" customHeight="1">
      <c r="A60" s="542">
        <v>38504</v>
      </c>
      <c r="B60" s="542" t="s">
        <v>79</v>
      </c>
      <c r="C60" s="212">
        <v>97.531336827654428</v>
      </c>
      <c r="D60" s="213"/>
      <c r="E60" s="213"/>
      <c r="F60" s="213"/>
      <c r="G60" s="213">
        <v>1.8279045031483809E-2</v>
      </c>
      <c r="H60" s="214">
        <v>6.5000000000000002E-2</v>
      </c>
      <c r="I60" s="552">
        <v>6.5000000000000002E-2</v>
      </c>
      <c r="J60" s="549">
        <v>2327</v>
      </c>
      <c r="K60" s="549">
        <v>2337.2349999999997</v>
      </c>
      <c r="L60" s="550">
        <v>85.217009305779897</v>
      </c>
      <c r="M60" s="551">
        <f t="shared" si="0"/>
        <v>1.2527155584422411E-2</v>
      </c>
      <c r="N60" s="213">
        <f t="shared" si="1"/>
        <v>4.8250939153649641E-2</v>
      </c>
      <c r="O60" s="547"/>
      <c r="P60" s="547"/>
      <c r="Q60" s="547"/>
      <c r="U60" s="547"/>
      <c r="V60" s="547"/>
      <c r="W60" s="547"/>
      <c r="X60" s="547"/>
      <c r="Y60" s="547"/>
      <c r="Z60" s="547"/>
      <c r="AA60" s="547"/>
      <c r="AB60" s="547"/>
      <c r="AC60" s="547"/>
      <c r="AD60" s="547"/>
      <c r="AE60" s="547"/>
      <c r="AF60" s="547"/>
      <c r="AG60" s="547"/>
      <c r="AH60" s="547"/>
      <c r="AI60" s="547"/>
      <c r="AJ60" s="547"/>
      <c r="AK60" s="547"/>
      <c r="AL60" s="547"/>
      <c r="AM60" s="547"/>
      <c r="AN60" s="547"/>
    </row>
    <row r="61" spans="1:40" ht="15.75" customHeight="1">
      <c r="A61" s="542">
        <v>38596</v>
      </c>
      <c r="B61" s="542" t="s">
        <v>80</v>
      </c>
      <c r="C61" s="212">
        <v>100.45037578143672</v>
      </c>
      <c r="D61" s="213"/>
      <c r="E61" s="213"/>
      <c r="F61" s="213"/>
      <c r="G61" s="213">
        <v>4.9345453976923359E-4</v>
      </c>
      <c r="H61" s="214">
        <v>0.06</v>
      </c>
      <c r="I61" s="552">
        <v>6.25E-2</v>
      </c>
      <c r="J61" s="549">
        <v>2291</v>
      </c>
      <c r="K61" s="549">
        <v>2300</v>
      </c>
      <c r="L61" s="550">
        <v>85.624544188344615</v>
      </c>
      <c r="M61" s="551">
        <f t="shared" si="0"/>
        <v>4.7823185287150238E-3</v>
      </c>
      <c r="N61" s="219">
        <f t="shared" si="1"/>
        <v>5.0160975363152227E-2</v>
      </c>
      <c r="O61" s="547"/>
      <c r="P61" s="547"/>
      <c r="Q61" s="547"/>
      <c r="U61" s="547"/>
      <c r="V61" s="547"/>
      <c r="W61" s="547"/>
      <c r="X61" s="547"/>
      <c r="Y61" s="547"/>
      <c r="Z61" s="547"/>
      <c r="AA61" s="547"/>
      <c r="AB61" s="547"/>
      <c r="AC61" s="547"/>
      <c r="AD61" s="547"/>
      <c r="AE61" s="547"/>
      <c r="AF61" s="547"/>
      <c r="AG61" s="547"/>
      <c r="AH61" s="547"/>
      <c r="AI61" s="547"/>
      <c r="AJ61" s="547"/>
      <c r="AK61" s="547"/>
      <c r="AL61" s="547"/>
      <c r="AM61" s="547"/>
      <c r="AN61" s="547"/>
    </row>
    <row r="62" spans="1:40" s="560" customFormat="1" ht="15.75" customHeight="1">
      <c r="A62" s="553">
        <v>38687</v>
      </c>
      <c r="B62" s="553" t="s">
        <v>81</v>
      </c>
      <c r="C62" s="221">
        <v>107.98217930533336</v>
      </c>
      <c r="D62" s="222"/>
      <c r="E62" s="222"/>
      <c r="F62" s="222"/>
      <c r="G62" s="222">
        <v>1.9925015241971211E-2</v>
      </c>
      <c r="H62" s="223">
        <v>0.06</v>
      </c>
      <c r="I62" s="554">
        <v>0.06</v>
      </c>
      <c r="J62" s="555">
        <v>2286.5</v>
      </c>
      <c r="K62" s="555">
        <v>2288.25</v>
      </c>
      <c r="L62" s="556">
        <v>85.978210116744719</v>
      </c>
      <c r="M62" s="557">
        <f t="shared" si="0"/>
        <v>4.1304269909123725E-3</v>
      </c>
      <c r="N62" s="228">
        <f t="shared" si="1"/>
        <v>4.8549019821989781E-2</v>
      </c>
      <c r="O62" s="547"/>
      <c r="P62" s="547"/>
      <c r="Q62" s="547"/>
      <c r="U62" s="547"/>
      <c r="V62" s="547"/>
      <c r="W62" s="547"/>
      <c r="X62" s="547"/>
      <c r="Y62" s="547"/>
      <c r="Z62" s="547"/>
      <c r="AA62" s="547"/>
      <c r="AB62" s="547"/>
      <c r="AC62" s="547"/>
      <c r="AD62" s="547"/>
      <c r="AE62" s="547"/>
      <c r="AF62" s="547"/>
      <c r="AG62" s="547"/>
      <c r="AH62" s="547"/>
      <c r="AI62" s="547"/>
      <c r="AJ62" s="547"/>
      <c r="AK62" s="547"/>
      <c r="AL62" s="547"/>
      <c r="AM62" s="547"/>
      <c r="AN62" s="547"/>
    </row>
    <row r="63" spans="1:40" ht="15.75" customHeight="1">
      <c r="A63" s="542">
        <v>38777</v>
      </c>
      <c r="B63" s="542" t="s">
        <v>82</v>
      </c>
      <c r="C63" s="212">
        <v>100.03268708962973</v>
      </c>
      <c r="D63" s="230">
        <f t="shared" ref="D63:D126" ca="1" si="2">AVERAGE(OFFSET($C$1,MATCH(EDATE(A63,0),$A$1:$A$304,0)-1,,IF(MONTH($A63)=3,-1,IF(MONTH($A63)=6,-2,IF(MONTH($A63)=9,-3,-4)))))/AVERAGE(OFFSET($C$1,MATCH(EDATE(A63,-12),$A$1:$A$304,0)-1,,IF(MONTH($A63)=3,-1,IF(MONTH($A63)=6,-2,IF(MONTH($A63)=9,-3,-4)))))-1</f>
        <v>6.3768898204476621E-2</v>
      </c>
      <c r="E63" s="213"/>
      <c r="F63" s="213">
        <f t="shared" ref="F63:F126" si="3">C63/C59-1</f>
        <v>6.3768898204476621E-2</v>
      </c>
      <c r="G63" s="213">
        <v>2.1645844067395226E-2</v>
      </c>
      <c r="H63" s="214">
        <v>0.06</v>
      </c>
      <c r="I63" s="552">
        <v>0.06</v>
      </c>
      <c r="J63" s="549">
        <v>2297.35</v>
      </c>
      <c r="K63" s="549">
        <v>2282</v>
      </c>
      <c r="L63" s="550">
        <v>87.623466362857968</v>
      </c>
      <c r="M63" s="551">
        <f t="shared" si="0"/>
        <v>1.9135735017968614E-2</v>
      </c>
      <c r="N63" s="213">
        <f t="shared" si="1"/>
        <v>4.112007545909413E-2</v>
      </c>
      <c r="O63" s="547"/>
      <c r="P63" s="547"/>
      <c r="Q63" s="547"/>
      <c r="U63" s="547"/>
      <c r="V63" s="547"/>
      <c r="W63" s="547"/>
      <c r="X63" s="547"/>
      <c r="Y63" s="547"/>
      <c r="Z63" s="547"/>
      <c r="AA63" s="547"/>
      <c r="AB63" s="547"/>
      <c r="AC63" s="547"/>
      <c r="AD63" s="547"/>
      <c r="AE63" s="547"/>
      <c r="AF63" s="547"/>
      <c r="AG63" s="547"/>
      <c r="AH63" s="547"/>
      <c r="AI63" s="547"/>
      <c r="AJ63" s="547"/>
      <c r="AK63" s="547"/>
      <c r="AL63" s="547"/>
      <c r="AM63" s="547"/>
      <c r="AN63" s="547"/>
    </row>
    <row r="64" spans="1:40" ht="15.75" customHeight="1">
      <c r="A64" s="542">
        <v>38869</v>
      </c>
      <c r="B64" s="542" t="s">
        <v>83</v>
      </c>
      <c r="C64" s="212">
        <v>102.72484014906505</v>
      </c>
      <c r="D64" s="213">
        <f t="shared" ca="1" si="2"/>
        <v>5.8413277530184438E-2</v>
      </c>
      <c r="E64" s="213"/>
      <c r="F64" s="213">
        <f t="shared" si="3"/>
        <v>5.3249586136483895E-2</v>
      </c>
      <c r="G64" s="213">
        <v>1.2675631348261218E-2</v>
      </c>
      <c r="H64" s="214">
        <v>6.5000000000000002E-2</v>
      </c>
      <c r="I64" s="552">
        <v>6.3750000000000001E-2</v>
      </c>
      <c r="J64" s="549">
        <v>2635.5</v>
      </c>
      <c r="K64" s="549">
        <v>2508.75</v>
      </c>
      <c r="L64" s="550">
        <v>88.57306641402046</v>
      </c>
      <c r="M64" s="551">
        <f t="shared" si="0"/>
        <v>1.083728013258578E-2</v>
      </c>
      <c r="N64" s="213">
        <f t="shared" si="1"/>
        <v>3.9382479338111898E-2</v>
      </c>
      <c r="O64" s="547"/>
      <c r="P64" s="547"/>
      <c r="Q64" s="547"/>
      <c r="U64" s="547"/>
      <c r="V64" s="547"/>
      <c r="W64" s="547"/>
      <c r="X64" s="547"/>
      <c r="Y64" s="547"/>
      <c r="Z64" s="547"/>
      <c r="AA64" s="547"/>
      <c r="AB64" s="547"/>
      <c r="AC64" s="547"/>
      <c r="AD64" s="547"/>
      <c r="AE64" s="547"/>
      <c r="AF64" s="547"/>
      <c r="AG64" s="547"/>
      <c r="AH64" s="547"/>
      <c r="AI64" s="547"/>
      <c r="AJ64" s="547"/>
      <c r="AK64" s="547"/>
      <c r="AL64" s="547"/>
      <c r="AM64" s="547"/>
      <c r="AN64" s="547"/>
    </row>
    <row r="65" spans="1:40" ht="15.75" customHeight="1">
      <c r="A65" s="542">
        <v>38961</v>
      </c>
      <c r="B65" s="542" t="s">
        <v>84</v>
      </c>
      <c r="C65" s="212">
        <v>108.13506791519194</v>
      </c>
      <c r="D65" s="213">
        <f t="shared" ca="1" si="2"/>
        <v>6.4635693857038712E-2</v>
      </c>
      <c r="E65" s="213"/>
      <c r="F65" s="213">
        <f t="shared" si="3"/>
        <v>7.6502373176540628E-2</v>
      </c>
      <c r="G65" s="213">
        <v>2.0343006771400551E-2</v>
      </c>
      <c r="H65" s="214">
        <v>7.0000000000000007E-2</v>
      </c>
      <c r="I65" s="552">
        <v>6.7500000000000004E-2</v>
      </c>
      <c r="J65" s="549">
        <v>2393.5</v>
      </c>
      <c r="K65" s="549">
        <v>2409.75</v>
      </c>
      <c r="L65" s="550">
        <v>89.543458977779522</v>
      </c>
      <c r="M65" s="551">
        <f t="shared" si="0"/>
        <v>1.095584248176662E-2</v>
      </c>
      <c r="N65" s="219">
        <f t="shared" si="1"/>
        <v>4.5768591547940218E-2</v>
      </c>
      <c r="O65" s="547"/>
      <c r="P65" s="547"/>
      <c r="Q65" s="547"/>
      <c r="R65" s="547"/>
      <c r="S65" s="547"/>
      <c r="T65" s="547"/>
      <c r="U65" s="547"/>
      <c r="V65" s="547"/>
      <c r="W65" s="547"/>
      <c r="X65" s="547"/>
      <c r="Y65" s="547"/>
      <c r="Z65" s="547"/>
      <c r="AA65" s="547"/>
      <c r="AB65" s="547"/>
      <c r="AC65" s="547"/>
      <c r="AD65" s="547"/>
      <c r="AE65" s="547"/>
      <c r="AF65" s="547"/>
      <c r="AG65" s="547"/>
      <c r="AH65" s="547"/>
      <c r="AI65" s="547"/>
      <c r="AJ65" s="547"/>
      <c r="AK65" s="547"/>
      <c r="AL65" s="547"/>
      <c r="AM65" s="547"/>
      <c r="AN65" s="547"/>
    </row>
    <row r="66" spans="1:40" s="560" customFormat="1" ht="15.75" customHeight="1">
      <c r="A66" s="553">
        <v>39052</v>
      </c>
      <c r="B66" s="553" t="s">
        <v>85</v>
      </c>
      <c r="C66" s="221">
        <v>115.97487963988935</v>
      </c>
      <c r="D66" s="222">
        <f t="shared" ca="1" si="2"/>
        <v>6.7168686984440118E-2</v>
      </c>
      <c r="E66" s="561">
        <f>AVERAGE(C63:C66)/AVERAGE(C59:C62)-1</f>
        <v>6.7168686984440118E-2</v>
      </c>
      <c r="F66" s="222">
        <f t="shared" si="3"/>
        <v>7.4018698140510875E-2</v>
      </c>
      <c r="G66" s="222">
        <v>1.7807763462402315E-2</v>
      </c>
      <c r="H66" s="223">
        <v>7.4999999999999997E-2</v>
      </c>
      <c r="I66" s="554">
        <v>7.3749999999999996E-2</v>
      </c>
      <c r="J66" s="555">
        <v>2240</v>
      </c>
      <c r="K66" s="555">
        <v>2278.9</v>
      </c>
      <c r="L66" s="556">
        <v>89.828237376738485</v>
      </c>
      <c r="M66" s="557">
        <f t="shared" si="0"/>
        <v>3.1803372598062651E-3</v>
      </c>
      <c r="N66" s="228">
        <f t="shared" si="1"/>
        <v>4.4779104551793347E-2</v>
      </c>
      <c r="O66" s="547"/>
      <c r="P66" s="547"/>
      <c r="Q66" s="547"/>
      <c r="R66" s="547"/>
      <c r="S66" s="547"/>
      <c r="T66" s="547"/>
      <c r="U66" s="547"/>
      <c r="V66" s="547"/>
      <c r="W66" s="547"/>
      <c r="X66" s="547"/>
      <c r="Y66" s="547"/>
      <c r="Z66" s="547"/>
      <c r="AA66" s="547"/>
      <c r="AB66" s="547"/>
      <c r="AC66" s="547"/>
      <c r="AD66" s="547"/>
      <c r="AE66" s="547"/>
      <c r="AF66" s="547"/>
      <c r="AG66" s="547"/>
      <c r="AH66" s="547"/>
      <c r="AI66" s="547"/>
      <c r="AJ66" s="547"/>
      <c r="AK66" s="547"/>
      <c r="AL66" s="547"/>
      <c r="AM66" s="547"/>
      <c r="AN66" s="547"/>
    </row>
    <row r="67" spans="1:40" ht="15.75" customHeight="1">
      <c r="A67" s="542">
        <v>39142</v>
      </c>
      <c r="B67" s="542" t="s">
        <v>86</v>
      </c>
      <c r="C67" s="212">
        <v>106.74608427165808</v>
      </c>
      <c r="D67" s="213">
        <f t="shared" ca="1" si="2"/>
        <v>6.7112034849299951E-2</v>
      </c>
      <c r="E67" s="213">
        <f t="shared" ref="E67:E130" si="4">AVERAGE(C64:C67)/AVERAGE(C60:C63)-1</f>
        <v>6.7942180792303297E-2</v>
      </c>
      <c r="F67" s="213">
        <f t="shared" si="3"/>
        <v>6.7112034849299951E-2</v>
      </c>
      <c r="G67" s="213">
        <v>1.5370829082598458E-2</v>
      </c>
      <c r="H67" s="214">
        <v>8.2500000000000004E-2</v>
      </c>
      <c r="I67" s="552">
        <v>0.08</v>
      </c>
      <c r="J67" s="549">
        <v>2148.63</v>
      </c>
      <c r="K67" s="549">
        <v>2203.59</v>
      </c>
      <c r="L67" s="550">
        <v>92.688506687943743</v>
      </c>
      <c r="M67" s="551">
        <f t="shared" si="0"/>
        <v>3.1841538860540197E-2</v>
      </c>
      <c r="N67" s="213">
        <f t="shared" si="1"/>
        <v>5.7804610286825486E-2</v>
      </c>
      <c r="O67" s="547"/>
      <c r="P67" s="547"/>
      <c r="Q67" s="547"/>
      <c r="R67" s="547"/>
      <c r="S67" s="547"/>
      <c r="T67" s="547"/>
      <c r="U67" s="547"/>
      <c r="V67" s="547"/>
      <c r="W67" s="547"/>
      <c r="X67" s="547"/>
      <c r="Y67" s="547"/>
      <c r="Z67" s="547"/>
      <c r="AA67" s="547"/>
      <c r="AB67" s="547"/>
      <c r="AC67" s="547"/>
      <c r="AD67" s="547"/>
      <c r="AE67" s="547"/>
      <c r="AF67" s="547"/>
      <c r="AG67" s="547"/>
      <c r="AH67" s="547"/>
      <c r="AI67" s="547"/>
      <c r="AJ67" s="547"/>
      <c r="AK67" s="547"/>
      <c r="AL67" s="547"/>
      <c r="AM67" s="547"/>
      <c r="AN67" s="547"/>
    </row>
    <row r="68" spans="1:40" ht="15.75" customHeight="1">
      <c r="A68" s="542">
        <v>39234</v>
      </c>
      <c r="B68" s="542" t="s">
        <v>87</v>
      </c>
      <c r="C68" s="212">
        <v>109.77268430382105</v>
      </c>
      <c r="D68" s="213">
        <f t="shared" ca="1" si="2"/>
        <v>6.7870433833926436E-2</v>
      </c>
      <c r="E68" s="213">
        <f t="shared" si="4"/>
        <v>7.1593735040025308E-2</v>
      </c>
      <c r="F68" s="213">
        <f t="shared" si="3"/>
        <v>6.8608957137619386E-2</v>
      </c>
      <c r="G68" s="213">
        <v>1.2540624264957945E-2</v>
      </c>
      <c r="H68" s="214">
        <v>0.09</v>
      </c>
      <c r="I68" s="552">
        <v>8.7499999999999994E-2</v>
      </c>
      <c r="J68" s="549">
        <v>1960.35</v>
      </c>
      <c r="K68" s="549">
        <v>2035.8999999999999</v>
      </c>
      <c r="L68" s="550">
        <v>93.917403577883348</v>
      </c>
      <c r="M68" s="551">
        <f t="shared" ref="M68:M131" si="5">L68/L67-1</f>
        <v>1.3258352452229616E-2</v>
      </c>
      <c r="N68" s="213">
        <f t="shared" si="1"/>
        <v>6.0338174800019351E-2</v>
      </c>
      <c r="O68" s="547"/>
      <c r="P68" s="547"/>
      <c r="Q68" s="547"/>
      <c r="R68" s="547"/>
      <c r="S68" s="547"/>
      <c r="T68" s="547"/>
      <c r="U68" s="547"/>
      <c r="V68" s="547"/>
      <c r="W68" s="547"/>
      <c r="X68" s="547"/>
      <c r="Y68" s="547"/>
      <c r="Z68" s="547"/>
      <c r="AA68" s="547"/>
      <c r="AB68" s="547"/>
      <c r="AC68" s="547"/>
      <c r="AD68" s="547"/>
      <c r="AE68" s="547"/>
      <c r="AF68" s="547"/>
      <c r="AG68" s="547"/>
      <c r="AH68" s="547"/>
      <c r="AI68" s="547"/>
      <c r="AJ68" s="547"/>
      <c r="AK68" s="547"/>
      <c r="AL68" s="547"/>
      <c r="AM68" s="547"/>
      <c r="AN68" s="547"/>
    </row>
    <row r="69" spans="1:40" ht="15.75" customHeight="1">
      <c r="A69" s="542">
        <v>39326</v>
      </c>
      <c r="B69" s="542" t="s">
        <v>88</v>
      </c>
      <c r="C69" s="212">
        <v>115.54761836271364</v>
      </c>
      <c r="D69" s="213">
        <f t="shared" ca="1" si="2"/>
        <v>6.8106452563868158E-2</v>
      </c>
      <c r="E69" s="213">
        <f t="shared" si="4"/>
        <v>6.9630576719538428E-2</v>
      </c>
      <c r="F69" s="213">
        <f t="shared" si="3"/>
        <v>6.8548997013024415E-2</v>
      </c>
      <c r="G69" s="213">
        <v>2.1278848847119614E-2</v>
      </c>
      <c r="H69" s="214">
        <v>9.2499999999999999E-2</v>
      </c>
      <c r="I69" s="552">
        <v>9.2499999999999999E-2</v>
      </c>
      <c r="J69" s="549">
        <v>2019.25</v>
      </c>
      <c r="K69" s="549">
        <v>1996.7750000000001</v>
      </c>
      <c r="L69" s="550">
        <v>94.025110817281856</v>
      </c>
      <c r="M69" s="551">
        <f t="shared" si="5"/>
        <v>1.1468293979102206E-3</v>
      </c>
      <c r="N69" s="219">
        <f t="shared" si="1"/>
        <v>5.005001918246732E-2</v>
      </c>
      <c r="O69" s="547"/>
      <c r="P69" s="547"/>
      <c r="Q69" s="547"/>
      <c r="R69" s="547"/>
      <c r="S69" s="547"/>
      <c r="T69" s="547"/>
      <c r="U69" s="547"/>
      <c r="V69" s="547"/>
      <c r="W69" s="547"/>
      <c r="X69" s="547"/>
      <c r="Y69" s="547"/>
      <c r="Z69" s="547"/>
      <c r="AA69" s="547"/>
      <c r="AB69" s="547"/>
      <c r="AC69" s="547"/>
      <c r="AD69" s="547"/>
      <c r="AE69" s="547"/>
      <c r="AF69" s="547"/>
      <c r="AG69" s="547"/>
      <c r="AH69" s="547"/>
      <c r="AI69" s="547"/>
      <c r="AJ69" s="547"/>
      <c r="AK69" s="547"/>
      <c r="AL69" s="547"/>
      <c r="AM69" s="547"/>
      <c r="AN69" s="547"/>
    </row>
    <row r="70" spans="1:40" s="560" customFormat="1" ht="15.75" customHeight="1">
      <c r="A70" s="553">
        <v>39417</v>
      </c>
      <c r="B70" s="553" t="s">
        <v>89</v>
      </c>
      <c r="C70" s="221">
        <v>123.56424937935813</v>
      </c>
      <c r="D70" s="222">
        <f t="shared" ca="1" si="2"/>
        <v>6.7381946909097712E-2</v>
      </c>
      <c r="E70" s="222">
        <f t="shared" si="4"/>
        <v>6.7381946909097712E-2</v>
      </c>
      <c r="F70" s="222">
        <f t="shared" si="3"/>
        <v>6.5439772501030724E-2</v>
      </c>
      <c r="G70" s="222">
        <v>1.4650991428749593E-2</v>
      </c>
      <c r="H70" s="223">
        <v>9.5000000000000001E-2</v>
      </c>
      <c r="I70" s="554">
        <v>9.375E-2</v>
      </c>
      <c r="J70" s="555">
        <v>2017.25</v>
      </c>
      <c r="K70" s="555">
        <v>2006.25</v>
      </c>
      <c r="L70" s="556">
        <v>94.943113691625243</v>
      </c>
      <c r="M70" s="557">
        <f t="shared" si="5"/>
        <v>9.763379871227551E-3</v>
      </c>
      <c r="N70" s="228">
        <f t="shared" si="1"/>
        <v>5.6940628740548727E-2</v>
      </c>
      <c r="O70" s="547"/>
      <c r="P70" s="547"/>
      <c r="Q70" s="547"/>
      <c r="R70" s="547"/>
      <c r="S70" s="547"/>
      <c r="T70" s="547"/>
      <c r="U70" s="547"/>
      <c r="V70" s="547"/>
      <c r="W70" s="547"/>
      <c r="X70" s="547"/>
      <c r="Y70" s="547"/>
      <c r="Z70" s="547"/>
      <c r="AA70" s="547"/>
      <c r="AB70" s="547"/>
      <c r="AC70" s="547"/>
      <c r="AD70" s="547"/>
      <c r="AE70" s="547"/>
      <c r="AF70" s="547"/>
      <c r="AG70" s="547"/>
      <c r="AH70" s="547"/>
      <c r="AI70" s="547"/>
      <c r="AJ70" s="547"/>
      <c r="AK70" s="547"/>
      <c r="AL70" s="547"/>
      <c r="AM70" s="547"/>
      <c r="AN70" s="547"/>
    </row>
    <row r="71" spans="1:40" ht="15.75" customHeight="1">
      <c r="A71" s="542">
        <v>39508</v>
      </c>
      <c r="B71" s="542" t="s">
        <v>90</v>
      </c>
      <c r="C71" s="212">
        <v>112.27158500555751</v>
      </c>
      <c r="D71" s="213">
        <f t="shared" ca="1" si="2"/>
        <v>5.1763029731728416E-2</v>
      </c>
      <c r="E71" s="213">
        <f t="shared" si="4"/>
        <v>6.3598896671772209E-2</v>
      </c>
      <c r="F71" s="213">
        <f t="shared" si="3"/>
        <v>5.1763029731728416E-2</v>
      </c>
      <c r="G71" s="213">
        <v>4.690932171774298E-3</v>
      </c>
      <c r="H71" s="214">
        <v>9.7500000000000003E-2</v>
      </c>
      <c r="I71" s="552">
        <v>9.6250000000000002E-2</v>
      </c>
      <c r="J71" s="549">
        <v>1834.7</v>
      </c>
      <c r="K71" s="549">
        <v>1885.7</v>
      </c>
      <c r="L71" s="550">
        <v>98.181183334956387</v>
      </c>
      <c r="M71" s="551">
        <f t="shared" si="5"/>
        <v>3.4105366017891381E-2</v>
      </c>
      <c r="N71" s="213">
        <f t="shared" ref="N71:N134" si="6">L71/L67-1</f>
        <v>5.9259522494034211E-2</v>
      </c>
      <c r="O71" s="547"/>
      <c r="P71" s="547"/>
      <c r="Q71" s="547"/>
      <c r="R71" s="547"/>
      <c r="S71" s="547"/>
      <c r="T71" s="547"/>
      <c r="U71" s="547"/>
      <c r="V71" s="547"/>
      <c r="W71" s="547"/>
      <c r="X71" s="547"/>
      <c r="Y71" s="547"/>
      <c r="Z71" s="547"/>
      <c r="AA71" s="547"/>
      <c r="AB71" s="547"/>
      <c r="AC71" s="547"/>
      <c r="AD71" s="547"/>
      <c r="AE71" s="547"/>
      <c r="AF71" s="547"/>
      <c r="AG71" s="547"/>
      <c r="AH71" s="547"/>
      <c r="AI71" s="547"/>
      <c r="AJ71" s="547"/>
      <c r="AK71" s="547"/>
      <c r="AL71" s="547"/>
      <c r="AM71" s="547"/>
      <c r="AN71" s="547"/>
    </row>
    <row r="72" spans="1:40" ht="15.75" customHeight="1">
      <c r="A72" s="542">
        <v>39600</v>
      </c>
      <c r="B72" s="542" t="s">
        <v>91</v>
      </c>
      <c r="C72" s="212">
        <v>115.02916199382385</v>
      </c>
      <c r="D72" s="213">
        <f t="shared" ca="1" si="2"/>
        <v>4.9796969079581643E-2</v>
      </c>
      <c r="E72" s="213">
        <f t="shared" si="4"/>
        <v>5.851615581779912E-2</v>
      </c>
      <c r="F72" s="213">
        <f t="shared" si="3"/>
        <v>4.7885115712888116E-2</v>
      </c>
      <c r="G72" s="213">
        <v>1.5607160320705304E-3</v>
      </c>
      <c r="H72" s="214">
        <v>9.7500000000000003E-2</v>
      </c>
      <c r="I72" s="552">
        <v>9.7500000000000003E-2</v>
      </c>
      <c r="J72" s="549">
        <v>1899.15</v>
      </c>
      <c r="K72" s="549">
        <v>1840.5150000000001</v>
      </c>
      <c r="L72" s="550">
        <v>100.66105158872762</v>
      </c>
      <c r="M72" s="551">
        <f t="shared" si="5"/>
        <v>2.5258080719101406E-2</v>
      </c>
      <c r="N72" s="213">
        <f t="shared" si="6"/>
        <v>7.1804029433713223E-2</v>
      </c>
      <c r="O72" s="547"/>
      <c r="P72" s="547"/>
      <c r="Q72" s="547"/>
      <c r="R72" s="547"/>
      <c r="S72" s="547"/>
      <c r="T72" s="547"/>
      <c r="U72" s="547"/>
      <c r="V72" s="547"/>
      <c r="W72" s="547"/>
      <c r="X72" s="547"/>
      <c r="Y72" s="547"/>
      <c r="Z72" s="547"/>
      <c r="AA72" s="547"/>
      <c r="AB72" s="547"/>
      <c r="AC72" s="547"/>
      <c r="AD72" s="547"/>
      <c r="AE72" s="547"/>
      <c r="AF72" s="547"/>
      <c r="AG72" s="547"/>
      <c r="AH72" s="547"/>
      <c r="AI72" s="547"/>
      <c r="AJ72" s="547"/>
      <c r="AK72" s="547"/>
      <c r="AL72" s="547"/>
      <c r="AM72" s="547"/>
      <c r="AN72" s="547"/>
    </row>
    <row r="73" spans="1:40" ht="15.75" customHeight="1">
      <c r="A73" s="542">
        <v>39692</v>
      </c>
      <c r="B73" s="542" t="s">
        <v>92</v>
      </c>
      <c r="C73" s="212">
        <v>119.38174635788941</v>
      </c>
      <c r="D73" s="213">
        <f t="shared" ca="1" si="2"/>
        <v>4.401561553352451E-2</v>
      </c>
      <c r="E73" s="213">
        <f t="shared" si="4"/>
        <v>4.956122976827837E-2</v>
      </c>
      <c r="F73" s="213">
        <f t="shared" si="3"/>
        <v>3.3182233000598416E-2</v>
      </c>
      <c r="G73" s="213">
        <v>1.1499226223052439E-2</v>
      </c>
      <c r="H73" s="214">
        <v>0.1</v>
      </c>
      <c r="I73" s="552">
        <v>0.1</v>
      </c>
      <c r="J73" s="549">
        <v>2185</v>
      </c>
      <c r="K73" s="549">
        <v>1990</v>
      </c>
      <c r="L73" s="550">
        <v>101.14630767502175</v>
      </c>
      <c r="M73" s="551">
        <f t="shared" si="5"/>
        <v>4.8206935913679416E-3</v>
      </c>
      <c r="N73" s="219">
        <f t="shared" si="6"/>
        <v>7.5737181225751904E-2</v>
      </c>
      <c r="O73" s="547"/>
      <c r="P73" s="547"/>
      <c r="Q73" s="547"/>
      <c r="R73" s="547"/>
      <c r="S73" s="547"/>
      <c r="T73" s="547"/>
      <c r="U73" s="547"/>
      <c r="V73" s="547"/>
      <c r="W73" s="547"/>
      <c r="X73" s="547"/>
      <c r="Y73" s="547"/>
      <c r="Z73" s="547"/>
      <c r="AA73" s="547"/>
      <c r="AB73" s="547"/>
      <c r="AC73" s="547"/>
      <c r="AD73" s="547"/>
      <c r="AE73" s="547"/>
      <c r="AF73" s="547"/>
      <c r="AG73" s="547"/>
      <c r="AH73" s="547"/>
      <c r="AI73" s="547"/>
      <c r="AJ73" s="547"/>
      <c r="AK73" s="547"/>
      <c r="AL73" s="547"/>
      <c r="AM73" s="547"/>
      <c r="AN73" s="547"/>
    </row>
    <row r="74" spans="1:40" s="560" customFormat="1" ht="15.75" customHeight="1">
      <c r="A74" s="553">
        <v>39783</v>
      </c>
      <c r="B74" s="553" t="s">
        <v>93</v>
      </c>
      <c r="C74" s="221">
        <v>123.90852971144983</v>
      </c>
      <c r="D74" s="222">
        <f t="shared" ca="1" si="2"/>
        <v>3.2834461861654063E-2</v>
      </c>
      <c r="E74" s="222">
        <f t="shared" si="4"/>
        <v>3.2834461861654063E-2</v>
      </c>
      <c r="F74" s="222">
        <f t="shared" si="3"/>
        <v>2.7862454862224162E-3</v>
      </c>
      <c r="G74" s="222">
        <v>-1.4516562297453683E-2</v>
      </c>
      <c r="H74" s="223">
        <v>9.5000000000000001E-2</v>
      </c>
      <c r="I74" s="554">
        <v>9.7500000000000003E-2</v>
      </c>
      <c r="J74" s="555">
        <v>2248.58</v>
      </c>
      <c r="K74" s="555">
        <v>2312.4949999999999</v>
      </c>
      <c r="L74" s="556">
        <v>102.22976840723442</v>
      </c>
      <c r="M74" s="557">
        <f t="shared" si="5"/>
        <v>1.071181694238188E-2</v>
      </c>
      <c r="N74" s="228">
        <f t="shared" si="6"/>
        <v>7.6747585288557074E-2</v>
      </c>
      <c r="O74" s="547"/>
      <c r="P74" s="547"/>
      <c r="Q74" s="547"/>
      <c r="R74" s="547"/>
      <c r="S74" s="547"/>
      <c r="T74" s="547"/>
      <c r="U74" s="547"/>
      <c r="V74" s="547"/>
      <c r="W74" s="547"/>
      <c r="X74" s="547"/>
      <c r="Y74" s="547"/>
      <c r="Z74" s="547"/>
      <c r="AA74" s="547"/>
      <c r="AB74" s="547"/>
      <c r="AC74" s="547"/>
      <c r="AD74" s="547"/>
      <c r="AE74" s="547"/>
      <c r="AF74" s="547"/>
      <c r="AG74" s="547"/>
      <c r="AH74" s="547"/>
      <c r="AI74" s="547"/>
      <c r="AJ74" s="547"/>
      <c r="AK74" s="547"/>
      <c r="AL74" s="547"/>
      <c r="AM74" s="547"/>
      <c r="AN74" s="547"/>
    </row>
    <row r="75" spans="1:40" ht="15.75" customHeight="1">
      <c r="A75" s="542">
        <v>39873</v>
      </c>
      <c r="B75" s="542" t="s">
        <v>94</v>
      </c>
      <c r="C75" s="212">
        <v>112.43822178448222</v>
      </c>
      <c r="D75" s="213">
        <f t="shared" ca="1" si="2"/>
        <v>1.4842293258481298E-3</v>
      </c>
      <c r="E75" s="213">
        <f t="shared" si="4"/>
        <v>2.0820546502070547E-2</v>
      </c>
      <c r="F75" s="213">
        <f t="shared" si="3"/>
        <v>1.4842293258481298E-3</v>
      </c>
      <c r="G75" s="213">
        <v>6.0320050341156062E-4</v>
      </c>
      <c r="H75" s="214">
        <v>7.0000000000000007E-2</v>
      </c>
      <c r="I75" s="552">
        <v>0.08</v>
      </c>
      <c r="J75" s="549">
        <v>2548.3000000000002</v>
      </c>
      <c r="K75" s="549">
        <v>2491.4499999999998</v>
      </c>
      <c r="L75" s="550">
        <v>104.21028922343454</v>
      </c>
      <c r="M75" s="551">
        <f t="shared" si="5"/>
        <v>1.9373230000000463E-2</v>
      </c>
      <c r="N75" s="213">
        <f t="shared" si="6"/>
        <v>6.140795704110813E-2</v>
      </c>
      <c r="O75" s="547"/>
      <c r="P75" s="547"/>
      <c r="Q75" s="547"/>
      <c r="R75" s="547"/>
      <c r="S75" s="547"/>
      <c r="T75" s="547"/>
      <c r="U75" s="547"/>
      <c r="V75" s="547"/>
      <c r="W75" s="547"/>
      <c r="X75" s="547"/>
      <c r="Y75" s="547"/>
      <c r="Z75" s="547"/>
      <c r="AA75" s="547"/>
      <c r="AB75" s="547"/>
      <c r="AC75" s="547"/>
      <c r="AD75" s="547"/>
      <c r="AE75" s="547"/>
      <c r="AF75" s="547"/>
      <c r="AG75" s="547"/>
      <c r="AH75" s="547"/>
      <c r="AI75" s="547"/>
      <c r="AJ75" s="547"/>
      <c r="AK75" s="547"/>
      <c r="AL75" s="547"/>
      <c r="AM75" s="547"/>
      <c r="AN75" s="547"/>
    </row>
    <row r="76" spans="1:40" ht="15.75" customHeight="1">
      <c r="A76" s="542">
        <v>39965</v>
      </c>
      <c r="B76" s="542" t="s">
        <v>95</v>
      </c>
      <c r="C76" s="212">
        <v>115.82606943387947</v>
      </c>
      <c r="D76" s="213">
        <f t="shared" ca="1" si="2"/>
        <v>4.2390719419100886E-3</v>
      </c>
      <c r="E76" s="213">
        <f t="shared" si="4"/>
        <v>1.102447143094154E-2</v>
      </c>
      <c r="F76" s="213">
        <f t="shared" si="3"/>
        <v>6.9278731257591541E-3</v>
      </c>
      <c r="G76" s="213">
        <v>1.0646400572332126E-2</v>
      </c>
      <c r="H76" s="214">
        <v>4.4999999999999998E-2</v>
      </c>
      <c r="I76" s="552">
        <v>5.7500000000000002E-2</v>
      </c>
      <c r="J76" s="549">
        <v>2143.15</v>
      </c>
      <c r="K76" s="549">
        <v>2218.0250000000001</v>
      </c>
      <c r="L76" s="550">
        <v>104.5011318922553</v>
      </c>
      <c r="M76" s="551">
        <f t="shared" si="5"/>
        <v>2.7909208484890868E-3</v>
      </c>
      <c r="N76" s="213">
        <f t="shared" si="6"/>
        <v>3.8148620970275271E-2</v>
      </c>
      <c r="O76" s="547"/>
      <c r="P76" s="547"/>
      <c r="Q76" s="547"/>
      <c r="R76" s="547"/>
      <c r="S76" s="547"/>
      <c r="T76" s="547"/>
      <c r="U76" s="547"/>
      <c r="V76" s="547"/>
      <c r="W76" s="547"/>
      <c r="X76" s="547"/>
      <c r="Y76" s="547"/>
      <c r="Z76" s="547"/>
      <c r="AA76" s="547"/>
      <c r="AB76" s="547"/>
      <c r="AC76" s="547"/>
      <c r="AD76" s="547"/>
      <c r="AE76" s="547"/>
      <c r="AF76" s="547"/>
      <c r="AG76" s="547"/>
      <c r="AH76" s="547"/>
      <c r="AI76" s="547"/>
      <c r="AJ76" s="547"/>
      <c r="AK76" s="547"/>
      <c r="AL76" s="547"/>
      <c r="AM76" s="547"/>
      <c r="AN76" s="547"/>
    </row>
    <row r="77" spans="1:40" ht="15.75" customHeight="1">
      <c r="A77" s="542">
        <v>40057</v>
      </c>
      <c r="B77" s="542" t="s">
        <v>96</v>
      </c>
      <c r="C77" s="212">
        <v>120.01893761422247</v>
      </c>
      <c r="D77" s="213">
        <f t="shared" ca="1" si="2"/>
        <v>4.6172953811767226E-3</v>
      </c>
      <c r="E77" s="213">
        <f t="shared" si="4"/>
        <v>4.1361600849927349E-3</v>
      </c>
      <c r="F77" s="213">
        <f t="shared" si="3"/>
        <v>5.3374261624792307E-3</v>
      </c>
      <c r="G77" s="213">
        <v>1.0197098183235331E-2</v>
      </c>
      <c r="H77" s="214">
        <v>0.04</v>
      </c>
      <c r="I77" s="552">
        <v>4.2500000000000003E-2</v>
      </c>
      <c r="J77" s="549">
        <v>1919.73</v>
      </c>
      <c r="K77" s="549">
        <v>1978.165</v>
      </c>
      <c r="L77" s="550">
        <v>104.39204966247175</v>
      </c>
      <c r="M77" s="551">
        <f t="shared" si="5"/>
        <v>-1.0438377825038314E-3</v>
      </c>
      <c r="N77" s="219">
        <f t="shared" si="6"/>
        <v>3.208957461777473E-2</v>
      </c>
      <c r="O77" s="547"/>
      <c r="P77" s="547"/>
      <c r="Q77" s="547"/>
      <c r="R77" s="547"/>
      <c r="S77" s="547"/>
      <c r="T77" s="547"/>
      <c r="U77" s="547"/>
      <c r="V77" s="547"/>
      <c r="W77" s="547"/>
      <c r="X77" s="547"/>
      <c r="Y77" s="547"/>
      <c r="Z77" s="547"/>
      <c r="AA77" s="547"/>
      <c r="AB77" s="547"/>
      <c r="AC77" s="547"/>
      <c r="AD77" s="547"/>
      <c r="AE77" s="547"/>
      <c r="AF77" s="547"/>
      <c r="AG77" s="547"/>
      <c r="AH77" s="547"/>
      <c r="AI77" s="547"/>
      <c r="AJ77" s="547"/>
      <c r="AK77" s="547"/>
      <c r="AL77" s="547"/>
      <c r="AM77" s="547"/>
      <c r="AN77" s="547"/>
    </row>
    <row r="78" spans="1:40" s="560" customFormat="1" ht="15.75" customHeight="1">
      <c r="A78" s="553">
        <v>40148</v>
      </c>
      <c r="B78" s="553" t="s">
        <v>97</v>
      </c>
      <c r="C78" s="221">
        <v>127.67087845629253</v>
      </c>
      <c r="D78" s="222">
        <f t="shared" ca="1" si="2"/>
        <v>1.1396486454806176E-2</v>
      </c>
      <c r="E78" s="222">
        <f t="shared" si="4"/>
        <v>1.1396486454806176E-2</v>
      </c>
      <c r="F78" s="222">
        <f t="shared" si="3"/>
        <v>3.0363920495257268E-2</v>
      </c>
      <c r="G78" s="222">
        <v>1.0150869636433413E-2</v>
      </c>
      <c r="H78" s="223">
        <v>3.5000000000000003E-2</v>
      </c>
      <c r="I78" s="554">
        <v>3.7499999999999999E-2</v>
      </c>
      <c r="J78" s="555">
        <v>2043.79</v>
      </c>
      <c r="K78" s="555">
        <v>2019.9650000000001</v>
      </c>
      <c r="L78" s="556">
        <v>104.27621208959185</v>
      </c>
      <c r="M78" s="557">
        <f t="shared" si="5"/>
        <v>-1.1096397978048733E-3</v>
      </c>
      <c r="N78" s="228">
        <f t="shared" si="6"/>
        <v>2.0018079999999383E-2</v>
      </c>
      <c r="O78" s="547"/>
      <c r="P78" s="547"/>
      <c r="Q78" s="547"/>
      <c r="R78" s="547"/>
      <c r="S78" s="547"/>
      <c r="T78" s="547"/>
      <c r="U78" s="547"/>
      <c r="V78" s="547"/>
      <c r="W78" s="547"/>
      <c r="X78" s="547"/>
      <c r="Y78" s="547"/>
      <c r="Z78" s="547"/>
      <c r="AA78" s="547"/>
      <c r="AB78" s="547"/>
      <c r="AC78" s="547"/>
      <c r="AD78" s="547"/>
      <c r="AE78" s="547"/>
      <c r="AF78" s="547"/>
      <c r="AG78" s="547"/>
      <c r="AH78" s="547"/>
      <c r="AI78" s="547"/>
      <c r="AJ78" s="547"/>
      <c r="AK78" s="547"/>
      <c r="AL78" s="547"/>
      <c r="AM78" s="547"/>
      <c r="AN78" s="547"/>
    </row>
    <row r="79" spans="1:40" ht="15.75" customHeight="1">
      <c r="A79" s="542">
        <v>40238</v>
      </c>
      <c r="B79" s="542" t="s">
        <v>98</v>
      </c>
      <c r="C79" s="212">
        <v>116.80251576651131</v>
      </c>
      <c r="D79" s="213">
        <f t="shared" ca="1" si="2"/>
        <v>3.8815039163412113E-2</v>
      </c>
      <c r="E79" s="213">
        <f t="shared" si="4"/>
        <v>2.0309263637589448E-2</v>
      </c>
      <c r="F79" s="213">
        <f t="shared" si="3"/>
        <v>3.8815039163412113E-2</v>
      </c>
      <c r="G79" s="213">
        <v>7.2648685134377722E-3</v>
      </c>
      <c r="H79" s="214">
        <v>3.5000000000000003E-2</v>
      </c>
      <c r="I79" s="408">
        <v>3.5000000000000003E-2</v>
      </c>
      <c r="J79" s="549">
        <v>1920.35</v>
      </c>
      <c r="K79" s="549">
        <v>1951.125</v>
      </c>
      <c r="L79" s="550">
        <v>106.12724561423418</v>
      </c>
      <c r="M79" s="551">
        <f t="shared" si="5"/>
        <v>1.7751253977771775E-2</v>
      </c>
      <c r="N79" s="213">
        <f t="shared" si="6"/>
        <v>1.8395077924498793E-2</v>
      </c>
      <c r="O79" s="547"/>
      <c r="P79" s="547"/>
      <c r="Q79" s="547"/>
      <c r="R79" s="547"/>
      <c r="S79" s="547"/>
      <c r="T79" s="547"/>
      <c r="U79" s="547"/>
      <c r="V79" s="547"/>
      <c r="W79" s="547"/>
      <c r="X79" s="547"/>
      <c r="Y79" s="547"/>
      <c r="Z79" s="547"/>
      <c r="AA79" s="547"/>
      <c r="AB79" s="547"/>
      <c r="AC79" s="547"/>
      <c r="AD79" s="547"/>
      <c r="AE79" s="547"/>
      <c r="AF79" s="547"/>
      <c r="AG79" s="547"/>
      <c r="AH79" s="547"/>
      <c r="AI79" s="547"/>
      <c r="AJ79" s="547"/>
      <c r="AK79" s="547"/>
      <c r="AL79" s="547"/>
      <c r="AM79" s="547"/>
      <c r="AN79" s="547"/>
    </row>
    <row r="80" spans="1:40" ht="15.75" customHeight="1">
      <c r="A80" s="542">
        <v>40330</v>
      </c>
      <c r="B80" s="542" t="s">
        <v>99</v>
      </c>
      <c r="C80" s="212">
        <v>121.18368027302647</v>
      </c>
      <c r="D80" s="213">
        <f t="shared" ca="1" si="2"/>
        <v>4.2590563636937695E-2</v>
      </c>
      <c r="E80" s="213">
        <f t="shared" si="4"/>
        <v>2.9946576286125071E-2</v>
      </c>
      <c r="F80" s="213">
        <f t="shared" si="3"/>
        <v>4.6255656134523759E-2</v>
      </c>
      <c r="G80" s="213">
        <v>1.6130498868126786E-2</v>
      </c>
      <c r="H80" s="214">
        <v>0.03</v>
      </c>
      <c r="I80" s="408">
        <v>0.03</v>
      </c>
      <c r="J80" s="549">
        <v>1900.11</v>
      </c>
      <c r="K80" s="549">
        <v>1928.4299999999998</v>
      </c>
      <c r="L80" s="550">
        <v>106.84732245626198</v>
      </c>
      <c r="M80" s="551">
        <f t="shared" si="5"/>
        <v>6.7850327958687284E-3</v>
      </c>
      <c r="N80" s="213">
        <f t="shared" si="6"/>
        <v>2.2451341162751159E-2</v>
      </c>
      <c r="O80" s="547"/>
      <c r="P80" s="547"/>
      <c r="Q80" s="547"/>
      <c r="R80" s="547"/>
      <c r="S80" s="547"/>
      <c r="T80" s="547"/>
      <c r="U80" s="547"/>
      <c r="V80" s="547"/>
      <c r="W80" s="547"/>
      <c r="X80" s="547"/>
      <c r="Y80" s="547"/>
      <c r="Z80" s="547"/>
      <c r="AA80" s="547"/>
      <c r="AB80" s="547"/>
      <c r="AC80" s="547"/>
      <c r="AD80" s="547"/>
      <c r="AE80" s="547"/>
      <c r="AF80" s="547"/>
      <c r="AG80" s="547"/>
      <c r="AH80" s="547"/>
      <c r="AI80" s="547"/>
      <c r="AJ80" s="547"/>
      <c r="AK80" s="547"/>
      <c r="AL80" s="547"/>
      <c r="AM80" s="547"/>
      <c r="AN80" s="547"/>
    </row>
    <row r="81" spans="1:40" ht="15.75" customHeight="1">
      <c r="A81" s="542">
        <v>40422</v>
      </c>
      <c r="B81" s="542" t="s">
        <v>100</v>
      </c>
      <c r="C81" s="212">
        <v>124.87429420687926</v>
      </c>
      <c r="D81" s="213">
        <f t="shared" ca="1" si="2"/>
        <v>4.1854617756630574E-2</v>
      </c>
      <c r="E81" s="213">
        <f t="shared" si="4"/>
        <v>3.8839327088690201E-2</v>
      </c>
      <c r="F81" s="213">
        <f t="shared" si="3"/>
        <v>4.0454920608141043E-2</v>
      </c>
      <c r="G81" s="213">
        <v>7.472107950631468E-3</v>
      </c>
      <c r="H81" s="214">
        <v>0.03</v>
      </c>
      <c r="I81" s="552">
        <v>0.03</v>
      </c>
      <c r="J81" s="549">
        <v>1802.18</v>
      </c>
      <c r="K81" s="549">
        <v>1822.8400000000001</v>
      </c>
      <c r="L81" s="550">
        <v>106.77703028980294</v>
      </c>
      <c r="M81" s="551">
        <f t="shared" si="5"/>
        <v>-6.5787485210788699E-4</v>
      </c>
      <c r="N81" s="219">
        <f t="shared" si="6"/>
        <v>2.2846381836954865E-2</v>
      </c>
      <c r="O81" s="547"/>
      <c r="P81" s="547"/>
      <c r="Q81" s="547"/>
      <c r="R81" s="547"/>
      <c r="S81" s="547"/>
      <c r="T81" s="547"/>
      <c r="U81" s="547"/>
      <c r="V81" s="547"/>
      <c r="W81" s="547"/>
      <c r="X81" s="547"/>
      <c r="Y81" s="547"/>
      <c r="Z81" s="547"/>
      <c r="AA81" s="547"/>
      <c r="AB81" s="547"/>
      <c r="AC81" s="547"/>
      <c r="AD81" s="547"/>
      <c r="AE81" s="547"/>
      <c r="AF81" s="547"/>
      <c r="AG81" s="547"/>
      <c r="AH81" s="547"/>
      <c r="AI81" s="547"/>
      <c r="AJ81" s="547"/>
      <c r="AK81" s="547"/>
      <c r="AL81" s="547"/>
      <c r="AM81" s="547"/>
      <c r="AN81" s="547"/>
    </row>
    <row r="82" spans="1:40" s="560" customFormat="1" ht="15.75" customHeight="1">
      <c r="A82" s="553">
        <v>40513</v>
      </c>
      <c r="B82" s="553" t="s">
        <v>101</v>
      </c>
      <c r="C82" s="221">
        <v>134.48613102217809</v>
      </c>
      <c r="D82" s="222">
        <f t="shared" ca="1" si="2"/>
        <v>4.4946589707092199E-2</v>
      </c>
      <c r="E82" s="222">
        <f t="shared" si="4"/>
        <v>4.4946589707092199E-2</v>
      </c>
      <c r="F82" s="222">
        <f t="shared" si="3"/>
        <v>5.3381418286541527E-2</v>
      </c>
      <c r="G82" s="222">
        <v>2.2805180229855004E-2</v>
      </c>
      <c r="H82" s="223">
        <v>0.03</v>
      </c>
      <c r="I82" s="554">
        <v>0.03</v>
      </c>
      <c r="J82" s="555">
        <v>1907.7</v>
      </c>
      <c r="K82" s="555">
        <v>1873.2249999999999</v>
      </c>
      <c r="L82" s="556">
        <v>107.58304249745147</v>
      </c>
      <c r="M82" s="557">
        <f t="shared" si="5"/>
        <v>7.5485542673452422E-3</v>
      </c>
      <c r="N82" s="228">
        <f t="shared" si="6"/>
        <v>3.1712222199042461E-2</v>
      </c>
      <c r="O82" s="547"/>
      <c r="P82" s="547"/>
      <c r="Q82" s="547"/>
      <c r="R82" s="547"/>
      <c r="S82" s="547"/>
      <c r="T82" s="547"/>
      <c r="U82" s="547"/>
      <c r="V82" s="547"/>
      <c r="W82" s="547"/>
      <c r="X82" s="547"/>
      <c r="Y82" s="547"/>
      <c r="Z82" s="547"/>
      <c r="AA82" s="547"/>
      <c r="AB82" s="547"/>
      <c r="AC82" s="547"/>
      <c r="AD82" s="547"/>
      <c r="AE82" s="547"/>
      <c r="AF82" s="547"/>
      <c r="AG82" s="547"/>
      <c r="AH82" s="547"/>
      <c r="AI82" s="547"/>
      <c r="AJ82" s="547"/>
      <c r="AK82" s="547"/>
      <c r="AL82" s="547"/>
      <c r="AM82" s="547"/>
      <c r="AN82" s="547"/>
    </row>
    <row r="83" spans="1:40" ht="15.75" customHeight="1">
      <c r="A83" s="542">
        <v>40603</v>
      </c>
      <c r="B83" s="542" t="s">
        <v>102</v>
      </c>
      <c r="C83" s="212">
        <v>124.74562834723899</v>
      </c>
      <c r="D83" s="213">
        <f t="shared" ca="1" si="2"/>
        <v>6.8004636103951688E-2</v>
      </c>
      <c r="E83" s="213">
        <f t="shared" si="4"/>
        <v>5.1989123282272232E-2</v>
      </c>
      <c r="F83" s="213">
        <f t="shared" si="3"/>
        <v>6.8004636103951688E-2</v>
      </c>
      <c r="G83" s="213">
        <v>1.9266806668523984E-2</v>
      </c>
      <c r="H83" s="214">
        <v>3.5000000000000003E-2</v>
      </c>
      <c r="I83" s="408">
        <v>3.2500000000000001E-2</v>
      </c>
      <c r="J83" s="562">
        <v>1871</v>
      </c>
      <c r="K83" s="562">
        <v>1869.1</v>
      </c>
      <c r="L83" s="550">
        <v>109.50893070311709</v>
      </c>
      <c r="M83" s="551">
        <f t="shared" si="5"/>
        <v>1.7901410491446557E-2</v>
      </c>
      <c r="N83" s="213">
        <f t="shared" si="6"/>
        <v>3.1864438479588086E-2</v>
      </c>
      <c r="O83" s="547"/>
      <c r="P83" s="547"/>
      <c r="Q83" s="547"/>
      <c r="R83" s="547"/>
      <c r="S83" s="547"/>
      <c r="T83" s="547"/>
      <c r="U83" s="547"/>
      <c r="V83" s="547"/>
      <c r="W83" s="547"/>
      <c r="X83" s="547"/>
      <c r="Y83" s="547"/>
      <c r="Z83" s="547"/>
      <c r="AA83" s="547"/>
      <c r="AB83" s="547"/>
      <c r="AC83" s="547"/>
      <c r="AD83" s="547"/>
      <c r="AE83" s="547"/>
      <c r="AF83" s="547"/>
      <c r="AG83" s="547"/>
      <c r="AH83" s="547"/>
      <c r="AI83" s="547"/>
      <c r="AJ83" s="547"/>
      <c r="AK83" s="547"/>
      <c r="AL83" s="547"/>
      <c r="AM83" s="547"/>
      <c r="AN83" s="547"/>
    </row>
    <row r="84" spans="1:40" ht="15.75" customHeight="1">
      <c r="A84" s="542">
        <v>40695</v>
      </c>
      <c r="B84" s="542" t="s">
        <v>103</v>
      </c>
      <c r="C84" s="212">
        <v>129.40372055404194</v>
      </c>
      <c r="D84" s="213">
        <f t="shared" ca="1" si="2"/>
        <v>6.791634611890629E-2</v>
      </c>
      <c r="E84" s="213">
        <f t="shared" si="4"/>
        <v>5.7309320053423818E-2</v>
      </c>
      <c r="F84" s="213">
        <f t="shared" si="3"/>
        <v>6.7831248089641694E-2</v>
      </c>
      <c r="G84" s="213">
        <v>1.5512289405973601E-2</v>
      </c>
      <c r="H84" s="214">
        <v>4.2500000000000003E-2</v>
      </c>
      <c r="I84" s="408">
        <v>0.04</v>
      </c>
      <c r="J84" s="562">
        <v>1770.78</v>
      </c>
      <c r="K84" s="562">
        <v>1768.8899999999999</v>
      </c>
      <c r="L84" s="550">
        <v>110.30125843396648</v>
      </c>
      <c r="M84" s="551">
        <f t="shared" si="5"/>
        <v>7.2352795864423225E-3</v>
      </c>
      <c r="N84" s="213">
        <f t="shared" si="6"/>
        <v>3.2325901092358889E-2</v>
      </c>
      <c r="O84" s="547"/>
      <c r="P84" s="547"/>
      <c r="Q84" s="547"/>
      <c r="R84" s="547"/>
      <c r="S84" s="547"/>
      <c r="T84" s="547"/>
      <c r="U84" s="547"/>
      <c r="V84" s="547"/>
      <c r="W84" s="547"/>
      <c r="X84" s="547"/>
      <c r="Y84" s="547"/>
      <c r="Z84" s="547"/>
      <c r="AA84" s="547"/>
      <c r="AB84" s="547"/>
      <c r="AC84" s="547"/>
      <c r="AD84" s="547"/>
      <c r="AE84" s="547"/>
      <c r="AF84" s="547"/>
      <c r="AG84" s="547"/>
      <c r="AH84" s="547"/>
      <c r="AI84" s="547"/>
      <c r="AJ84" s="547"/>
      <c r="AK84" s="547"/>
      <c r="AL84" s="547"/>
      <c r="AM84" s="547"/>
      <c r="AN84" s="547"/>
    </row>
    <row r="85" spans="1:40" ht="15.75" customHeight="1">
      <c r="A85" s="542">
        <v>40787</v>
      </c>
      <c r="B85" s="542" t="s">
        <v>104</v>
      </c>
      <c r="C85" s="212">
        <v>134.7572230234889</v>
      </c>
      <c r="D85" s="213">
        <f t="shared" ca="1" si="2"/>
        <v>7.1779877882722998E-2</v>
      </c>
      <c r="E85" s="213">
        <f t="shared" si="4"/>
        <v>6.6991300334462878E-2</v>
      </c>
      <c r="F85" s="213">
        <f t="shared" si="3"/>
        <v>7.9143020422094201E-2</v>
      </c>
      <c r="G85" s="213">
        <v>2.036616851472961E-2</v>
      </c>
      <c r="H85" s="214">
        <v>4.4999999999999998E-2</v>
      </c>
      <c r="I85" s="408">
        <v>4.4999999999999998E-2</v>
      </c>
      <c r="J85" s="562">
        <v>1931.99</v>
      </c>
      <c r="K85" s="562">
        <v>1855.1849999999999</v>
      </c>
      <c r="L85" s="550">
        <v>110.76124945529642</v>
      </c>
      <c r="M85" s="551">
        <f t="shared" si="5"/>
        <v>4.1703152607757143E-3</v>
      </c>
      <c r="N85" s="219">
        <f t="shared" si="6"/>
        <v>3.7313447982959769E-2</v>
      </c>
      <c r="O85" s="547"/>
      <c r="P85" s="547"/>
      <c r="Q85" s="547"/>
      <c r="R85" s="547"/>
      <c r="S85" s="547"/>
      <c r="T85" s="547"/>
      <c r="U85" s="547"/>
      <c r="V85" s="547"/>
      <c r="W85" s="547"/>
      <c r="X85" s="547"/>
      <c r="Y85" s="547"/>
      <c r="Z85" s="547"/>
      <c r="AA85" s="547"/>
      <c r="AB85" s="547"/>
      <c r="AC85" s="547"/>
      <c r="AD85" s="547"/>
      <c r="AE85" s="547"/>
      <c r="AF85" s="547"/>
      <c r="AG85" s="547"/>
      <c r="AH85" s="547"/>
      <c r="AI85" s="547"/>
      <c r="AJ85" s="547"/>
      <c r="AK85" s="547"/>
      <c r="AL85" s="547"/>
      <c r="AM85" s="547"/>
      <c r="AN85" s="547"/>
    </row>
    <row r="86" spans="1:40" s="560" customFormat="1" ht="15.75" customHeight="1">
      <c r="A86" s="553">
        <v>40878</v>
      </c>
      <c r="B86" s="553" t="s">
        <v>105</v>
      </c>
      <c r="C86" s="221">
        <v>142.99515536437866</v>
      </c>
      <c r="D86" s="222">
        <f t="shared" ca="1" si="2"/>
        <v>6.9478919817355544E-2</v>
      </c>
      <c r="E86" s="222">
        <f t="shared" si="4"/>
        <v>6.9478919817355544E-2</v>
      </c>
      <c r="F86" s="222">
        <f t="shared" si="3"/>
        <v>6.3270645660832958E-2</v>
      </c>
      <c r="G86" s="222">
        <v>7.3192357041234057E-3</v>
      </c>
      <c r="H86" s="223">
        <v>4.7500000000000001E-2</v>
      </c>
      <c r="I86" s="554">
        <v>4.6249999999999999E-2</v>
      </c>
      <c r="J86" s="555">
        <v>1938.5</v>
      </c>
      <c r="K86" s="555">
        <v>1902.125</v>
      </c>
      <c r="L86" s="556">
        <v>111.59135721935851</v>
      </c>
      <c r="M86" s="557">
        <f t="shared" si="5"/>
        <v>7.4945684356615416E-3</v>
      </c>
      <c r="N86" s="228">
        <f t="shared" si="6"/>
        <v>3.7257867307498804E-2</v>
      </c>
      <c r="O86" s="547"/>
      <c r="P86" s="547"/>
      <c r="Q86" s="547"/>
      <c r="R86" s="547"/>
      <c r="S86" s="547"/>
      <c r="T86" s="547"/>
      <c r="U86" s="547"/>
      <c r="V86" s="547"/>
      <c r="W86" s="547"/>
      <c r="X86" s="547"/>
      <c r="Y86" s="547"/>
      <c r="Z86" s="547"/>
      <c r="AA86" s="547"/>
      <c r="AB86" s="547"/>
      <c r="AC86" s="547"/>
      <c r="AD86" s="547"/>
      <c r="AE86" s="547"/>
      <c r="AF86" s="547"/>
      <c r="AG86" s="547"/>
      <c r="AH86" s="547"/>
      <c r="AI86" s="547"/>
      <c r="AJ86" s="547"/>
      <c r="AK86" s="547"/>
      <c r="AL86" s="547"/>
      <c r="AM86" s="547"/>
      <c r="AN86" s="547"/>
    </row>
    <row r="87" spans="1:40" ht="15.75" customHeight="1">
      <c r="A87" s="542">
        <v>40969</v>
      </c>
      <c r="B87" s="542" t="s">
        <v>106</v>
      </c>
      <c r="C87" s="212">
        <v>132.40201846784848</v>
      </c>
      <c r="D87" s="213">
        <f t="shared" ca="1" si="2"/>
        <v>6.1376019521079739E-2</v>
      </c>
      <c r="E87" s="213">
        <f t="shared" si="4"/>
        <v>6.7819275288608871E-2</v>
      </c>
      <c r="F87" s="213">
        <f t="shared" si="3"/>
        <v>6.1376019521079739E-2</v>
      </c>
      <c r="G87" s="213">
        <v>1.5596121521235018E-2</v>
      </c>
      <c r="H87" s="214">
        <v>5.2499999999999998E-2</v>
      </c>
      <c r="I87" s="408">
        <v>5.1249999999999997E-2</v>
      </c>
      <c r="J87" s="562">
        <v>1788.75</v>
      </c>
      <c r="K87" s="562">
        <v>1799.575</v>
      </c>
      <c r="L87" s="550">
        <v>113.23136396686395</v>
      </c>
      <c r="M87" s="551">
        <f t="shared" si="5"/>
        <v>1.4696539126068942E-2</v>
      </c>
      <c r="N87" s="213">
        <f t="shared" si="6"/>
        <v>3.3992051970980652E-2</v>
      </c>
      <c r="O87" s="547"/>
      <c r="P87" s="547"/>
      <c r="Q87" s="547"/>
      <c r="R87" s="547"/>
      <c r="S87" s="547"/>
      <c r="T87" s="547"/>
      <c r="U87" s="547"/>
      <c r="V87" s="547"/>
      <c r="W87" s="547"/>
      <c r="X87" s="547"/>
      <c r="Y87" s="547"/>
      <c r="Z87" s="547"/>
      <c r="AA87" s="547"/>
      <c r="AB87" s="547"/>
      <c r="AC87" s="547"/>
      <c r="AD87" s="547"/>
      <c r="AE87" s="547"/>
      <c r="AF87" s="547"/>
      <c r="AG87" s="547"/>
      <c r="AH87" s="547"/>
      <c r="AI87" s="547"/>
      <c r="AJ87" s="547"/>
      <c r="AK87" s="547"/>
      <c r="AL87" s="547"/>
      <c r="AM87" s="547"/>
      <c r="AN87" s="547"/>
    </row>
    <row r="88" spans="1:40" ht="15.75" customHeight="1">
      <c r="A88" s="542">
        <v>41061</v>
      </c>
      <c r="B88" s="542" t="s">
        <v>107</v>
      </c>
      <c r="C88" s="212">
        <v>135.67538665473984</v>
      </c>
      <c r="D88" s="213">
        <f t="shared" ca="1" si="2"/>
        <v>5.4802643727084321E-2</v>
      </c>
      <c r="E88" s="213">
        <f t="shared" si="4"/>
        <v>6.2939423957126372E-2</v>
      </c>
      <c r="F88" s="213">
        <f t="shared" si="3"/>
        <v>4.8465887022766996E-2</v>
      </c>
      <c r="G88" s="213">
        <v>3.7185478683718909E-3</v>
      </c>
      <c r="H88" s="214">
        <v>5.2499999999999998E-2</v>
      </c>
      <c r="I88" s="408">
        <v>5.2499999999999998E-2</v>
      </c>
      <c r="J88" s="562">
        <v>1783.76</v>
      </c>
      <c r="K88" s="562">
        <v>1772.88</v>
      </c>
      <c r="L88" s="550">
        <v>113.82922614305859</v>
      </c>
      <c r="M88" s="551">
        <f t="shared" si="5"/>
        <v>5.2800050732375592E-3</v>
      </c>
      <c r="N88" s="213">
        <f t="shared" si="6"/>
        <v>3.1984836430530628E-2</v>
      </c>
      <c r="O88" s="547"/>
      <c r="P88" s="547"/>
      <c r="Q88" s="547"/>
      <c r="R88" s="547"/>
      <c r="S88" s="547"/>
      <c r="T88" s="547"/>
      <c r="U88" s="547"/>
      <c r="V88" s="547"/>
      <c r="W88" s="547"/>
      <c r="X88" s="547"/>
      <c r="Y88" s="547"/>
      <c r="Z88" s="547"/>
      <c r="AA88" s="547"/>
      <c r="AB88" s="547"/>
      <c r="AC88" s="547"/>
      <c r="AD88" s="547"/>
      <c r="AE88" s="547"/>
      <c r="AF88" s="547"/>
      <c r="AG88" s="547"/>
      <c r="AH88" s="547"/>
      <c r="AI88" s="547"/>
      <c r="AJ88" s="547"/>
      <c r="AK88" s="547"/>
      <c r="AL88" s="547"/>
      <c r="AM88" s="547"/>
      <c r="AN88" s="547"/>
    </row>
    <row r="89" spans="1:40" ht="15.75" customHeight="1">
      <c r="A89" s="542">
        <v>41153</v>
      </c>
      <c r="B89" s="542" t="s">
        <v>108</v>
      </c>
      <c r="C89" s="212">
        <v>137.78705000598669</v>
      </c>
      <c r="D89" s="213">
        <f t="shared" ca="1" si="2"/>
        <v>4.3604002678271581E-2</v>
      </c>
      <c r="E89" s="213">
        <f t="shared" si="4"/>
        <v>4.8657360720955944E-2</v>
      </c>
      <c r="F89" s="213">
        <f t="shared" si="3"/>
        <v>2.2483596162928166E-2</v>
      </c>
      <c r="G89" s="213">
        <v>-4.6387385247574908E-3</v>
      </c>
      <c r="H89" s="214">
        <v>4.7500000000000001E-2</v>
      </c>
      <c r="I89" s="408">
        <v>4.8750000000000002E-2</v>
      </c>
      <c r="J89" s="562">
        <v>1800.53</v>
      </c>
      <c r="K89" s="562">
        <v>1796.365</v>
      </c>
      <c r="L89" s="550">
        <v>114.17730419231755</v>
      </c>
      <c r="M89" s="551">
        <f t="shared" si="5"/>
        <v>3.0578970010874951E-3</v>
      </c>
      <c r="N89" s="219">
        <f t="shared" si="6"/>
        <v>3.0841605289039897E-2</v>
      </c>
      <c r="O89" s="547"/>
      <c r="P89" s="547"/>
      <c r="Q89" s="547"/>
      <c r="R89" s="547"/>
      <c r="S89" s="547"/>
      <c r="T89" s="547"/>
      <c r="U89" s="547"/>
      <c r="V89" s="547"/>
      <c r="W89" s="547"/>
      <c r="X89" s="547"/>
      <c r="Y89" s="547"/>
      <c r="Z89" s="547"/>
      <c r="AA89" s="547"/>
      <c r="AB89" s="547"/>
      <c r="AC89" s="547"/>
      <c r="AD89" s="547"/>
      <c r="AE89" s="547"/>
      <c r="AF89" s="547"/>
      <c r="AG89" s="547"/>
      <c r="AH89" s="547"/>
      <c r="AI89" s="547"/>
      <c r="AJ89" s="547"/>
      <c r="AK89" s="547"/>
      <c r="AL89" s="547"/>
      <c r="AM89" s="547"/>
      <c r="AN89" s="547"/>
    </row>
    <row r="90" spans="1:40" s="560" customFormat="1" ht="15.75" customHeight="1">
      <c r="A90" s="553">
        <v>41244</v>
      </c>
      <c r="B90" s="553" t="s">
        <v>109</v>
      </c>
      <c r="C90" s="221">
        <v>146.84864938863672</v>
      </c>
      <c r="D90" s="222">
        <f t="shared" ca="1" si="2"/>
        <v>3.9126357671611212E-2</v>
      </c>
      <c r="E90" s="222">
        <f t="shared" si="4"/>
        <v>3.9126357671611212E-2</v>
      </c>
      <c r="F90" s="222">
        <f t="shared" si="3"/>
        <v>2.6948423633224694E-2</v>
      </c>
      <c r="G90" s="222">
        <v>1.2787244340839443E-2</v>
      </c>
      <c r="H90" s="223">
        <v>4.2500000000000003E-2</v>
      </c>
      <c r="I90" s="554">
        <v>4.4999999999999998E-2</v>
      </c>
      <c r="J90" s="555">
        <v>1767</v>
      </c>
      <c r="K90" s="555">
        <v>1799.575</v>
      </c>
      <c r="L90" s="556">
        <v>114.30899146849139</v>
      </c>
      <c r="M90" s="557">
        <f t="shared" si="5"/>
        <v>1.1533577281876983E-3</v>
      </c>
      <c r="N90" s="228">
        <f t="shared" si="6"/>
        <v>2.435344740713874E-2</v>
      </c>
      <c r="O90" s="547"/>
      <c r="P90" s="547"/>
      <c r="Q90" s="547"/>
      <c r="R90" s="547"/>
      <c r="S90" s="547"/>
      <c r="T90" s="547"/>
      <c r="U90" s="547"/>
      <c r="V90" s="547"/>
      <c r="W90" s="547"/>
      <c r="X90" s="547"/>
      <c r="Y90" s="547"/>
      <c r="Z90" s="547"/>
      <c r="AA90" s="547"/>
      <c r="AB90" s="547"/>
      <c r="AC90" s="547"/>
      <c r="AD90" s="547"/>
      <c r="AE90" s="547"/>
      <c r="AF90" s="547"/>
      <c r="AG90" s="547"/>
      <c r="AH90" s="547"/>
      <c r="AI90" s="547"/>
      <c r="AJ90" s="547"/>
      <c r="AK90" s="547"/>
      <c r="AL90" s="547"/>
      <c r="AM90" s="547"/>
      <c r="AN90" s="547"/>
    </row>
    <row r="91" spans="1:40" ht="15.75" customHeight="1">
      <c r="A91" s="542">
        <v>41334</v>
      </c>
      <c r="B91" s="542" t="s">
        <v>110</v>
      </c>
      <c r="C91" s="212">
        <v>135.55934200493596</v>
      </c>
      <c r="D91" s="213">
        <f t="shared" ca="1" si="2"/>
        <v>2.3846490964593459E-2</v>
      </c>
      <c r="E91" s="213">
        <f t="shared" si="4"/>
        <v>3.0232722144653001E-2</v>
      </c>
      <c r="F91" s="213">
        <f t="shared" si="3"/>
        <v>2.3846490964593459E-2</v>
      </c>
      <c r="G91" s="213">
        <v>1.4351443113633122E-2</v>
      </c>
      <c r="H91" s="214">
        <v>3.2500000000000001E-2</v>
      </c>
      <c r="I91" s="408">
        <v>3.6249999999999998E-2</v>
      </c>
      <c r="J91" s="562">
        <v>1825</v>
      </c>
      <c r="K91" s="562">
        <v>1800.115</v>
      </c>
      <c r="L91" s="550">
        <v>115.39574706613982</v>
      </c>
      <c r="M91" s="551">
        <f t="shared" si="5"/>
        <v>9.5071751022139939E-3</v>
      </c>
      <c r="N91" s="213">
        <f t="shared" si="6"/>
        <v>1.911469599455895E-2</v>
      </c>
      <c r="O91" s="547"/>
      <c r="P91" s="547"/>
      <c r="Q91" s="547"/>
      <c r="R91" s="547"/>
      <c r="S91" s="547"/>
      <c r="T91" s="547"/>
      <c r="U91" s="547"/>
      <c r="V91" s="547"/>
      <c r="W91" s="547"/>
      <c r="X91" s="547"/>
      <c r="Y91" s="547"/>
      <c r="Z91" s="547"/>
      <c r="AA91" s="547"/>
      <c r="AB91" s="547"/>
      <c r="AC91" s="547"/>
      <c r="AD91" s="547"/>
      <c r="AE91" s="547"/>
      <c r="AF91" s="547"/>
      <c r="AG91" s="547"/>
      <c r="AH91" s="547"/>
      <c r="AI91" s="547"/>
      <c r="AJ91" s="547"/>
      <c r="AK91" s="547"/>
      <c r="AL91" s="547"/>
      <c r="AM91" s="547"/>
      <c r="AN91" s="547"/>
    </row>
    <row r="92" spans="1:40" ht="15.75" customHeight="1">
      <c r="A92" s="542">
        <v>41426</v>
      </c>
      <c r="B92" s="542" t="s">
        <v>111</v>
      </c>
      <c r="C92" s="212">
        <v>142.96560238640816</v>
      </c>
      <c r="D92" s="213">
        <f t="shared" ca="1" si="2"/>
        <v>3.8972099360549572E-2</v>
      </c>
      <c r="E92" s="213">
        <f t="shared" si="4"/>
        <v>3.1751400892874981E-2</v>
      </c>
      <c r="F92" s="213">
        <f t="shared" si="3"/>
        <v>5.3732780214734932E-2</v>
      </c>
      <c r="G92" s="213">
        <v>2.8981707762626652E-2</v>
      </c>
      <c r="H92" s="214">
        <v>3.2500000000000001E-2</v>
      </c>
      <c r="I92" s="408">
        <v>3.2500000000000001E-2</v>
      </c>
      <c r="J92" s="562">
        <v>1922.77</v>
      </c>
      <c r="K92" s="562">
        <v>1873.8600000000001</v>
      </c>
      <c r="L92" s="550">
        <v>116.28249421109025</v>
      </c>
      <c r="M92" s="551">
        <f t="shared" si="5"/>
        <v>7.6844005736380616E-3</v>
      </c>
      <c r="N92" s="219">
        <f t="shared" si="6"/>
        <v>2.1552180851589275E-2</v>
      </c>
      <c r="O92" s="547"/>
      <c r="P92" s="547"/>
      <c r="Q92" s="547"/>
      <c r="R92" s="547"/>
      <c r="S92" s="547"/>
      <c r="T92" s="547"/>
      <c r="U92" s="547"/>
      <c r="V92" s="547"/>
      <c r="W92" s="547"/>
      <c r="X92" s="547"/>
      <c r="Y92" s="547"/>
      <c r="Z92" s="547"/>
      <c r="AA92" s="547"/>
      <c r="AB92" s="547"/>
      <c r="AC92" s="547"/>
      <c r="AD92" s="547"/>
      <c r="AE92" s="547"/>
      <c r="AF92" s="547"/>
      <c r="AG92" s="547"/>
      <c r="AH92" s="547"/>
      <c r="AI92" s="547"/>
      <c r="AJ92" s="547"/>
      <c r="AK92" s="547"/>
      <c r="AL92" s="547"/>
      <c r="AM92" s="547"/>
      <c r="AN92" s="547"/>
    </row>
    <row r="93" spans="1:40" ht="15.75" customHeight="1">
      <c r="A93" s="542">
        <v>41518</v>
      </c>
      <c r="B93" s="542" t="s">
        <v>112</v>
      </c>
      <c r="C93" s="212">
        <v>146.39068340789007</v>
      </c>
      <c r="D93" s="213">
        <f t="shared" ca="1" si="2"/>
        <v>4.6939741654942191E-2</v>
      </c>
      <c r="E93" s="213">
        <f t="shared" si="4"/>
        <v>4.173137585100406E-2</v>
      </c>
      <c r="F93" s="213">
        <f t="shared" si="3"/>
        <v>6.2441524087565314E-2</v>
      </c>
      <c r="G93" s="213">
        <v>5.1240284031339733E-3</v>
      </c>
      <c r="H93" s="214">
        <v>3.2500000000000001E-2</v>
      </c>
      <c r="I93" s="408">
        <v>3.2500000000000001E-2</v>
      </c>
      <c r="J93" s="562">
        <v>1906</v>
      </c>
      <c r="K93" s="562">
        <v>1900.24</v>
      </c>
      <c r="L93" s="550">
        <v>116.77275546684558</v>
      </c>
      <c r="M93" s="551">
        <f t="shared" si="5"/>
        <v>4.2161226337762425E-3</v>
      </c>
      <c r="N93" s="219">
        <f t="shared" si="6"/>
        <v>2.2731761735732547E-2</v>
      </c>
      <c r="O93" s="547"/>
      <c r="P93" s="547"/>
      <c r="Q93" s="547"/>
      <c r="R93" s="547"/>
      <c r="S93" s="547"/>
      <c r="T93" s="547"/>
      <c r="U93" s="547"/>
      <c r="V93" s="547"/>
      <c r="W93" s="547"/>
      <c r="X93" s="547"/>
      <c r="Y93" s="547"/>
      <c r="Z93" s="547"/>
      <c r="AA93" s="547"/>
      <c r="AB93" s="547"/>
      <c r="AC93" s="547"/>
      <c r="AD93" s="547"/>
      <c r="AE93" s="547"/>
      <c r="AF93" s="547"/>
      <c r="AG93" s="547"/>
      <c r="AH93" s="547"/>
      <c r="AI93" s="547"/>
      <c r="AJ93" s="547"/>
      <c r="AK93" s="547"/>
      <c r="AL93" s="547"/>
      <c r="AM93" s="547"/>
      <c r="AN93" s="547"/>
    </row>
    <row r="94" spans="1:40" s="560" customFormat="1" ht="15.75" customHeight="1">
      <c r="A94" s="553">
        <v>41609</v>
      </c>
      <c r="B94" s="553" t="s">
        <v>113</v>
      </c>
      <c r="C94" s="221">
        <v>156.17373168784266</v>
      </c>
      <c r="D94" s="222">
        <f t="shared" ca="1" si="2"/>
        <v>5.1339935199566922E-2</v>
      </c>
      <c r="E94" s="222">
        <f t="shared" si="4"/>
        <v>5.1339935199566922E-2</v>
      </c>
      <c r="F94" s="222">
        <f t="shared" si="3"/>
        <v>6.3501314707546275E-2</v>
      </c>
      <c r="G94" s="222">
        <v>1.4349903012577325E-2</v>
      </c>
      <c r="H94" s="223">
        <v>3.2500000000000001E-2</v>
      </c>
      <c r="I94" s="554">
        <v>3.2500000000000001E-2</v>
      </c>
      <c r="J94" s="555">
        <v>1929.51</v>
      </c>
      <c r="K94" s="555">
        <v>1910.5900000000001</v>
      </c>
      <c r="L94" s="556">
        <v>116.52408871127868</v>
      </c>
      <c r="M94" s="557">
        <f t="shared" si="5"/>
        <v>-2.1294929161580489E-3</v>
      </c>
      <c r="N94" s="228">
        <f t="shared" si="6"/>
        <v>1.9378154022099636E-2</v>
      </c>
      <c r="O94" s="547"/>
      <c r="P94" s="547"/>
      <c r="Q94" s="547"/>
      <c r="R94" s="547"/>
      <c r="S94" s="547"/>
      <c r="T94" s="547"/>
      <c r="U94" s="547"/>
      <c r="V94" s="547"/>
      <c r="W94" s="547"/>
      <c r="X94" s="547"/>
      <c r="Y94" s="547"/>
      <c r="Z94" s="547"/>
      <c r="AA94" s="547"/>
      <c r="AB94" s="547"/>
      <c r="AC94" s="547"/>
      <c r="AD94" s="547"/>
      <c r="AE94" s="547"/>
      <c r="AF94" s="547"/>
      <c r="AG94" s="547"/>
      <c r="AH94" s="547"/>
      <c r="AI94" s="547"/>
      <c r="AJ94" s="547"/>
      <c r="AK94" s="547"/>
      <c r="AL94" s="547"/>
      <c r="AM94" s="547"/>
      <c r="AN94" s="547"/>
    </row>
    <row r="95" spans="1:40" ht="15.75" customHeight="1">
      <c r="A95" s="542">
        <v>41699</v>
      </c>
      <c r="B95" s="542" t="s">
        <v>114</v>
      </c>
      <c r="C95" s="212">
        <v>144.50785403873167</v>
      </c>
      <c r="D95" s="213">
        <f t="shared" ca="1" si="2"/>
        <v>6.6011769468974579E-2</v>
      </c>
      <c r="E95" s="213">
        <f t="shared" si="4"/>
        <v>6.1466560806569426E-2</v>
      </c>
      <c r="F95" s="213">
        <f t="shared" si="3"/>
        <v>6.6011769468974579E-2</v>
      </c>
      <c r="G95" s="213">
        <v>1.4003048067124713E-2</v>
      </c>
      <c r="H95" s="214">
        <v>3.2500000000000001E-2</v>
      </c>
      <c r="I95" s="370">
        <v>3.2500000000000001E-2</v>
      </c>
      <c r="J95" s="562">
        <v>1971.2</v>
      </c>
      <c r="K95" s="562">
        <v>1993.5650000000001</v>
      </c>
      <c r="L95" s="550">
        <v>118.29372484971987</v>
      </c>
      <c r="M95" s="551">
        <f t="shared" si="5"/>
        <v>1.5186869582185292E-2</v>
      </c>
      <c r="N95" s="213">
        <f t="shared" si="6"/>
        <v>2.5113384654627202E-2</v>
      </c>
      <c r="O95" s="547"/>
      <c r="P95" s="547"/>
      <c r="Q95" s="547"/>
      <c r="R95" s="547"/>
      <c r="S95" s="547"/>
      <c r="T95" s="547"/>
      <c r="U95" s="547"/>
      <c r="V95" s="547"/>
      <c r="W95" s="547"/>
      <c r="X95" s="547"/>
      <c r="Y95" s="547"/>
      <c r="Z95" s="547"/>
      <c r="AA95" s="547"/>
      <c r="AB95" s="547"/>
      <c r="AC95" s="547"/>
      <c r="AD95" s="547"/>
      <c r="AE95" s="547"/>
      <c r="AF95" s="547"/>
      <c r="AG95" s="547"/>
      <c r="AH95" s="547"/>
      <c r="AI95" s="547"/>
      <c r="AJ95" s="547"/>
      <c r="AK95" s="547"/>
      <c r="AL95" s="547"/>
      <c r="AM95" s="547"/>
      <c r="AN95" s="547"/>
    </row>
    <row r="96" spans="1:40" ht="15.75" customHeight="1">
      <c r="A96" s="542">
        <v>41791</v>
      </c>
      <c r="B96" s="542" t="s">
        <v>115</v>
      </c>
      <c r="C96" s="212">
        <v>147.86709585966753</v>
      </c>
      <c r="D96" s="213">
        <f t="shared" ca="1" si="2"/>
        <v>4.9726266124283214E-2</v>
      </c>
      <c r="E96" s="213">
        <f t="shared" si="4"/>
        <v>5.6429229490408073E-2</v>
      </c>
      <c r="F96" s="213">
        <f t="shared" si="3"/>
        <v>3.4284425004635688E-2</v>
      </c>
      <c r="G96" s="213">
        <v>3.5153098202203026E-3</v>
      </c>
      <c r="H96" s="214">
        <v>0.04</v>
      </c>
      <c r="I96" s="370">
        <v>3.7499999999999999E-2</v>
      </c>
      <c r="J96" s="562">
        <v>1877.44</v>
      </c>
      <c r="K96" s="562">
        <v>1906.92</v>
      </c>
      <c r="L96" s="550">
        <v>119.52132955538686</v>
      </c>
      <c r="M96" s="551">
        <f t="shared" si="5"/>
        <v>1.037759785843706E-2</v>
      </c>
      <c r="N96" s="213">
        <f t="shared" si="6"/>
        <v>2.785316367928159E-2</v>
      </c>
      <c r="O96" s="547"/>
      <c r="P96" s="547"/>
      <c r="Q96" s="547"/>
      <c r="R96" s="547"/>
      <c r="S96" s="547"/>
      <c r="T96" s="547"/>
      <c r="U96" s="547"/>
      <c r="V96" s="547"/>
      <c r="W96" s="547"/>
      <c r="X96" s="547"/>
      <c r="Y96" s="547"/>
      <c r="Z96" s="547"/>
      <c r="AA96" s="547"/>
      <c r="AB96" s="547"/>
      <c r="AC96" s="547"/>
      <c r="AD96" s="547"/>
      <c r="AE96" s="547"/>
      <c r="AF96" s="547"/>
      <c r="AG96" s="547"/>
      <c r="AH96" s="547"/>
      <c r="AI96" s="547"/>
      <c r="AJ96" s="547"/>
      <c r="AK96" s="547"/>
      <c r="AL96" s="547"/>
      <c r="AM96" s="547"/>
      <c r="AN96" s="547"/>
    </row>
    <row r="97" spans="1:40" ht="15.75" customHeight="1">
      <c r="A97" s="542">
        <v>41883</v>
      </c>
      <c r="B97" s="542" t="s">
        <v>116</v>
      </c>
      <c r="C97" s="212">
        <v>152.80837945182216</v>
      </c>
      <c r="D97" s="213">
        <f t="shared" ca="1" si="2"/>
        <v>4.7698178708935224E-2</v>
      </c>
      <c r="E97" s="213">
        <f t="shared" si="4"/>
        <v>5.1756965293005663E-2</v>
      </c>
      <c r="F97" s="213">
        <f t="shared" si="3"/>
        <v>4.3839511467067771E-2</v>
      </c>
      <c r="G97" s="213">
        <v>9.5754848591169672E-3</v>
      </c>
      <c r="H97" s="214">
        <v>4.4999999999999998E-2</v>
      </c>
      <c r="I97" s="408">
        <v>4.3749999999999997E-2</v>
      </c>
      <c r="J97" s="562">
        <v>2024.85</v>
      </c>
      <c r="K97" s="562">
        <v>1950.675</v>
      </c>
      <c r="L97" s="550">
        <v>120.10830323894841</v>
      </c>
      <c r="M97" s="551">
        <f t="shared" si="5"/>
        <v>4.9110370989433605E-3</v>
      </c>
      <c r="N97" s="219">
        <f t="shared" si="6"/>
        <v>2.856443490408056E-2</v>
      </c>
      <c r="O97" s="547"/>
      <c r="P97" s="547"/>
      <c r="Q97" s="547"/>
      <c r="R97" s="547"/>
      <c r="S97" s="547"/>
      <c r="T97" s="547"/>
      <c r="U97" s="547"/>
      <c r="V97" s="547"/>
      <c r="W97" s="547"/>
      <c r="X97" s="547"/>
      <c r="Y97" s="547"/>
      <c r="Z97" s="547"/>
      <c r="AA97" s="547"/>
      <c r="AB97" s="547"/>
      <c r="AC97" s="547"/>
      <c r="AD97" s="547"/>
      <c r="AE97" s="547"/>
      <c r="AF97" s="547"/>
      <c r="AG97" s="547"/>
      <c r="AH97" s="547"/>
      <c r="AI97" s="547"/>
      <c r="AJ97" s="547"/>
      <c r="AK97" s="547"/>
      <c r="AL97" s="547"/>
      <c r="AM97" s="547"/>
      <c r="AN97" s="547"/>
    </row>
    <row r="98" spans="1:40" s="560" customFormat="1" ht="15.75" customHeight="1">
      <c r="A98" s="553">
        <v>41974</v>
      </c>
      <c r="B98" s="553" t="s">
        <v>117</v>
      </c>
      <c r="C98" s="221">
        <v>162.0494147534354</v>
      </c>
      <c r="D98" s="222">
        <f t="shared" ca="1" si="2"/>
        <v>4.4990300011097384E-2</v>
      </c>
      <c r="E98" s="222">
        <f t="shared" si="4"/>
        <v>4.4990300011097384E-2</v>
      </c>
      <c r="F98" s="222">
        <f t="shared" si="3"/>
        <v>3.7622735924226713E-2</v>
      </c>
      <c r="G98" s="222">
        <v>9.7787268704734309E-3</v>
      </c>
      <c r="H98" s="223">
        <v>4.4999999999999998E-2</v>
      </c>
      <c r="I98" s="554">
        <v>4.4999999999999998E-2</v>
      </c>
      <c r="J98" s="555">
        <v>2376.5100000000002</v>
      </c>
      <c r="K98" s="555">
        <v>2217.0550000000003</v>
      </c>
      <c r="L98" s="556">
        <v>120.78616634270767</v>
      </c>
      <c r="M98" s="557">
        <f t="shared" si="5"/>
        <v>5.6437655472552084E-3</v>
      </c>
      <c r="N98" s="228">
        <f t="shared" si="6"/>
        <v>3.6576794365579479E-2</v>
      </c>
      <c r="O98" s="547"/>
      <c r="P98" s="547"/>
      <c r="Q98" s="547"/>
      <c r="R98" s="547"/>
      <c r="S98" s="547"/>
      <c r="T98" s="547"/>
      <c r="U98" s="547"/>
      <c r="V98" s="547"/>
      <c r="W98" s="547"/>
      <c r="X98" s="547"/>
      <c r="Y98" s="547"/>
      <c r="Z98" s="547"/>
      <c r="AA98" s="547"/>
      <c r="AB98" s="547"/>
      <c r="AC98" s="547"/>
      <c r="AD98" s="547"/>
      <c r="AE98" s="547"/>
      <c r="AF98" s="547"/>
      <c r="AG98" s="547"/>
      <c r="AH98" s="547"/>
      <c r="AI98" s="547"/>
      <c r="AJ98" s="547"/>
      <c r="AK98" s="547"/>
      <c r="AL98" s="547"/>
      <c r="AM98" s="547"/>
      <c r="AN98" s="547"/>
    </row>
    <row r="99" spans="1:40" ht="15.75" customHeight="1">
      <c r="A99" s="542">
        <v>42064</v>
      </c>
      <c r="B99" s="542" t="s">
        <v>118</v>
      </c>
      <c r="C99" s="212">
        <v>148.59342532936876</v>
      </c>
      <c r="D99" s="213">
        <f t="shared" ca="1" si="2"/>
        <v>2.8272313071247002E-2</v>
      </c>
      <c r="E99" s="213">
        <f t="shared" si="4"/>
        <v>3.6066233881850707E-2</v>
      </c>
      <c r="F99" s="213">
        <f t="shared" si="3"/>
        <v>2.8272313071247002E-2</v>
      </c>
      <c r="G99" s="213">
        <v>5.9305557815141352E-3</v>
      </c>
      <c r="H99" s="214">
        <v>4.4999999999999998E-2</v>
      </c>
      <c r="I99" s="370">
        <v>4.4999999999999998E-2</v>
      </c>
      <c r="J99" s="562">
        <v>2599.62</v>
      </c>
      <c r="K99" s="562">
        <v>2519.9650000000001</v>
      </c>
      <c r="L99" s="550">
        <v>123.68223958570238</v>
      </c>
      <c r="M99" s="551">
        <f t="shared" si="5"/>
        <v>2.3976862008995736E-2</v>
      </c>
      <c r="N99" s="213">
        <f t="shared" si="6"/>
        <v>4.5551991391158397E-2</v>
      </c>
      <c r="O99" s="547"/>
      <c r="P99" s="547"/>
      <c r="Q99" s="547"/>
      <c r="R99" s="547"/>
      <c r="S99" s="547"/>
      <c r="T99" s="547"/>
      <c r="U99" s="547"/>
      <c r="V99" s="547"/>
      <c r="W99" s="547"/>
      <c r="X99" s="547"/>
      <c r="Y99" s="547"/>
      <c r="Z99" s="547"/>
      <c r="AA99" s="547"/>
      <c r="AB99" s="547"/>
      <c r="AC99" s="547"/>
      <c r="AD99" s="547"/>
      <c r="AE99" s="547"/>
      <c r="AF99" s="547"/>
      <c r="AG99" s="547"/>
      <c r="AH99" s="547"/>
      <c r="AI99" s="547"/>
      <c r="AJ99" s="547"/>
      <c r="AK99" s="547"/>
      <c r="AL99" s="547"/>
      <c r="AM99" s="547"/>
      <c r="AN99" s="547"/>
    </row>
    <row r="100" spans="1:40" ht="15.75" customHeight="1">
      <c r="A100" s="542">
        <v>42156</v>
      </c>
      <c r="B100" s="542" t="s">
        <v>119</v>
      </c>
      <c r="C100" s="212">
        <v>152.92599274550946</v>
      </c>
      <c r="D100" s="213">
        <f t="shared" ca="1" si="2"/>
        <v>3.1276510452269202E-2</v>
      </c>
      <c r="E100" s="213">
        <f t="shared" si="4"/>
        <v>3.603366754226367E-2</v>
      </c>
      <c r="F100" s="213">
        <f t="shared" si="3"/>
        <v>3.421245853535293E-2</v>
      </c>
      <c r="G100" s="213">
        <v>9.0393436118278991E-3</v>
      </c>
      <c r="H100" s="214">
        <v>4.4999999999999998E-2</v>
      </c>
      <c r="I100" s="370">
        <v>4.4999999999999998E-2</v>
      </c>
      <c r="J100" s="562">
        <v>2606</v>
      </c>
      <c r="K100" s="562">
        <v>2494.3000000000002</v>
      </c>
      <c r="L100" s="550">
        <v>124.80450980489547</v>
      </c>
      <c r="M100" s="551">
        <f t="shared" si="5"/>
        <v>9.0738187063263975E-3</v>
      </c>
      <c r="N100" s="213">
        <f t="shared" si="6"/>
        <v>4.4202823622877752E-2</v>
      </c>
      <c r="O100" s="547"/>
      <c r="P100" s="547"/>
      <c r="Q100" s="547"/>
      <c r="R100" s="547"/>
      <c r="S100" s="547"/>
      <c r="T100" s="547"/>
      <c r="U100" s="547"/>
      <c r="V100" s="547"/>
      <c r="W100" s="547"/>
      <c r="X100" s="547"/>
      <c r="Y100" s="547"/>
      <c r="Z100" s="547"/>
      <c r="AA100" s="547"/>
      <c r="AB100" s="547"/>
      <c r="AC100" s="547"/>
      <c r="AD100" s="547"/>
      <c r="AE100" s="547"/>
      <c r="AF100" s="547"/>
      <c r="AG100" s="547"/>
      <c r="AH100" s="547"/>
      <c r="AI100" s="547"/>
      <c r="AJ100" s="547"/>
      <c r="AK100" s="547"/>
      <c r="AL100" s="547"/>
      <c r="AM100" s="547"/>
      <c r="AN100" s="547"/>
    </row>
    <row r="101" spans="1:40" ht="15.75" customHeight="1">
      <c r="A101" s="542">
        <v>42248</v>
      </c>
      <c r="B101" s="542" t="s">
        <v>120</v>
      </c>
      <c r="C101" s="212">
        <v>158.27508935341353</v>
      </c>
      <c r="D101" s="213">
        <f t="shared" ca="1" si="2"/>
        <v>3.2820586744334079E-2</v>
      </c>
      <c r="E101" s="213">
        <f t="shared" si="4"/>
        <v>3.4067715290976297E-2</v>
      </c>
      <c r="F101" s="213">
        <f t="shared" si="3"/>
        <v>3.5774935387721474E-2</v>
      </c>
      <c r="G101" s="213">
        <v>9.042664590448668E-3</v>
      </c>
      <c r="H101" s="214">
        <v>4.7500000000000001E-2</v>
      </c>
      <c r="I101" s="408">
        <v>4.6249999999999999E-2</v>
      </c>
      <c r="J101" s="562">
        <v>3087.44</v>
      </c>
      <c r="K101" s="562">
        <v>2983.91</v>
      </c>
      <c r="L101" s="550">
        <v>126.53490606903131</v>
      </c>
      <c r="M101" s="551">
        <f t="shared" si="5"/>
        <v>1.3864853656658127E-2</v>
      </c>
      <c r="N101" s="219">
        <f t="shared" si="6"/>
        <v>5.350673231389802E-2</v>
      </c>
      <c r="O101" s="547"/>
      <c r="P101" s="547"/>
      <c r="Q101" s="547"/>
      <c r="R101" s="547"/>
      <c r="S101" s="547"/>
      <c r="T101" s="547"/>
      <c r="U101" s="547"/>
      <c r="V101" s="547"/>
      <c r="W101" s="547"/>
      <c r="X101" s="547"/>
      <c r="Y101" s="547"/>
      <c r="Z101" s="547"/>
      <c r="AA101" s="547"/>
      <c r="AB101" s="547"/>
      <c r="AC101" s="547"/>
      <c r="AD101" s="547"/>
      <c r="AE101" s="547"/>
      <c r="AF101" s="547"/>
      <c r="AG101" s="547"/>
      <c r="AH101" s="547"/>
      <c r="AI101" s="547"/>
      <c r="AJ101" s="547"/>
      <c r="AK101" s="547"/>
      <c r="AL101" s="547"/>
      <c r="AM101" s="547"/>
      <c r="AN101" s="547"/>
    </row>
    <row r="102" spans="1:40" s="560" customFormat="1" ht="15.75" customHeight="1">
      <c r="A102" s="553">
        <v>42339</v>
      </c>
      <c r="B102" s="553" t="s">
        <v>121</v>
      </c>
      <c r="C102" s="221">
        <v>165.38743770944663</v>
      </c>
      <c r="D102" s="222">
        <f t="shared" ca="1" si="2"/>
        <v>2.9559013752752383E-2</v>
      </c>
      <c r="E102" s="222">
        <f t="shared" si="4"/>
        <v>2.9559013752752383E-2</v>
      </c>
      <c r="F102" s="222">
        <f t="shared" si="3"/>
        <v>2.0598796737959058E-2</v>
      </c>
      <c r="G102" s="222">
        <v>-3.8191207276383476E-3</v>
      </c>
      <c r="H102" s="223">
        <v>5.7500000000000002E-2</v>
      </c>
      <c r="I102" s="554">
        <v>5.5E-2</v>
      </c>
      <c r="J102" s="555">
        <v>3175</v>
      </c>
      <c r="K102" s="555">
        <v>3035.5</v>
      </c>
      <c r="L102" s="556">
        <v>128.9622895597023</v>
      </c>
      <c r="M102" s="557">
        <f t="shared" si="5"/>
        <v>1.9183508852069098E-2</v>
      </c>
      <c r="N102" s="228">
        <f t="shared" si="6"/>
        <v>6.7690890973362228E-2</v>
      </c>
      <c r="O102" s="547"/>
      <c r="P102" s="547"/>
      <c r="Q102" s="547"/>
      <c r="R102" s="547"/>
      <c r="S102" s="547"/>
      <c r="T102" s="547"/>
      <c r="U102" s="547"/>
      <c r="V102" s="547"/>
      <c r="W102" s="547"/>
      <c r="X102" s="547"/>
      <c r="Y102" s="547"/>
      <c r="Z102" s="547"/>
      <c r="AA102" s="547"/>
      <c r="AB102" s="547"/>
      <c r="AC102" s="547"/>
      <c r="AD102" s="547"/>
      <c r="AE102" s="547"/>
      <c r="AF102" s="547"/>
      <c r="AG102" s="547"/>
      <c r="AH102" s="547"/>
      <c r="AI102" s="547"/>
      <c r="AJ102" s="547"/>
      <c r="AK102" s="547"/>
      <c r="AL102" s="547"/>
      <c r="AM102" s="547"/>
      <c r="AN102" s="547"/>
    </row>
    <row r="103" spans="1:40" ht="15.75" customHeight="1">
      <c r="A103" s="542">
        <v>42430</v>
      </c>
      <c r="B103" s="542" t="s">
        <v>122</v>
      </c>
      <c r="C103" s="212">
        <v>152.12254062359983</v>
      </c>
      <c r="D103" s="213">
        <f t="shared" ca="1" si="2"/>
        <v>2.3750144304221621E-2</v>
      </c>
      <c r="E103" s="213">
        <f t="shared" si="4"/>
        <v>2.8451208805117201E-2</v>
      </c>
      <c r="F103" s="213">
        <f t="shared" si="3"/>
        <v>2.3750144304221621E-2</v>
      </c>
      <c r="G103" s="213">
        <v>1.3299149965851687E-2</v>
      </c>
      <c r="H103" s="214">
        <v>6.5000000000000002E-2</v>
      </c>
      <c r="I103" s="370">
        <v>6.25E-2</v>
      </c>
      <c r="J103" s="562">
        <v>3002.2</v>
      </c>
      <c r="K103" s="562">
        <v>3143.5949999999998</v>
      </c>
      <c r="L103" s="550">
        <v>133.54668231645402</v>
      </c>
      <c r="M103" s="551">
        <f t="shared" si="5"/>
        <v>3.5548320151600699E-2</v>
      </c>
      <c r="N103" s="213">
        <f t="shared" si="6"/>
        <v>7.9756339825301614E-2</v>
      </c>
      <c r="O103" s="547"/>
      <c r="P103" s="547"/>
      <c r="Q103" s="547"/>
      <c r="R103" s="547"/>
      <c r="S103" s="547"/>
      <c r="T103" s="547"/>
      <c r="U103" s="547"/>
      <c r="V103" s="547"/>
      <c r="W103" s="547"/>
      <c r="X103" s="547"/>
      <c r="Y103" s="547"/>
      <c r="Z103" s="547"/>
      <c r="AA103" s="547"/>
      <c r="AB103" s="547"/>
      <c r="AC103" s="547"/>
      <c r="AD103" s="547"/>
      <c r="AE103" s="547"/>
      <c r="AF103" s="547"/>
      <c r="AG103" s="547"/>
      <c r="AH103" s="547"/>
      <c r="AI103" s="547"/>
      <c r="AJ103" s="547"/>
      <c r="AK103" s="547"/>
      <c r="AL103" s="547"/>
      <c r="AM103" s="547"/>
      <c r="AN103" s="547"/>
    </row>
    <row r="104" spans="1:40" ht="15.75" customHeight="1">
      <c r="A104" s="542">
        <v>42522</v>
      </c>
      <c r="B104" s="542" t="s">
        <v>123</v>
      </c>
      <c r="C104" s="212">
        <v>156.17306503452906</v>
      </c>
      <c r="D104" s="213">
        <f t="shared" ca="1" si="2"/>
        <v>2.2473469955981207E-2</v>
      </c>
      <c r="E104" s="213">
        <f t="shared" si="4"/>
        <v>2.5278222702645792E-2</v>
      </c>
      <c r="F104" s="213">
        <f t="shared" si="3"/>
        <v>2.1232965244980972E-2</v>
      </c>
      <c r="G104" s="213">
        <v>4.3221484468536353E-4</v>
      </c>
      <c r="H104" s="214">
        <v>7.4999999999999997E-2</v>
      </c>
      <c r="I104" s="370">
        <v>7.2499999999999995E-2</v>
      </c>
      <c r="J104" s="562">
        <v>2920.35</v>
      </c>
      <c r="K104" s="562">
        <v>2885.16</v>
      </c>
      <c r="L104" s="550">
        <v>135.54043370928142</v>
      </c>
      <c r="M104" s="551">
        <f t="shared" si="5"/>
        <v>1.4929246898870652E-2</v>
      </c>
      <c r="N104" s="213">
        <f t="shared" si="6"/>
        <v>8.602192277481957E-2</v>
      </c>
      <c r="O104" s="547"/>
      <c r="P104" s="547"/>
      <c r="Q104" s="547"/>
      <c r="R104" s="547"/>
      <c r="S104" s="547"/>
      <c r="T104" s="547"/>
      <c r="U104" s="547"/>
      <c r="V104" s="547"/>
      <c r="W104" s="547"/>
      <c r="X104" s="547"/>
      <c r="Y104" s="547"/>
      <c r="Z104" s="547"/>
      <c r="AA104" s="547"/>
      <c r="AB104" s="547"/>
      <c r="AC104" s="547"/>
      <c r="AD104" s="547"/>
      <c r="AE104" s="547"/>
      <c r="AF104" s="547"/>
      <c r="AG104" s="547"/>
      <c r="AH104" s="547"/>
      <c r="AI104" s="547"/>
      <c r="AJ104" s="547"/>
      <c r="AK104" s="547"/>
      <c r="AL104" s="547"/>
      <c r="AM104" s="547"/>
      <c r="AN104" s="547"/>
    </row>
    <row r="105" spans="1:40" ht="15.75" customHeight="1">
      <c r="A105" s="542">
        <v>42614</v>
      </c>
      <c r="B105" s="542" t="s">
        <v>124</v>
      </c>
      <c r="C105" s="212">
        <v>160.74142958779845</v>
      </c>
      <c r="D105" s="213">
        <f t="shared" ca="1" si="2"/>
        <v>2.0101431548912085E-2</v>
      </c>
      <c r="E105" s="213">
        <f t="shared" si="4"/>
        <v>2.023104242863405E-2</v>
      </c>
      <c r="F105" s="213">
        <f t="shared" si="3"/>
        <v>1.5582617861474191E-2</v>
      </c>
      <c r="G105" s="213">
        <v>4.1195556668429667E-3</v>
      </c>
      <c r="H105" s="214">
        <v>7.7499999999999999E-2</v>
      </c>
      <c r="I105" s="408">
        <v>7.7499999999999999E-2</v>
      </c>
      <c r="J105" s="562">
        <v>2893.47</v>
      </c>
      <c r="K105" s="562">
        <v>2982.2349999999997</v>
      </c>
      <c r="L105" s="550">
        <v>135.73759812982226</v>
      </c>
      <c r="M105" s="551">
        <f t="shared" si="5"/>
        <v>1.4546539002799896E-3</v>
      </c>
      <c r="N105" s="219">
        <f t="shared" si="6"/>
        <v>7.2728485338033222E-2</v>
      </c>
      <c r="O105" s="547"/>
      <c r="P105" s="547"/>
      <c r="Q105" s="547"/>
      <c r="R105" s="547"/>
      <c r="S105" s="547"/>
      <c r="T105" s="547"/>
      <c r="U105" s="547"/>
      <c r="V105" s="547"/>
      <c r="W105" s="547"/>
      <c r="X105" s="547"/>
      <c r="Y105" s="547"/>
      <c r="Z105" s="547"/>
      <c r="AA105" s="547"/>
      <c r="AB105" s="547"/>
      <c r="AC105" s="547"/>
      <c r="AD105" s="547"/>
      <c r="AE105" s="547"/>
      <c r="AF105" s="547"/>
      <c r="AG105" s="547"/>
      <c r="AH105" s="547"/>
      <c r="AI105" s="547"/>
      <c r="AJ105" s="547"/>
      <c r="AK105" s="547"/>
      <c r="AL105" s="547"/>
      <c r="AM105" s="547"/>
      <c r="AN105" s="547"/>
    </row>
    <row r="106" spans="1:40" s="560" customFormat="1" ht="15.75" customHeight="1">
      <c r="A106" s="553">
        <v>42705</v>
      </c>
      <c r="B106" s="563" t="s">
        <v>125</v>
      </c>
      <c r="C106" s="221">
        <v>169.19484841795344</v>
      </c>
      <c r="D106" s="222">
        <f t="shared" ca="1" si="2"/>
        <v>2.0873825016279657E-2</v>
      </c>
      <c r="E106" s="222">
        <f t="shared" si="4"/>
        <v>2.0873825016279657E-2</v>
      </c>
      <c r="F106" s="557">
        <f t="shared" si="3"/>
        <v>2.302116026004164E-2</v>
      </c>
      <c r="G106" s="557">
        <v>4.82182593746594E-3</v>
      </c>
      <c r="H106" s="223">
        <v>7.4999999999999997E-2</v>
      </c>
      <c r="I106" s="554">
        <v>7.6249999999999998E-2</v>
      </c>
      <c r="J106" s="555">
        <v>3002</v>
      </c>
      <c r="K106" s="555">
        <v>3004.3900000000003</v>
      </c>
      <c r="L106" s="556">
        <v>136.37427899367657</v>
      </c>
      <c r="M106" s="557">
        <f t="shared" si="5"/>
        <v>4.6905269625101553E-3</v>
      </c>
      <c r="N106" s="228">
        <f t="shared" si="6"/>
        <v>5.7474083775032048E-2</v>
      </c>
      <c r="O106" s="547"/>
      <c r="P106" s="547"/>
      <c r="Q106" s="547"/>
      <c r="R106" s="547"/>
      <c r="S106" s="547"/>
      <c r="T106" s="547"/>
      <c r="U106" s="547"/>
      <c r="V106" s="547"/>
      <c r="W106" s="547"/>
      <c r="X106" s="547"/>
      <c r="Y106" s="547"/>
      <c r="Z106" s="547"/>
      <c r="AA106" s="547"/>
      <c r="AB106" s="547"/>
      <c r="AC106" s="547"/>
      <c r="AD106" s="547"/>
      <c r="AE106" s="547"/>
      <c r="AF106" s="547"/>
      <c r="AG106" s="547"/>
      <c r="AH106" s="547"/>
      <c r="AI106" s="547"/>
      <c r="AJ106" s="547"/>
      <c r="AK106" s="547"/>
      <c r="AL106" s="547"/>
      <c r="AM106" s="547"/>
      <c r="AN106" s="547"/>
    </row>
    <row r="107" spans="1:40" ht="15.75" customHeight="1">
      <c r="A107" s="542">
        <v>42795</v>
      </c>
      <c r="B107" s="542" t="s">
        <v>126</v>
      </c>
      <c r="C107" s="212">
        <v>153.74163001690894</v>
      </c>
      <c r="D107" s="213">
        <f t="shared" ca="1" si="2"/>
        <v>1.0643323380427061E-2</v>
      </c>
      <c r="E107" s="213">
        <f t="shared" si="4"/>
        <v>1.7718652217708186E-2</v>
      </c>
      <c r="F107" s="213">
        <f t="shared" si="3"/>
        <v>1.0643323380427061E-2</v>
      </c>
      <c r="G107" s="213">
        <v>-2.3719271900002337E-4</v>
      </c>
      <c r="H107" s="214">
        <v>7.0000000000000007E-2</v>
      </c>
      <c r="I107" s="370">
        <v>7.2499999999999995E-2</v>
      </c>
      <c r="J107" s="562">
        <v>2873.98</v>
      </c>
      <c r="K107" s="562">
        <v>2898.6800000000003</v>
      </c>
      <c r="L107" s="550">
        <v>139.80475528412683</v>
      </c>
      <c r="M107" s="551">
        <f t="shared" si="5"/>
        <v>2.5154862894705587E-2</v>
      </c>
      <c r="N107" s="213">
        <f t="shared" si="6"/>
        <v>4.6860564853596243E-2</v>
      </c>
      <c r="O107" s="547"/>
      <c r="P107" s="547"/>
      <c r="Q107" s="547"/>
      <c r="R107" s="547"/>
      <c r="S107" s="547"/>
      <c r="T107" s="547"/>
      <c r="U107" s="547"/>
      <c r="V107" s="547"/>
      <c r="W107" s="547"/>
      <c r="X107" s="547"/>
      <c r="Y107" s="547"/>
      <c r="Z107" s="547"/>
      <c r="AA107" s="547"/>
      <c r="AB107" s="547"/>
      <c r="AC107" s="547"/>
      <c r="AD107" s="547"/>
      <c r="AE107" s="547"/>
      <c r="AF107" s="547"/>
      <c r="AG107" s="547"/>
      <c r="AH107" s="547"/>
      <c r="AI107" s="547"/>
      <c r="AJ107" s="547"/>
      <c r="AK107" s="547"/>
      <c r="AL107" s="547"/>
      <c r="AM107" s="547"/>
      <c r="AN107" s="547"/>
    </row>
    <row r="108" spans="1:40" ht="15.75" customHeight="1">
      <c r="A108" s="542">
        <v>42887</v>
      </c>
      <c r="B108" s="542" t="s">
        <v>127</v>
      </c>
      <c r="C108" s="212">
        <v>158.14736510434562</v>
      </c>
      <c r="D108" s="213">
        <f t="shared" ca="1" si="2"/>
        <v>1.1655662283783341E-2</v>
      </c>
      <c r="E108" s="213">
        <f t="shared" si="4"/>
        <v>1.5613598267234963E-2</v>
      </c>
      <c r="F108" s="213">
        <f t="shared" si="3"/>
        <v>1.2641745037020646E-2</v>
      </c>
      <c r="G108" s="213">
        <v>6.5147860414151992E-3</v>
      </c>
      <c r="H108" s="214">
        <v>5.7500000000000002E-2</v>
      </c>
      <c r="I108" s="370">
        <v>6.1249999999999999E-2</v>
      </c>
      <c r="J108" s="562">
        <v>3045.67</v>
      </c>
      <c r="K108" s="562">
        <v>2994.335</v>
      </c>
      <c r="L108" s="550">
        <v>140.94493615874489</v>
      </c>
      <c r="M108" s="551">
        <f t="shared" si="5"/>
        <v>8.1555228382672595E-3</v>
      </c>
      <c r="N108" s="213">
        <f t="shared" si="6"/>
        <v>3.9873728462869629E-2</v>
      </c>
      <c r="O108" s="547"/>
      <c r="P108" s="547"/>
      <c r="Q108" s="547"/>
      <c r="R108" s="547"/>
      <c r="S108" s="547"/>
      <c r="T108" s="547"/>
      <c r="U108" s="547"/>
      <c r="V108" s="547"/>
      <c r="W108" s="547"/>
      <c r="X108" s="547"/>
      <c r="Y108" s="547"/>
      <c r="Z108" s="547"/>
      <c r="AA108" s="547"/>
      <c r="AB108" s="547"/>
      <c r="AC108" s="547"/>
      <c r="AD108" s="547"/>
      <c r="AE108" s="547"/>
      <c r="AF108" s="547"/>
      <c r="AG108" s="547"/>
      <c r="AH108" s="547"/>
      <c r="AI108" s="547"/>
      <c r="AJ108" s="547"/>
      <c r="AK108" s="547"/>
      <c r="AL108" s="547"/>
      <c r="AM108" s="547"/>
      <c r="AN108" s="547"/>
    </row>
    <row r="109" spans="1:40" ht="15.75" customHeight="1">
      <c r="A109" s="542">
        <v>42979</v>
      </c>
      <c r="B109" s="542" t="s">
        <v>128</v>
      </c>
      <c r="C109" s="212">
        <v>163.46862535296049</v>
      </c>
      <c r="D109" s="213">
        <f t="shared" ca="1" si="2"/>
        <v>1.3475663440891461E-2</v>
      </c>
      <c r="E109" s="213">
        <f t="shared" si="4"/>
        <v>1.5964068803359321E-2</v>
      </c>
      <c r="F109" s="213">
        <f t="shared" si="3"/>
        <v>1.6966352558612785E-2</v>
      </c>
      <c r="G109" s="213">
        <v>5.4236254061650335E-3</v>
      </c>
      <c r="H109" s="214">
        <v>5.2499999999999998E-2</v>
      </c>
      <c r="I109" s="370">
        <v>5.3749999999999999E-2</v>
      </c>
      <c r="J109" s="562">
        <v>2937.65</v>
      </c>
      <c r="K109" s="562">
        <v>2961.8150000000001</v>
      </c>
      <c r="L109" s="550">
        <v>141.12695830598949</v>
      </c>
      <c r="M109" s="551">
        <f t="shared" si="5"/>
        <v>1.2914415530302925E-3</v>
      </c>
      <c r="N109" s="213">
        <f t="shared" si="6"/>
        <v>3.9704254756392166E-2</v>
      </c>
      <c r="O109" s="547"/>
      <c r="P109" s="547"/>
      <c r="Q109" s="547"/>
      <c r="R109" s="547"/>
      <c r="S109" s="547"/>
      <c r="T109" s="547"/>
      <c r="U109" s="547"/>
      <c r="V109" s="547"/>
      <c r="W109" s="547"/>
      <c r="X109" s="547"/>
      <c r="Y109" s="547"/>
      <c r="Z109" s="547"/>
      <c r="AA109" s="547"/>
      <c r="AB109" s="547"/>
      <c r="AC109" s="547"/>
      <c r="AD109" s="547"/>
      <c r="AE109" s="547"/>
      <c r="AF109" s="547"/>
      <c r="AG109" s="547"/>
      <c r="AH109" s="547"/>
      <c r="AI109" s="547"/>
      <c r="AJ109" s="547"/>
      <c r="AK109" s="547"/>
      <c r="AL109" s="547"/>
      <c r="AM109" s="547"/>
      <c r="AN109" s="547"/>
    </row>
    <row r="110" spans="1:40" s="560" customFormat="1" ht="15.75" customHeight="1">
      <c r="A110" s="553">
        <v>43070</v>
      </c>
      <c r="B110" s="563" t="s">
        <v>129</v>
      </c>
      <c r="C110" s="221">
        <v>171.55013766257352</v>
      </c>
      <c r="D110" s="222">
        <f t="shared" ca="1" si="2"/>
        <v>1.359360867887438E-2</v>
      </c>
      <c r="E110" s="222">
        <f t="shared" si="4"/>
        <v>1.359360867887438E-2</v>
      </c>
      <c r="F110" s="557">
        <f t="shared" si="3"/>
        <v>1.392057303542682E-2</v>
      </c>
      <c r="G110" s="557">
        <v>1.5472915870384796E-3</v>
      </c>
      <c r="H110" s="223">
        <v>4.7500000000000001E-2</v>
      </c>
      <c r="I110" s="554">
        <v>4.8750000000000002E-2</v>
      </c>
      <c r="J110" s="555">
        <v>2985.78</v>
      </c>
      <c r="K110" s="555">
        <v>3013.855</v>
      </c>
      <c r="L110" s="556">
        <v>141.95010728971607</v>
      </c>
      <c r="M110" s="557">
        <f t="shared" si="5"/>
        <v>5.8326842270761681E-3</v>
      </c>
      <c r="N110" s="228">
        <f t="shared" si="6"/>
        <v>4.0886216500532591E-2</v>
      </c>
      <c r="O110" s="547"/>
      <c r="P110" s="547"/>
      <c r="Q110" s="547"/>
      <c r="R110" s="547"/>
      <c r="S110" s="547"/>
      <c r="T110" s="547"/>
      <c r="U110" s="547"/>
      <c r="V110" s="547"/>
      <c r="W110" s="547"/>
      <c r="X110" s="547"/>
      <c r="Y110" s="547"/>
      <c r="Z110" s="547"/>
      <c r="AA110" s="547"/>
      <c r="AB110" s="547"/>
      <c r="AC110" s="547"/>
      <c r="AD110" s="547"/>
      <c r="AE110" s="547"/>
      <c r="AF110" s="547"/>
      <c r="AG110" s="547"/>
      <c r="AH110" s="547"/>
      <c r="AI110" s="547"/>
      <c r="AJ110" s="547"/>
      <c r="AK110" s="547"/>
      <c r="AL110" s="547"/>
      <c r="AM110" s="547"/>
      <c r="AN110" s="547"/>
    </row>
    <row r="111" spans="1:40" ht="15.75" customHeight="1">
      <c r="A111" s="542">
        <v>43160</v>
      </c>
      <c r="B111" s="542" t="s">
        <v>130</v>
      </c>
      <c r="C111" s="212">
        <v>156.2857221145282</v>
      </c>
      <c r="D111" s="213">
        <f t="shared" ca="1" si="2"/>
        <v>1.6547841318837575E-2</v>
      </c>
      <c r="E111" s="213">
        <f t="shared" si="4"/>
        <v>1.5004864541106055E-2</v>
      </c>
      <c r="F111" s="213">
        <f t="shared" si="3"/>
        <v>1.6547841318837575E-2</v>
      </c>
      <c r="G111" s="213">
        <v>6.6495771407082405E-3</v>
      </c>
      <c r="H111" s="214">
        <v>4.4999999999999998E-2</v>
      </c>
      <c r="I111" s="370">
        <v>4.4999999999999998E-2</v>
      </c>
      <c r="J111" s="562">
        <v>2794.06</v>
      </c>
      <c r="K111" s="562">
        <v>2812.44</v>
      </c>
      <c r="L111" s="550">
        <v>144.19442895639799</v>
      </c>
      <c r="M111" s="551">
        <f t="shared" si="5"/>
        <v>1.5810637339648714E-2</v>
      </c>
      <c r="N111" s="213">
        <f t="shared" si="6"/>
        <v>3.1398600593735004E-2</v>
      </c>
      <c r="O111" s="547"/>
      <c r="P111" s="547"/>
      <c r="Q111" s="547"/>
      <c r="R111" s="547"/>
      <c r="S111" s="547"/>
      <c r="T111" s="547"/>
      <c r="U111" s="547"/>
      <c r="V111" s="547"/>
      <c r="W111" s="547"/>
      <c r="X111" s="547"/>
      <c r="Y111" s="547"/>
      <c r="Z111" s="547"/>
      <c r="AA111" s="547"/>
      <c r="AB111" s="547"/>
      <c r="AC111" s="547"/>
      <c r="AD111" s="547"/>
      <c r="AE111" s="547"/>
      <c r="AF111" s="547"/>
      <c r="AG111" s="547"/>
      <c r="AH111" s="547"/>
      <c r="AI111" s="547"/>
      <c r="AJ111" s="547"/>
      <c r="AK111" s="547"/>
      <c r="AL111" s="547"/>
      <c r="AM111" s="547"/>
      <c r="AN111" s="547"/>
    </row>
    <row r="112" spans="1:40" ht="15.75" customHeight="1">
      <c r="A112" s="542">
        <v>43252</v>
      </c>
      <c r="B112" s="542" t="s">
        <v>131</v>
      </c>
      <c r="C112" s="212">
        <v>162.50942513692686</v>
      </c>
      <c r="D112" s="213">
        <f t="shared" ca="1" si="2"/>
        <v>2.2142981119021687E-2</v>
      </c>
      <c r="E112" s="213">
        <f t="shared" si="4"/>
        <v>1.8678973299965707E-2</v>
      </c>
      <c r="F112" s="213">
        <f t="shared" si="3"/>
        <v>2.7582249187036112E-2</v>
      </c>
      <c r="G112" s="213">
        <v>1.0993446078487068E-2</v>
      </c>
      <c r="H112" s="214">
        <v>4.2500000000000003E-2</v>
      </c>
      <c r="I112" s="370">
        <v>4.2500000000000003E-2</v>
      </c>
      <c r="J112" s="562">
        <v>2931.61</v>
      </c>
      <c r="K112" s="562">
        <v>2867.125</v>
      </c>
      <c r="L112" s="550">
        <v>145.45238568030487</v>
      </c>
      <c r="M112" s="551">
        <f t="shared" si="5"/>
        <v>8.7240313860341701E-3</v>
      </c>
      <c r="N112" s="213">
        <f t="shared" si="6"/>
        <v>3.19802161354934E-2</v>
      </c>
      <c r="O112" s="547"/>
      <c r="P112" s="547"/>
      <c r="Q112" s="547"/>
      <c r="R112" s="547"/>
      <c r="S112" s="547"/>
      <c r="T112" s="547"/>
      <c r="U112" s="547"/>
      <c r="V112" s="547"/>
      <c r="W112" s="547"/>
      <c r="X112" s="547"/>
      <c r="Y112" s="547"/>
      <c r="Z112" s="547"/>
      <c r="AA112" s="547"/>
      <c r="AB112" s="547"/>
      <c r="AC112" s="547"/>
      <c r="AD112" s="547"/>
      <c r="AE112" s="547"/>
      <c r="AF112" s="547"/>
      <c r="AG112" s="547"/>
      <c r="AH112" s="547"/>
      <c r="AI112" s="547"/>
      <c r="AJ112" s="547"/>
      <c r="AK112" s="547"/>
      <c r="AL112" s="547"/>
      <c r="AM112" s="547"/>
      <c r="AN112" s="547"/>
    </row>
    <row r="113" spans="1:40" ht="15.75" customHeight="1">
      <c r="A113" s="542">
        <v>43344</v>
      </c>
      <c r="B113" s="542" t="s">
        <v>132</v>
      </c>
      <c r="C113" s="212">
        <v>168.1770158829747</v>
      </c>
      <c r="D113" s="213">
        <f t="shared" ca="1" si="2"/>
        <v>2.443327330826861E-2</v>
      </c>
      <c r="E113" s="213">
        <f t="shared" si="4"/>
        <v>2.1673692335467676E-2</v>
      </c>
      <c r="F113" s="213">
        <f t="shared" si="3"/>
        <v>2.8803022719790405E-2</v>
      </c>
      <c r="G113" s="213">
        <v>9.8029582268874815E-3</v>
      </c>
      <c r="H113" s="214">
        <v>4.2500000000000003E-2</v>
      </c>
      <c r="I113" s="370">
        <v>4.2500000000000003E-2</v>
      </c>
      <c r="J113" s="562">
        <v>2966.17</v>
      </c>
      <c r="K113" s="562">
        <v>2927.7</v>
      </c>
      <c r="L113" s="550">
        <v>145.68080991942946</v>
      </c>
      <c r="M113" s="551">
        <f t="shared" si="5"/>
        <v>1.5704399625775523E-3</v>
      </c>
      <c r="N113" s="213">
        <f t="shared" si="6"/>
        <v>3.2267765621125211E-2</v>
      </c>
      <c r="O113" s="547"/>
      <c r="P113" s="547"/>
      <c r="Q113" s="547"/>
      <c r="R113" s="547"/>
      <c r="S113" s="547"/>
      <c r="T113" s="547"/>
      <c r="U113" s="547"/>
      <c r="V113" s="547"/>
      <c r="W113" s="547"/>
      <c r="X113" s="547"/>
      <c r="Y113" s="547"/>
      <c r="Z113" s="547"/>
      <c r="AA113" s="547"/>
      <c r="AB113" s="547"/>
      <c r="AC113" s="547"/>
      <c r="AD113" s="547"/>
      <c r="AE113" s="547"/>
      <c r="AF113" s="547"/>
      <c r="AG113" s="547"/>
      <c r="AH113" s="547"/>
      <c r="AI113" s="547"/>
      <c r="AJ113" s="547"/>
      <c r="AK113" s="547"/>
      <c r="AL113" s="547"/>
      <c r="AM113" s="547"/>
      <c r="AN113" s="547"/>
    </row>
    <row r="114" spans="1:40" s="560" customFormat="1" ht="15.75" customHeight="1">
      <c r="A114" s="553">
        <v>43435</v>
      </c>
      <c r="B114" s="563" t="s">
        <v>133</v>
      </c>
      <c r="C114" s="221">
        <v>176.52440773142897</v>
      </c>
      <c r="D114" s="222">
        <f t="shared" ca="1" si="2"/>
        <v>2.5643242827770418E-2</v>
      </c>
      <c r="E114" s="222">
        <f t="shared" si="4"/>
        <v>2.5643242827770418E-2</v>
      </c>
      <c r="F114" s="557">
        <f t="shared" si="3"/>
        <v>2.8996013274203758E-2</v>
      </c>
      <c r="G114" s="557">
        <v>4.1580908931115879E-4</v>
      </c>
      <c r="H114" s="223">
        <v>4.2500000000000003E-2</v>
      </c>
      <c r="I114" s="554">
        <v>4.2500000000000003E-2</v>
      </c>
      <c r="J114" s="555">
        <v>3254.25</v>
      </c>
      <c r="K114" s="555">
        <v>3237.13</v>
      </c>
      <c r="L114" s="556">
        <v>146.46128308633445</v>
      </c>
      <c r="M114" s="557">
        <f t="shared" si="5"/>
        <v>5.3574191915644054E-3</v>
      </c>
      <c r="N114" s="228">
        <f t="shared" si="6"/>
        <v>3.1780009770695061E-2</v>
      </c>
      <c r="O114" s="547"/>
      <c r="P114" s="547"/>
      <c r="Q114" s="547"/>
      <c r="R114" s="547"/>
      <c r="S114" s="547"/>
      <c r="T114" s="547"/>
      <c r="U114" s="547"/>
      <c r="V114" s="547"/>
      <c r="W114" s="547"/>
      <c r="X114" s="547"/>
      <c r="Y114" s="547"/>
      <c r="Z114" s="547"/>
      <c r="AA114" s="547"/>
      <c r="AB114" s="547"/>
      <c r="AC114" s="547"/>
      <c r="AD114" s="547"/>
      <c r="AE114" s="547"/>
      <c r="AF114" s="547"/>
      <c r="AG114" s="547"/>
      <c r="AH114" s="547"/>
      <c r="AI114" s="547"/>
      <c r="AJ114" s="547"/>
      <c r="AK114" s="547"/>
      <c r="AL114" s="547"/>
      <c r="AM114" s="547"/>
      <c r="AN114" s="547"/>
    </row>
    <row r="115" spans="1:40" ht="15.75" customHeight="1">
      <c r="A115" s="542">
        <v>43525</v>
      </c>
      <c r="B115" s="542" t="s">
        <v>134</v>
      </c>
      <c r="C115" s="212">
        <v>161.6796388290586</v>
      </c>
      <c r="D115" s="213">
        <f t="shared" ca="1" si="2"/>
        <v>3.4513176517671162E-2</v>
      </c>
      <c r="E115" s="213">
        <f t="shared" si="4"/>
        <v>2.9930836811020267E-2</v>
      </c>
      <c r="F115" s="213">
        <f t="shared" si="3"/>
        <v>3.4513176517671162E-2</v>
      </c>
      <c r="G115" s="213">
        <v>1.0762405584701096E-2</v>
      </c>
      <c r="H115" s="214">
        <v>4.2500000000000003E-2</v>
      </c>
      <c r="I115" s="370">
        <v>4.2500000000000003E-2</v>
      </c>
      <c r="J115" s="562">
        <v>3188.74</v>
      </c>
      <c r="K115" s="562">
        <v>3147.62</v>
      </c>
      <c r="L115" s="550">
        <v>148.83395587233306</v>
      </c>
      <c r="M115" s="551">
        <f t="shared" si="5"/>
        <v>1.6199999999999992E-2</v>
      </c>
      <c r="N115" s="213">
        <f t="shared" si="6"/>
        <v>3.2175493529906118E-2</v>
      </c>
      <c r="O115" s="547"/>
      <c r="P115" s="547"/>
      <c r="Q115" s="547"/>
      <c r="R115" s="547"/>
      <c r="S115" s="547"/>
      <c r="T115" s="547"/>
      <c r="U115" s="547"/>
      <c r="V115" s="547"/>
      <c r="W115" s="547"/>
      <c r="X115" s="547"/>
      <c r="Y115" s="547"/>
      <c r="Z115" s="547"/>
      <c r="AA115" s="547"/>
      <c r="AB115" s="547"/>
      <c r="AC115" s="547"/>
      <c r="AD115" s="547"/>
      <c r="AE115" s="547"/>
      <c r="AF115" s="547"/>
      <c r="AG115" s="547"/>
      <c r="AH115" s="547"/>
      <c r="AI115" s="547"/>
      <c r="AJ115" s="547"/>
      <c r="AK115" s="547"/>
      <c r="AL115" s="547"/>
      <c r="AM115" s="547"/>
      <c r="AN115" s="547"/>
    </row>
    <row r="116" spans="1:40" ht="15.75" customHeight="1">
      <c r="A116" s="542">
        <v>43617</v>
      </c>
      <c r="B116" s="542" t="s">
        <v>135</v>
      </c>
      <c r="C116" s="212">
        <v>167.47504093736086</v>
      </c>
      <c r="D116" s="213">
        <f t="shared" ca="1" si="2"/>
        <v>3.2495891497348106E-2</v>
      </c>
      <c r="E116" s="213">
        <f t="shared" si="4"/>
        <v>3.065427761494055E-2</v>
      </c>
      <c r="F116" s="213">
        <f t="shared" si="3"/>
        <v>3.0555863429152286E-2</v>
      </c>
      <c r="G116" s="213">
        <v>1.1428732176512302E-2</v>
      </c>
      <c r="H116" s="214">
        <v>4.2500000000000003E-2</v>
      </c>
      <c r="I116" s="370">
        <v>4.2500000000000003E-2</v>
      </c>
      <c r="J116" s="562">
        <v>3211.36</v>
      </c>
      <c r="K116" s="562">
        <v>3222.165</v>
      </c>
      <c r="L116" s="550">
        <v>150.43038385797411</v>
      </c>
      <c r="M116" s="551">
        <f t="shared" si="5"/>
        <v>1.072623499311165E-2</v>
      </c>
      <c r="N116" s="213">
        <f t="shared" si="6"/>
        <v>3.4224245648404539E-2</v>
      </c>
      <c r="O116" s="547"/>
      <c r="P116" s="547"/>
      <c r="Q116" s="547"/>
      <c r="R116" s="547"/>
      <c r="S116" s="547"/>
      <c r="T116" s="547"/>
      <c r="U116" s="547"/>
      <c r="V116" s="547"/>
      <c r="W116" s="547"/>
      <c r="X116" s="547"/>
      <c r="Y116" s="547"/>
      <c r="Z116" s="547"/>
      <c r="AA116" s="547"/>
      <c r="AB116" s="547"/>
      <c r="AC116" s="547"/>
      <c r="AD116" s="547"/>
      <c r="AE116" s="547"/>
      <c r="AF116" s="547"/>
      <c r="AG116" s="547"/>
      <c r="AH116" s="547"/>
      <c r="AI116" s="547"/>
      <c r="AJ116" s="547"/>
      <c r="AK116" s="547"/>
      <c r="AL116" s="547"/>
      <c r="AM116" s="547"/>
      <c r="AN116" s="547"/>
    </row>
    <row r="117" spans="1:40" ht="15.75" customHeight="1">
      <c r="A117" s="542">
        <v>43709</v>
      </c>
      <c r="B117" s="542" t="s">
        <v>136</v>
      </c>
      <c r="C117" s="212">
        <v>173.4448402566961</v>
      </c>
      <c r="D117" s="213">
        <f t="shared" ca="1" si="2"/>
        <v>3.2090862828994648E-2</v>
      </c>
      <c r="E117" s="213">
        <f t="shared" si="4"/>
        <v>3.1284630653521051E-2</v>
      </c>
      <c r="F117" s="213">
        <f t="shared" si="3"/>
        <v>3.1323093385049683E-2</v>
      </c>
      <c r="G117" s="213">
        <v>8.814849310256001E-3</v>
      </c>
      <c r="H117" s="214">
        <v>4.2500000000000003E-2</v>
      </c>
      <c r="I117" s="370">
        <v>4.2500000000000003E-2</v>
      </c>
      <c r="J117" s="562">
        <v>3477.98</v>
      </c>
      <c r="K117" s="562">
        <v>3378.7550000000001</v>
      </c>
      <c r="L117" s="550">
        <v>151.23885014061068</v>
      </c>
      <c r="M117" s="551">
        <f t="shared" si="5"/>
        <v>5.3743549800409074E-3</v>
      </c>
      <c r="N117" s="213">
        <f t="shared" si="6"/>
        <v>3.8152178205593135E-2</v>
      </c>
      <c r="O117" s="547"/>
      <c r="P117" s="547"/>
      <c r="Q117" s="547"/>
      <c r="R117" s="547"/>
      <c r="S117" s="547"/>
      <c r="T117" s="547"/>
      <c r="U117" s="547"/>
      <c r="V117" s="547"/>
      <c r="W117" s="547"/>
      <c r="X117" s="547"/>
      <c r="Y117" s="547"/>
      <c r="Z117" s="547"/>
      <c r="AA117" s="547"/>
      <c r="AB117" s="547"/>
      <c r="AC117" s="547"/>
      <c r="AD117" s="547"/>
      <c r="AE117" s="547"/>
      <c r="AF117" s="547"/>
      <c r="AG117" s="547"/>
      <c r="AH117" s="547"/>
      <c r="AI117" s="547"/>
      <c r="AJ117" s="547"/>
      <c r="AK117" s="547"/>
      <c r="AL117" s="547"/>
      <c r="AM117" s="547"/>
      <c r="AN117" s="547"/>
    </row>
    <row r="118" spans="1:40" s="560" customFormat="1" ht="15.75" customHeight="1">
      <c r="A118" s="553">
        <v>43800</v>
      </c>
      <c r="B118" s="563" t="s">
        <v>137</v>
      </c>
      <c r="C118" s="221">
        <v>182.0417270901381</v>
      </c>
      <c r="D118" s="222">
        <f t="shared" ca="1" si="2"/>
        <v>3.1868553924553567E-2</v>
      </c>
      <c r="E118" s="222">
        <f t="shared" si="4"/>
        <v>3.1868553924553567E-2</v>
      </c>
      <c r="F118" s="557">
        <f t="shared" si="3"/>
        <v>3.1255277554044447E-2</v>
      </c>
      <c r="G118" s="557">
        <v>-6.5279391731887237E-4</v>
      </c>
      <c r="H118" s="223">
        <v>4.2500000000000003E-2</v>
      </c>
      <c r="I118" s="554">
        <v>4.2500000000000003E-2</v>
      </c>
      <c r="J118" s="555">
        <v>3287.23</v>
      </c>
      <c r="K118" s="555">
        <v>3333.76</v>
      </c>
      <c r="L118" s="556">
        <v>152.02681184361515</v>
      </c>
      <c r="M118" s="557">
        <f t="shared" si="5"/>
        <v>5.210048226840458E-3</v>
      </c>
      <c r="N118" s="228">
        <f t="shared" si="6"/>
        <v>3.8000000000000034E-2</v>
      </c>
      <c r="O118" s="547"/>
      <c r="P118" s="547"/>
      <c r="Q118" s="547"/>
      <c r="R118" s="547"/>
      <c r="S118" s="547"/>
      <c r="T118" s="547"/>
      <c r="U118" s="547"/>
      <c r="V118" s="547"/>
      <c r="W118" s="547"/>
      <c r="X118" s="547"/>
      <c r="Y118" s="547"/>
      <c r="Z118" s="547"/>
      <c r="AA118" s="547"/>
      <c r="AB118" s="547"/>
      <c r="AC118" s="547"/>
      <c r="AD118" s="547"/>
      <c r="AE118" s="547"/>
      <c r="AF118" s="547"/>
      <c r="AG118" s="547"/>
      <c r="AH118" s="547"/>
      <c r="AI118" s="547"/>
      <c r="AJ118" s="547"/>
      <c r="AK118" s="547"/>
      <c r="AL118" s="547"/>
      <c r="AM118" s="547"/>
      <c r="AN118" s="547"/>
    </row>
    <row r="119" spans="1:40" ht="15.75" customHeight="1">
      <c r="A119" s="542">
        <v>43891</v>
      </c>
      <c r="B119" s="542" t="s">
        <v>138</v>
      </c>
      <c r="C119" s="212">
        <v>162.44359414949332</v>
      </c>
      <c r="D119" s="213">
        <f t="shared" ca="1" si="2"/>
        <v>4.7251176831391017E-3</v>
      </c>
      <c r="E119" s="213">
        <f t="shared" si="4"/>
        <v>2.4689714026340459E-2</v>
      </c>
      <c r="F119" s="213">
        <f t="shared" si="3"/>
        <v>4.7251176831391017E-3</v>
      </c>
      <c r="G119" s="213">
        <v>-1.4947459567573929E-2</v>
      </c>
      <c r="H119" s="214">
        <v>3.7499999999999999E-2</v>
      </c>
      <c r="I119" s="370">
        <v>0.04</v>
      </c>
      <c r="J119" s="562">
        <v>4065.37</v>
      </c>
      <c r="K119" s="562">
        <v>3742.9700000000003</v>
      </c>
      <c r="L119" s="550">
        <v>154.56059204100873</v>
      </c>
      <c r="M119" s="551">
        <f t="shared" si="5"/>
        <v>1.6666666666666607E-2</v>
      </c>
      <c r="N119" s="213">
        <f t="shared" si="6"/>
        <v>3.8476677819326843E-2</v>
      </c>
      <c r="O119" s="547"/>
      <c r="P119" s="547"/>
      <c r="Q119" s="547"/>
      <c r="R119" s="547"/>
      <c r="S119" s="547"/>
      <c r="T119" s="547"/>
      <c r="U119" s="547"/>
      <c r="V119" s="547"/>
      <c r="W119" s="547"/>
      <c r="X119" s="547"/>
      <c r="Y119" s="547"/>
      <c r="Z119" s="547"/>
      <c r="AA119" s="547"/>
      <c r="AB119" s="547"/>
      <c r="AC119" s="547"/>
      <c r="AD119" s="547"/>
      <c r="AE119" s="547"/>
      <c r="AF119" s="547"/>
      <c r="AG119" s="547"/>
      <c r="AH119" s="547"/>
      <c r="AI119" s="547"/>
      <c r="AJ119" s="547"/>
      <c r="AK119" s="547"/>
      <c r="AL119" s="547"/>
      <c r="AM119" s="547"/>
      <c r="AN119" s="547"/>
    </row>
    <row r="120" spans="1:40" ht="15.75" customHeight="1">
      <c r="A120" s="542">
        <v>43983</v>
      </c>
      <c r="B120" s="542" t="s">
        <v>139</v>
      </c>
      <c r="C120" s="212">
        <v>139.38258793462819</v>
      </c>
      <c r="D120" s="213">
        <f t="shared" ca="1" si="2"/>
        <v>-8.3026307575791658E-2</v>
      </c>
      <c r="E120" s="213">
        <f t="shared" si="4"/>
        <v>-2.4550276931331938E-2</v>
      </c>
      <c r="F120" s="213">
        <f t="shared" si="3"/>
        <v>-0.16774113232335219</v>
      </c>
      <c r="G120" s="213">
        <v>-0.16213563838649625</v>
      </c>
      <c r="H120" s="214">
        <v>2.5000000000000001E-2</v>
      </c>
      <c r="I120" s="370">
        <v>2.8750000000000001E-2</v>
      </c>
      <c r="J120" s="562">
        <v>3758.06</v>
      </c>
      <c r="K120" s="562">
        <v>3860.835</v>
      </c>
      <c r="L120" s="550">
        <v>153.74040885572526</v>
      </c>
      <c r="M120" s="551">
        <f t="shared" si="5"/>
        <v>-5.3065479010707683E-3</v>
      </c>
      <c r="N120" s="213">
        <f t="shared" si="6"/>
        <v>2.2003699737124016E-2</v>
      </c>
      <c r="O120" s="547"/>
      <c r="P120" s="547"/>
      <c r="Q120" s="547"/>
      <c r="R120" s="547"/>
      <c r="S120" s="547"/>
      <c r="T120" s="547"/>
      <c r="U120" s="547"/>
      <c r="V120" s="547"/>
      <c r="W120" s="547"/>
      <c r="X120" s="547"/>
      <c r="Y120" s="547"/>
      <c r="Z120" s="547"/>
      <c r="AA120" s="547"/>
      <c r="AB120" s="547"/>
      <c r="AC120" s="547"/>
      <c r="AD120" s="547"/>
      <c r="AE120" s="547"/>
      <c r="AF120" s="547"/>
      <c r="AG120" s="547"/>
      <c r="AH120" s="547"/>
      <c r="AI120" s="547"/>
      <c r="AJ120" s="547"/>
      <c r="AK120" s="547"/>
      <c r="AL120" s="547"/>
      <c r="AM120" s="547"/>
      <c r="AN120" s="547"/>
    </row>
    <row r="121" spans="1:40" ht="15.75" customHeight="1">
      <c r="A121" s="542">
        <v>44075</v>
      </c>
      <c r="B121" s="542" t="s">
        <v>140</v>
      </c>
      <c r="C121" s="212">
        <v>157.7305147444236</v>
      </c>
      <c r="D121" s="213">
        <f t="shared" ca="1" si="2"/>
        <v>-8.564039852762062E-2</v>
      </c>
      <c r="E121" s="213">
        <f t="shared" si="4"/>
        <v>-5.525575274594674E-2</v>
      </c>
      <c r="F121" s="213">
        <f t="shared" si="3"/>
        <v>-9.060128562496006E-2</v>
      </c>
      <c r="G121" s="213">
        <v>0.10319991556230157</v>
      </c>
      <c r="H121" s="214">
        <v>1.7500000000000002E-2</v>
      </c>
      <c r="I121" s="370">
        <v>0.02</v>
      </c>
      <c r="J121" s="562">
        <v>3828.4</v>
      </c>
      <c r="K121" s="562">
        <v>3780.5550000000003</v>
      </c>
      <c r="L121" s="550">
        <v>154.20908496160155</v>
      </c>
      <c r="M121" s="551">
        <f t="shared" si="5"/>
        <v>3.0484900447746988E-3</v>
      </c>
      <c r="N121" s="213">
        <f t="shared" si="6"/>
        <v>1.9639363948015687E-2</v>
      </c>
      <c r="O121" s="547"/>
      <c r="P121" s="547"/>
      <c r="Q121" s="547"/>
      <c r="R121" s="547"/>
      <c r="S121" s="547"/>
      <c r="T121" s="547"/>
      <c r="U121" s="547"/>
      <c r="V121" s="547"/>
      <c r="W121" s="547"/>
      <c r="X121" s="547"/>
      <c r="Y121" s="547"/>
      <c r="Z121" s="547"/>
      <c r="AA121" s="547"/>
      <c r="AB121" s="547"/>
      <c r="AC121" s="547"/>
      <c r="AD121" s="547"/>
      <c r="AE121" s="547"/>
      <c r="AF121" s="547"/>
      <c r="AG121" s="547"/>
      <c r="AH121" s="547"/>
      <c r="AI121" s="547"/>
      <c r="AJ121" s="547"/>
      <c r="AK121" s="547"/>
      <c r="AL121" s="547"/>
      <c r="AM121" s="547"/>
      <c r="AN121" s="547"/>
    </row>
    <row r="122" spans="1:40" s="560" customFormat="1" ht="15.75" customHeight="1">
      <c r="A122" s="553">
        <v>44166</v>
      </c>
      <c r="B122" s="563" t="s">
        <v>141</v>
      </c>
      <c r="C122" s="221">
        <v>175.88681811649741</v>
      </c>
      <c r="D122" s="222">
        <f t="shared" ca="1" si="2"/>
        <v>-7.1859141376085955E-2</v>
      </c>
      <c r="E122" s="222">
        <f t="shared" si="4"/>
        <v>-7.1859141376085955E-2</v>
      </c>
      <c r="F122" s="557">
        <f t="shared" si="3"/>
        <v>-3.3810429465949143E-2</v>
      </c>
      <c r="G122" s="557">
        <v>6.1860706279499578E-2</v>
      </c>
      <c r="H122" s="223">
        <v>1.7500000000000002E-2</v>
      </c>
      <c r="I122" s="554">
        <v>1.7500000000000002E-2</v>
      </c>
      <c r="J122" s="555">
        <v>3428.26</v>
      </c>
      <c r="K122" s="555">
        <v>3646.7250000000004</v>
      </c>
      <c r="L122" s="556">
        <v>154.48736139946558</v>
      </c>
      <c r="M122" s="557">
        <f t="shared" si="5"/>
        <v>1.8045398423403025E-3</v>
      </c>
      <c r="N122" s="228">
        <f t="shared" si="6"/>
        <v>1.6184971098265999E-2</v>
      </c>
      <c r="O122" s="547"/>
      <c r="P122" s="547"/>
      <c r="Q122" s="547"/>
      <c r="R122" s="547"/>
      <c r="S122" s="547"/>
      <c r="T122" s="547"/>
      <c r="U122" s="547"/>
      <c r="V122" s="547"/>
      <c r="W122" s="547"/>
      <c r="X122" s="547"/>
      <c r="Y122" s="547"/>
      <c r="Z122" s="547"/>
      <c r="AA122" s="547"/>
      <c r="AB122" s="547"/>
      <c r="AC122" s="547"/>
      <c r="AD122" s="547"/>
      <c r="AE122" s="547"/>
      <c r="AF122" s="547"/>
      <c r="AG122" s="547"/>
      <c r="AH122" s="547"/>
      <c r="AI122" s="547"/>
      <c r="AJ122" s="547"/>
      <c r="AK122" s="547"/>
      <c r="AL122" s="547"/>
      <c r="AM122" s="547"/>
      <c r="AN122" s="547"/>
    </row>
    <row r="123" spans="1:40" ht="15.75" customHeight="1">
      <c r="A123" s="542">
        <v>44256</v>
      </c>
      <c r="B123" s="542" t="s">
        <v>142</v>
      </c>
      <c r="C123" s="212">
        <v>164.73021840706647</v>
      </c>
      <c r="D123" s="213">
        <f t="shared" ca="1" si="2"/>
        <v>1.4076420000094458E-2</v>
      </c>
      <c r="E123" s="213">
        <f t="shared" si="4"/>
        <v>-6.9557486668895274E-2</v>
      </c>
      <c r="F123" s="213">
        <f t="shared" si="3"/>
        <v>1.4076420000094458E-2</v>
      </c>
      <c r="G123" s="213">
        <v>3.3403904652971272E-2</v>
      </c>
      <c r="H123" s="214">
        <v>1.7500000000000002E-2</v>
      </c>
      <c r="I123" s="370">
        <v>1.7500000000000002E-2</v>
      </c>
      <c r="J123" s="562">
        <v>3704.37</v>
      </c>
      <c r="K123" s="562">
        <v>3640.0749999999998</v>
      </c>
      <c r="L123" s="550">
        <v>156.88932644208145</v>
      </c>
      <c r="M123" s="551">
        <f t="shared" si="5"/>
        <v>1.5547971179370457E-2</v>
      </c>
      <c r="N123" s="213">
        <f t="shared" si="6"/>
        <v>1.5066805647683257E-2</v>
      </c>
      <c r="O123" s="547"/>
      <c r="P123" s="547"/>
      <c r="Q123" s="547"/>
      <c r="R123" s="547"/>
      <c r="S123" s="547"/>
      <c r="T123" s="547"/>
      <c r="U123" s="547"/>
      <c r="V123" s="547"/>
      <c r="W123" s="547"/>
      <c r="X123" s="547"/>
      <c r="Y123" s="547"/>
      <c r="Z123" s="547"/>
      <c r="AA123" s="547"/>
      <c r="AB123" s="547"/>
      <c r="AC123" s="547"/>
      <c r="AD123" s="547"/>
      <c r="AE123" s="547"/>
      <c r="AF123" s="547"/>
      <c r="AG123" s="547"/>
      <c r="AH123" s="547"/>
      <c r="AI123" s="547"/>
      <c r="AJ123" s="547"/>
      <c r="AK123" s="547"/>
      <c r="AL123" s="547"/>
      <c r="AM123" s="547"/>
      <c r="AN123" s="547"/>
    </row>
    <row r="124" spans="1:40">
      <c r="A124" s="542">
        <v>44348</v>
      </c>
      <c r="B124" s="542" t="s">
        <v>143</v>
      </c>
      <c r="C124" s="212">
        <v>165.35244649887952</v>
      </c>
      <c r="D124" s="213">
        <f t="shared" ca="1" si="2"/>
        <v>9.3618395285367084E-2</v>
      </c>
      <c r="E124" s="213">
        <f t="shared" si="4"/>
        <v>9.7172135204144361E-3</v>
      </c>
      <c r="F124" s="213">
        <f t="shared" si="3"/>
        <v>0.18632068000080082</v>
      </c>
      <c r="G124" s="213">
        <v>-1.9480884478584093E-2</v>
      </c>
      <c r="H124" s="214">
        <v>1.7500000000000002E-2</v>
      </c>
      <c r="I124" s="370">
        <v>1.7500000000000002E-2</v>
      </c>
      <c r="J124" s="562">
        <v>3752.35</v>
      </c>
      <c r="K124" s="562">
        <v>3741.1149999999998</v>
      </c>
      <c r="L124" s="550">
        <v>159.32276095658742</v>
      </c>
      <c r="M124" s="213">
        <f t="shared" si="5"/>
        <v>1.5510516678802322E-2</v>
      </c>
      <c r="N124" s="213">
        <f t="shared" si="6"/>
        <v>3.6310246228763443E-2</v>
      </c>
      <c r="O124" s="547"/>
      <c r="P124" s="547"/>
      <c r="Q124" s="547"/>
      <c r="R124" s="547"/>
      <c r="S124" s="547"/>
      <c r="T124" s="547"/>
      <c r="U124" s="547"/>
      <c r="V124" s="547"/>
      <c r="W124" s="547"/>
      <c r="X124" s="547"/>
      <c r="Y124" s="547"/>
      <c r="Z124" s="547"/>
      <c r="AA124" s="547"/>
      <c r="AB124" s="547"/>
      <c r="AC124" s="547"/>
      <c r="AD124" s="547"/>
      <c r="AE124" s="547"/>
      <c r="AF124" s="547"/>
      <c r="AG124" s="547"/>
      <c r="AH124" s="547"/>
      <c r="AI124" s="547"/>
      <c r="AJ124" s="547"/>
      <c r="AK124" s="547"/>
      <c r="AL124" s="547"/>
      <c r="AM124" s="547"/>
      <c r="AN124" s="547"/>
    </row>
    <row r="125" spans="1:40">
      <c r="A125" s="542">
        <v>44440</v>
      </c>
      <c r="B125" s="542" t="s">
        <v>144</v>
      </c>
      <c r="C125" s="212">
        <v>178.73735769204529</v>
      </c>
      <c r="D125" s="213">
        <f t="shared" ca="1" si="2"/>
        <v>0.10719749295226944</v>
      </c>
      <c r="E125" s="213">
        <f t="shared" si="4"/>
        <v>6.7189093970201341E-2</v>
      </c>
      <c r="F125" s="213">
        <f t="shared" si="3"/>
        <v>0.13318185756040823</v>
      </c>
      <c r="G125" s="213">
        <v>5.4377427363087927E-2</v>
      </c>
      <c r="H125" s="214">
        <v>0.02</v>
      </c>
      <c r="I125" s="370">
        <v>1.8749999999999999E-2</v>
      </c>
      <c r="J125" s="564">
        <v>3807.8</v>
      </c>
      <c r="K125" s="564">
        <v>3819.2750000000001</v>
      </c>
      <c r="L125" s="564">
        <v>161.16391469336978</v>
      </c>
      <c r="M125" s="370">
        <f t="shared" si="5"/>
        <v>1.1556124973782333E-2</v>
      </c>
      <c r="N125" s="370">
        <f t="shared" si="6"/>
        <v>4.5099999999999918E-2</v>
      </c>
      <c r="O125" s="547"/>
      <c r="P125" s="547"/>
      <c r="Q125" s="547"/>
      <c r="R125" s="547"/>
      <c r="S125" s="547"/>
      <c r="T125" s="547"/>
      <c r="U125" s="547"/>
      <c r="V125" s="547"/>
      <c r="W125" s="547"/>
      <c r="X125" s="547"/>
      <c r="Y125" s="547"/>
      <c r="Z125" s="547"/>
      <c r="AA125" s="547"/>
      <c r="AB125" s="547"/>
      <c r="AC125" s="547"/>
      <c r="AD125" s="547"/>
      <c r="AE125" s="547"/>
      <c r="AF125" s="547"/>
      <c r="AG125" s="547"/>
      <c r="AH125" s="547"/>
      <c r="AI125" s="547"/>
      <c r="AJ125" s="547"/>
      <c r="AK125" s="547"/>
      <c r="AL125" s="547"/>
      <c r="AM125" s="547"/>
      <c r="AN125" s="547"/>
    </row>
    <row r="126" spans="1:40" s="560" customFormat="1" ht="15.75" customHeight="1">
      <c r="A126" s="553">
        <v>44531</v>
      </c>
      <c r="B126" s="563" t="s">
        <v>145</v>
      </c>
      <c r="C126" s="221">
        <v>195.25900578486755</v>
      </c>
      <c r="D126" s="222">
        <f t="shared" ca="1" si="2"/>
        <v>0.10801198190487837</v>
      </c>
      <c r="E126" s="222">
        <f t="shared" si="4"/>
        <v>0.10801198190487837</v>
      </c>
      <c r="F126" s="557">
        <f t="shared" si="3"/>
        <v>0.11014007687340799</v>
      </c>
      <c r="G126" s="557">
        <v>4.0051238925397081E-2</v>
      </c>
      <c r="H126" s="223">
        <v>0.03</v>
      </c>
      <c r="I126" s="554">
        <v>2.5000000000000001E-2</v>
      </c>
      <c r="J126" s="555">
        <v>4070</v>
      </c>
      <c r="K126" s="555">
        <v>3927</v>
      </c>
      <c r="L126" s="556">
        <v>163.17251548648522</v>
      </c>
      <c r="M126" s="557">
        <f t="shared" si="5"/>
        <v>1.2463092603186121E-2</v>
      </c>
      <c r="N126" s="228">
        <f t="shared" si="6"/>
        <v>5.6219188471748227E-2</v>
      </c>
      <c r="O126" s="547"/>
      <c r="P126" s="547"/>
      <c r="Q126" s="547"/>
      <c r="R126" s="547"/>
      <c r="S126" s="547"/>
      <c r="T126" s="547"/>
      <c r="U126" s="547"/>
      <c r="V126" s="547"/>
      <c r="W126" s="547"/>
      <c r="X126" s="547"/>
      <c r="Y126" s="547"/>
      <c r="Z126" s="547"/>
      <c r="AA126" s="547"/>
      <c r="AB126" s="547"/>
      <c r="AC126" s="547"/>
      <c r="AD126" s="547"/>
      <c r="AE126" s="547"/>
      <c r="AF126" s="547"/>
      <c r="AG126" s="547"/>
      <c r="AH126" s="547"/>
      <c r="AI126" s="547"/>
      <c r="AJ126" s="547"/>
      <c r="AK126" s="547"/>
      <c r="AL126" s="547"/>
      <c r="AM126" s="547"/>
      <c r="AN126" s="547"/>
    </row>
    <row r="127" spans="1:40" ht="15.75" customHeight="1">
      <c r="A127" s="542">
        <v>44621</v>
      </c>
      <c r="B127" s="542" t="s">
        <v>146</v>
      </c>
      <c r="C127" s="212">
        <v>178.2331625710236</v>
      </c>
      <c r="D127" s="213">
        <f t="shared" ref="D127:D154" ca="1" si="7">AVERAGE(OFFSET($C$1,MATCH(EDATE(A127,0),$A$1:$A$304,0)-1,,IF(MONTH($A127)=3,-1,IF(MONTH($A127)=6,-2,IF(MONTH($A127)=9,-3,-4)))))/AVERAGE(OFFSET($C$1,MATCH(EDATE(A127,-12),$A$1:$A$304,0)-1,,IF(MONTH($A127)=3,-1,IF(MONTH($A127)=6,-2,IF(MONTH($A127)=9,-3,-4)))))-1</f>
        <v>8.197004954239695E-2</v>
      </c>
      <c r="E127" s="213">
        <f t="shared" si="4"/>
        <v>0.12521257572057509</v>
      </c>
      <c r="F127" s="213">
        <f t="shared" ref="F127:F190" si="8">C127/C123-1</f>
        <v>8.197004954239695E-2</v>
      </c>
      <c r="G127" s="213">
        <v>4.6920555830509691E-3</v>
      </c>
      <c r="H127" s="214">
        <v>0.05</v>
      </c>
      <c r="I127" s="370">
        <v>4.4999999999999998E-2</v>
      </c>
      <c r="J127" s="562">
        <v>3773</v>
      </c>
      <c r="K127" s="562">
        <v>3843.95</v>
      </c>
      <c r="L127" s="550">
        <v>170.27198598759099</v>
      </c>
      <c r="M127" s="551">
        <f t="shared" si="5"/>
        <v>4.3508984830805009E-2</v>
      </c>
      <c r="N127" s="213">
        <f t="shared" si="6"/>
        <v>8.5299999999999931E-2</v>
      </c>
      <c r="O127" s="547"/>
      <c r="P127" s="547"/>
      <c r="Q127" s="547"/>
      <c r="R127" s="547"/>
      <c r="S127" s="547"/>
      <c r="T127" s="547"/>
      <c r="U127" s="547"/>
      <c r="V127" s="547"/>
      <c r="W127" s="547"/>
      <c r="X127" s="547"/>
      <c r="Y127" s="547"/>
      <c r="Z127" s="547"/>
      <c r="AA127" s="547"/>
      <c r="AB127" s="547"/>
      <c r="AC127" s="547"/>
      <c r="AD127" s="547"/>
      <c r="AE127" s="547"/>
      <c r="AF127" s="547"/>
      <c r="AG127" s="547"/>
      <c r="AH127" s="547"/>
      <c r="AI127" s="547"/>
      <c r="AJ127" s="547"/>
      <c r="AK127" s="547"/>
      <c r="AL127" s="547"/>
      <c r="AM127" s="547"/>
      <c r="AN127" s="547"/>
    </row>
    <row r="128" spans="1:40">
      <c r="A128" s="542">
        <v>44713</v>
      </c>
      <c r="B128" s="542" t="s">
        <v>147</v>
      </c>
      <c r="C128" s="212">
        <v>185.67055020616715</v>
      </c>
      <c r="D128" s="213">
        <f t="shared" ca="1" si="7"/>
        <v>0.10246235706101614</v>
      </c>
      <c r="E128" s="213">
        <f t="shared" si="4"/>
        <v>0.11179761750323269</v>
      </c>
      <c r="F128" s="213">
        <f t="shared" si="8"/>
        <v>0.12287755117929455</v>
      </c>
      <c r="G128" s="213">
        <v>1.7818239471082187E-2</v>
      </c>
      <c r="H128" s="214">
        <v>7.4999999999999997E-2</v>
      </c>
      <c r="I128" s="370">
        <v>6.7500000000000004E-2</v>
      </c>
      <c r="J128" s="562">
        <v>4151.66</v>
      </c>
      <c r="K128" s="562">
        <v>4054.83</v>
      </c>
      <c r="L128" s="550">
        <v>174.73445515331611</v>
      </c>
      <c r="M128" s="213">
        <f t="shared" si="5"/>
        <v>2.6207888161064341E-2</v>
      </c>
      <c r="N128" s="213">
        <f t="shared" si="6"/>
        <v>9.6732532779344016E-2</v>
      </c>
      <c r="O128" s="547"/>
      <c r="P128" s="547"/>
      <c r="Q128" s="547"/>
      <c r="R128" s="547"/>
      <c r="S128" s="547"/>
      <c r="T128" s="547"/>
      <c r="U128" s="547"/>
      <c r="V128" s="547"/>
      <c r="W128" s="547"/>
      <c r="X128" s="547"/>
      <c r="Y128" s="547"/>
      <c r="Z128" s="547"/>
      <c r="AA128" s="547"/>
      <c r="AB128" s="547"/>
      <c r="AC128" s="547"/>
      <c r="AD128" s="547"/>
      <c r="AE128" s="547"/>
      <c r="AF128" s="547"/>
      <c r="AG128" s="547"/>
      <c r="AH128" s="547"/>
      <c r="AI128" s="547"/>
      <c r="AJ128" s="547"/>
      <c r="AK128" s="547"/>
      <c r="AL128" s="547"/>
      <c r="AM128" s="547"/>
      <c r="AN128" s="547"/>
    </row>
    <row r="129" spans="1:40">
      <c r="A129" s="542">
        <v>44805</v>
      </c>
      <c r="B129" s="542" t="s">
        <v>148</v>
      </c>
      <c r="C129" s="212">
        <v>192.06438991961235</v>
      </c>
      <c r="D129" s="213">
        <f t="shared" ca="1" si="7"/>
        <v>9.2661605292334581E-2</v>
      </c>
      <c r="E129" s="213">
        <f t="shared" si="4"/>
        <v>9.7151457838172472E-2</v>
      </c>
      <c r="F129" s="213">
        <f t="shared" si="8"/>
        <v>7.4562097144396766E-2</v>
      </c>
      <c r="G129" s="213">
        <v>9.3293247678838398E-3</v>
      </c>
      <c r="H129" s="214">
        <v>0.1</v>
      </c>
      <c r="I129" s="370">
        <v>9.5000000000000001E-2</v>
      </c>
      <c r="J129" s="564">
        <v>4610</v>
      </c>
      <c r="K129" s="564">
        <v>4448.5</v>
      </c>
      <c r="L129" s="564">
        <v>179.61926850749924</v>
      </c>
      <c r="M129" s="213">
        <f t="shared" si="5"/>
        <v>2.79556390289315E-2</v>
      </c>
      <c r="N129" s="213">
        <f t="shared" si="6"/>
        <v>0.11451294074881835</v>
      </c>
      <c r="O129" s="547"/>
      <c r="P129" s="547"/>
      <c r="Q129" s="547"/>
      <c r="R129" s="547"/>
      <c r="S129" s="547"/>
      <c r="T129" s="547"/>
      <c r="U129" s="547"/>
      <c r="V129" s="547"/>
      <c r="W129" s="547"/>
      <c r="X129" s="547"/>
      <c r="Y129" s="547"/>
      <c r="Z129" s="547"/>
      <c r="AA129" s="547"/>
      <c r="AB129" s="547"/>
      <c r="AC129" s="547"/>
      <c r="AD129" s="547"/>
      <c r="AE129" s="547"/>
      <c r="AF129" s="547"/>
      <c r="AG129" s="547"/>
      <c r="AH129" s="547"/>
      <c r="AI129" s="547"/>
      <c r="AJ129" s="547"/>
      <c r="AK129" s="547"/>
      <c r="AL129" s="547"/>
      <c r="AM129" s="547"/>
      <c r="AN129" s="547"/>
    </row>
    <row r="130" spans="1:40" s="560" customFormat="1" ht="15.75" customHeight="1">
      <c r="A130" s="553">
        <v>44896</v>
      </c>
      <c r="B130" s="563" t="s">
        <v>149</v>
      </c>
      <c r="C130" s="221">
        <v>199.43042853444152</v>
      </c>
      <c r="D130" s="222">
        <f t="shared" ca="1" si="7"/>
        <v>7.2888838865514005E-2</v>
      </c>
      <c r="E130" s="222">
        <f t="shared" si="4"/>
        <v>7.2888838865514005E-2</v>
      </c>
      <c r="F130" s="557">
        <f t="shared" si="8"/>
        <v>2.1363535744773454E-2</v>
      </c>
      <c r="G130" s="557">
        <v>-1.0570730597570299E-2</v>
      </c>
      <c r="H130" s="223">
        <v>0.12</v>
      </c>
      <c r="I130" s="554">
        <v>0.115</v>
      </c>
      <c r="J130" s="555">
        <v>4850</v>
      </c>
      <c r="K130" s="555">
        <v>4890.9400000000005</v>
      </c>
      <c r="L130" s="556">
        <v>184.58354769966965</v>
      </c>
      <c r="M130" s="557">
        <f t="shared" si="5"/>
        <v>2.7637787601630048E-2</v>
      </c>
      <c r="N130" s="228">
        <f t="shared" si="6"/>
        <v>0.13121714860709988</v>
      </c>
      <c r="O130" s="547"/>
      <c r="P130" s="547"/>
      <c r="Q130" s="547"/>
      <c r="R130" s="547"/>
      <c r="S130" s="547"/>
      <c r="T130" s="547"/>
      <c r="U130" s="547"/>
      <c r="V130" s="547"/>
      <c r="W130" s="547"/>
      <c r="X130" s="547"/>
      <c r="Y130" s="547"/>
      <c r="Z130" s="547"/>
      <c r="AA130" s="547"/>
      <c r="AB130" s="547"/>
      <c r="AC130" s="547"/>
      <c r="AD130" s="547"/>
      <c r="AE130" s="547"/>
      <c r="AF130" s="547"/>
      <c r="AG130" s="547"/>
      <c r="AH130" s="547"/>
      <c r="AI130" s="547"/>
      <c r="AJ130" s="547"/>
      <c r="AK130" s="547"/>
      <c r="AL130" s="547"/>
      <c r="AM130" s="547"/>
      <c r="AN130" s="547"/>
    </row>
    <row r="131" spans="1:40" ht="15.75" customHeight="1">
      <c r="A131" s="542">
        <v>44986</v>
      </c>
      <c r="B131" s="542" t="s">
        <v>150</v>
      </c>
      <c r="C131" s="212">
        <v>182.83472870165235</v>
      </c>
      <c r="D131" s="213">
        <f t="shared" ca="1" si="7"/>
        <v>2.5817676487646324E-2</v>
      </c>
      <c r="E131" s="213">
        <f t="shared" ref="E131:E154" si="9">AVERAGE(C128:C131)/AVERAGE(C124:C127)-1</f>
        <v>5.9112584259201073E-2</v>
      </c>
      <c r="F131" s="213">
        <f t="shared" si="8"/>
        <v>2.5817676487646324E-2</v>
      </c>
      <c r="G131" s="213">
        <v>7.8970853004645125E-3</v>
      </c>
      <c r="H131" s="214">
        <v>0.13</v>
      </c>
      <c r="I131" s="370">
        <v>0.12875</v>
      </c>
      <c r="J131" s="562">
        <v>4623.09</v>
      </c>
      <c r="K131" s="562">
        <v>4644.07</v>
      </c>
      <c r="L131" s="550">
        <v>192.98440482401978</v>
      </c>
      <c r="M131" s="551">
        <f t="shared" si="5"/>
        <v>4.5512491384220866E-2</v>
      </c>
      <c r="N131" s="213">
        <f t="shared" si="6"/>
        <v>0.13338905225480846</v>
      </c>
      <c r="O131" s="547"/>
      <c r="P131" s="547"/>
      <c r="Q131" s="547"/>
      <c r="R131" s="547"/>
      <c r="S131" s="547"/>
      <c r="T131" s="547"/>
      <c r="U131" s="547"/>
      <c r="V131" s="547"/>
      <c r="W131" s="547"/>
      <c r="X131" s="547"/>
      <c r="Y131" s="547"/>
      <c r="Z131" s="547"/>
      <c r="AA131" s="547"/>
      <c r="AB131" s="547"/>
      <c r="AC131" s="547"/>
      <c r="AD131" s="547"/>
      <c r="AE131" s="547"/>
      <c r="AF131" s="547"/>
      <c r="AG131" s="547"/>
      <c r="AH131" s="547"/>
      <c r="AI131" s="547"/>
      <c r="AJ131" s="547"/>
      <c r="AK131" s="547"/>
      <c r="AL131" s="547"/>
      <c r="AM131" s="547"/>
      <c r="AN131" s="547"/>
    </row>
    <row r="132" spans="1:40">
      <c r="A132" s="542">
        <v>45078</v>
      </c>
      <c r="B132" s="542" t="s">
        <v>151</v>
      </c>
      <c r="C132" s="212">
        <v>186.17936734316314</v>
      </c>
      <c r="D132" s="213">
        <f t="shared" ca="1" si="7"/>
        <v>1.4043229261454737E-2</v>
      </c>
      <c r="E132" s="213">
        <f t="shared" si="9"/>
        <v>3.0639430693025327E-2</v>
      </c>
      <c r="F132" s="213">
        <f t="shared" si="8"/>
        <v>2.7404299520359388E-3</v>
      </c>
      <c r="G132" s="213">
        <v>-4.4395875360977444E-3</v>
      </c>
      <c r="H132" s="214">
        <v>0.13250000000000001</v>
      </c>
      <c r="I132" s="370">
        <v>0.13250000000000001</v>
      </c>
      <c r="J132" s="562">
        <v>4175</v>
      </c>
      <c r="K132" s="562">
        <v>4435.7150000000001</v>
      </c>
      <c r="L132" s="550">
        <v>195.93360911303256</v>
      </c>
      <c r="M132" s="213">
        <f t="shared" ref="M132:M195" si="10">L132/L131-1</f>
        <v>1.5282086092407887E-2</v>
      </c>
      <c r="N132" s="213">
        <f t="shared" si="6"/>
        <v>0.12132211670054316</v>
      </c>
      <c r="O132" s="547"/>
      <c r="P132" s="547"/>
      <c r="Q132" s="547"/>
      <c r="R132" s="547"/>
      <c r="S132" s="547"/>
      <c r="T132" s="547"/>
      <c r="U132" s="547"/>
      <c r="V132" s="547"/>
      <c r="W132" s="547"/>
      <c r="X132" s="547"/>
      <c r="Y132" s="547"/>
      <c r="Z132" s="547"/>
      <c r="AA132" s="547"/>
      <c r="AB132" s="547"/>
      <c r="AC132" s="547"/>
      <c r="AD132" s="547"/>
      <c r="AE132" s="547"/>
      <c r="AF132" s="547"/>
      <c r="AG132" s="547"/>
      <c r="AH132" s="547"/>
      <c r="AI132" s="547"/>
      <c r="AJ132" s="547"/>
      <c r="AK132" s="547"/>
      <c r="AL132" s="547"/>
      <c r="AM132" s="547"/>
      <c r="AN132" s="547"/>
    </row>
    <row r="133" spans="1:40">
      <c r="A133" s="542">
        <v>45170</v>
      </c>
      <c r="B133" s="542" t="s">
        <v>152</v>
      </c>
      <c r="C133" s="212">
        <v>190.82169188497826</v>
      </c>
      <c r="D133" s="213">
        <f t="shared" ca="1" si="7"/>
        <v>6.9566675034589132E-3</v>
      </c>
      <c r="E133" s="213">
        <f t="shared" si="9"/>
        <v>1.0701301765870141E-2</v>
      </c>
      <c r="F133" s="213">
        <f t="shared" si="8"/>
        <v>-6.4702157185629883E-3</v>
      </c>
      <c r="G133" s="213">
        <v>5.3814645437166853E-4</v>
      </c>
      <c r="H133" s="214">
        <v>0.13250000000000001</v>
      </c>
      <c r="I133" s="370">
        <v>0.13250000000000001</v>
      </c>
      <c r="J133" s="564">
        <v>4077.67</v>
      </c>
      <c r="K133" s="564">
        <v>3984.4349999999999</v>
      </c>
      <c r="L133" s="564">
        <v>199.36376609765739</v>
      </c>
      <c r="M133" s="213">
        <f t="shared" si="10"/>
        <v>1.7506730979706564E-2</v>
      </c>
      <c r="N133" s="213">
        <f t="shared" si="6"/>
        <v>0.10992416211367551</v>
      </c>
      <c r="O133" s="547"/>
      <c r="P133" s="547"/>
      <c r="Q133" s="547"/>
      <c r="R133" s="547"/>
      <c r="S133" s="547"/>
      <c r="T133" s="547"/>
      <c r="U133" s="547"/>
      <c r="V133" s="547"/>
      <c r="W133" s="547"/>
      <c r="X133" s="547"/>
      <c r="Y133" s="547"/>
      <c r="Z133" s="547"/>
      <c r="AA133" s="547"/>
      <c r="AB133" s="547"/>
      <c r="AC133" s="547"/>
      <c r="AD133" s="547"/>
      <c r="AE133" s="547"/>
      <c r="AF133" s="547"/>
      <c r="AG133" s="547"/>
      <c r="AH133" s="547"/>
      <c r="AI133" s="547"/>
      <c r="AJ133" s="547"/>
      <c r="AK133" s="547"/>
      <c r="AL133" s="547"/>
      <c r="AM133" s="547"/>
      <c r="AN133" s="547"/>
    </row>
    <row r="134" spans="1:40" s="560" customFormat="1" ht="15.75" customHeight="1">
      <c r="A134" s="553">
        <v>45261</v>
      </c>
      <c r="B134" s="563" t="s">
        <v>153</v>
      </c>
      <c r="C134" s="221">
        <v>200.17389617978191</v>
      </c>
      <c r="D134" s="222">
        <f t="shared" ca="1" si="7"/>
        <v>6.1042650835116952E-3</v>
      </c>
      <c r="E134" s="222">
        <f t="shared" si="9"/>
        <v>6.1042650835116952E-3</v>
      </c>
      <c r="F134" s="557">
        <f t="shared" si="8"/>
        <v>3.7279549104112242E-3</v>
      </c>
      <c r="G134" s="557">
        <v>9.8089874951079459E-4</v>
      </c>
      <c r="H134" s="223">
        <v>0.13</v>
      </c>
      <c r="I134" s="554">
        <v>0.13125000000000001</v>
      </c>
      <c r="J134" s="555">
        <v>3854.92</v>
      </c>
      <c r="K134" s="555">
        <v>3987.085</v>
      </c>
      <c r="L134" s="556">
        <v>201.70472259936923</v>
      </c>
      <c r="M134" s="557">
        <f t="shared" si="10"/>
        <v>1.1742136234350387E-2</v>
      </c>
      <c r="N134" s="228">
        <f t="shared" si="6"/>
        <v>9.2755693088947044E-2</v>
      </c>
      <c r="O134" s="547"/>
      <c r="P134" s="547"/>
      <c r="Q134" s="547"/>
      <c r="R134" s="547"/>
      <c r="S134" s="547"/>
      <c r="T134" s="547"/>
      <c r="U134" s="547"/>
      <c r="V134" s="547"/>
      <c r="W134" s="547"/>
      <c r="X134" s="547"/>
      <c r="Y134" s="547"/>
      <c r="Z134" s="547"/>
      <c r="AA134" s="547"/>
      <c r="AB134" s="547"/>
      <c r="AC134" s="547"/>
      <c r="AD134" s="547"/>
      <c r="AE134" s="547"/>
      <c r="AF134" s="547"/>
      <c r="AG134" s="547"/>
      <c r="AH134" s="547"/>
      <c r="AI134" s="547"/>
      <c r="AJ134" s="547"/>
      <c r="AK134" s="547"/>
      <c r="AL134" s="547"/>
      <c r="AM134" s="547"/>
      <c r="AN134" s="547"/>
    </row>
    <row r="135" spans="1:40" ht="15.75" customHeight="1">
      <c r="A135" s="542">
        <f>EDATE(A134,3)</f>
        <v>45352</v>
      </c>
      <c r="B135" s="542" t="s">
        <v>154</v>
      </c>
      <c r="C135" s="212">
        <v>184.1308403524321</v>
      </c>
      <c r="D135" s="213">
        <f t="shared" ca="1" si="7"/>
        <v>7.0889795389732502E-3</v>
      </c>
      <c r="E135" s="213">
        <f t="shared" si="9"/>
        <v>1.7180239884369009E-3</v>
      </c>
      <c r="F135" s="213">
        <f t="shared" si="8"/>
        <v>7.0889795389732502E-3</v>
      </c>
      <c r="G135" s="213">
        <v>1.2237222715996587E-2</v>
      </c>
      <c r="H135" s="214">
        <v>0.1225</v>
      </c>
      <c r="I135" s="370">
        <v>0.125</v>
      </c>
      <c r="J135" s="562">
        <v>3862.62</v>
      </c>
      <c r="K135" s="562">
        <v>3887.1099999999997</v>
      </c>
      <c r="L135" s="550">
        <v>207.26525078099723</v>
      </c>
      <c r="M135" s="551">
        <f t="shared" si="10"/>
        <v>2.756766480213968E-2</v>
      </c>
      <c r="N135" s="213">
        <f t="shared" ref="N135:N198" si="11">L135/L131-1</f>
        <v>7.4000000000000066E-2</v>
      </c>
      <c r="O135" s="547"/>
      <c r="P135" s="547"/>
      <c r="Q135" s="547"/>
      <c r="R135" s="547"/>
      <c r="S135" s="547"/>
      <c r="T135" s="547"/>
      <c r="U135" s="547"/>
      <c r="V135" s="547"/>
      <c r="W135" s="547"/>
      <c r="X135" s="547"/>
      <c r="Y135" s="547"/>
      <c r="Z135" s="547"/>
      <c r="AA135" s="547"/>
      <c r="AB135" s="547"/>
      <c r="AC135" s="547"/>
      <c r="AD135" s="547"/>
      <c r="AE135" s="547"/>
      <c r="AF135" s="547"/>
      <c r="AG135" s="547"/>
      <c r="AH135" s="547"/>
      <c r="AI135" s="547"/>
      <c r="AJ135" s="547"/>
      <c r="AK135" s="547"/>
      <c r="AL135" s="547"/>
      <c r="AM135" s="547"/>
      <c r="AN135" s="547"/>
    </row>
    <row r="136" spans="1:40">
      <c r="A136" s="542">
        <f t="shared" ref="A136:A154" si="12">EDATE(A135,3)</f>
        <v>45444</v>
      </c>
      <c r="B136" s="542" t="s">
        <v>155</v>
      </c>
      <c r="C136" s="212">
        <v>190.12986640747425</v>
      </c>
      <c r="D136" s="213">
        <f t="shared" ca="1" si="7"/>
        <v>1.4217914088717531E-2</v>
      </c>
      <c r="E136" s="213">
        <f t="shared" si="9"/>
        <v>6.2423730153453594E-3</v>
      </c>
      <c r="F136" s="213">
        <f t="shared" si="8"/>
        <v>2.1218780151022854E-2</v>
      </c>
      <c r="G136" s="213">
        <v>4.9043645352335741E-3</v>
      </c>
      <c r="H136" s="214">
        <v>0.1125</v>
      </c>
      <c r="I136" s="370">
        <v>0.115</v>
      </c>
      <c r="J136" s="562">
        <v>4136.5</v>
      </c>
      <c r="K136" s="562">
        <v>4030.25</v>
      </c>
      <c r="L136" s="550">
        <v>210.01136159715239</v>
      </c>
      <c r="M136" s="213">
        <f t="shared" si="10"/>
        <v>1.3249258164634625E-2</v>
      </c>
      <c r="N136" s="213">
        <f t="shared" si="11"/>
        <v>7.184960532217044E-2</v>
      </c>
      <c r="O136" s="547"/>
      <c r="P136" s="547"/>
      <c r="Q136" s="547"/>
      <c r="R136" s="547"/>
      <c r="S136" s="547"/>
      <c r="T136" s="547"/>
      <c r="U136" s="547"/>
      <c r="V136" s="547"/>
      <c r="W136" s="547"/>
      <c r="X136" s="547"/>
      <c r="Y136" s="547"/>
      <c r="Z136" s="547"/>
      <c r="AA136" s="547"/>
      <c r="AB136" s="547"/>
      <c r="AC136" s="547"/>
      <c r="AD136" s="547"/>
      <c r="AE136" s="547"/>
      <c r="AF136" s="547"/>
      <c r="AG136" s="547"/>
      <c r="AH136" s="547"/>
      <c r="AI136" s="547"/>
      <c r="AJ136" s="547"/>
      <c r="AK136" s="547"/>
      <c r="AL136" s="547"/>
      <c r="AM136" s="547"/>
      <c r="AN136" s="547"/>
    </row>
    <row r="137" spans="1:40">
      <c r="A137" s="542">
        <f t="shared" si="12"/>
        <v>45536</v>
      </c>
      <c r="B137" s="542" t="s">
        <v>156</v>
      </c>
      <c r="C137" s="212">
        <v>194.65603068052113</v>
      </c>
      <c r="D137" s="213">
        <f t="shared" ca="1" si="7"/>
        <v>1.6220737770648919E-2</v>
      </c>
      <c r="E137" s="213">
        <f t="shared" si="9"/>
        <v>1.293935768896004E-2</v>
      </c>
      <c r="F137" s="213">
        <f t="shared" si="8"/>
        <v>2.009383083058558E-2</v>
      </c>
      <c r="G137" s="213">
        <v>2.0070934932969742E-3</v>
      </c>
      <c r="H137" s="214">
        <v>0.10249999999999999</v>
      </c>
      <c r="I137" s="370">
        <v>0.105</v>
      </c>
      <c r="J137" s="564">
        <v>4206.8999999999996</v>
      </c>
      <c r="K137" s="564">
        <v>4136.665</v>
      </c>
      <c r="L137" s="564">
        <v>210.9508321050653</v>
      </c>
      <c r="M137" s="213">
        <f t="shared" si="10"/>
        <v>4.4734270601751724E-3</v>
      </c>
      <c r="N137" s="213">
        <f t="shared" si="11"/>
        <v>5.8120220309903381E-2</v>
      </c>
      <c r="O137" s="547"/>
      <c r="P137" s="547"/>
      <c r="Q137" s="547"/>
      <c r="R137" s="547"/>
      <c r="S137" s="547"/>
      <c r="T137" s="547"/>
      <c r="U137" s="547"/>
      <c r="V137" s="547"/>
      <c r="W137" s="547"/>
      <c r="X137" s="547"/>
      <c r="Y137" s="547"/>
      <c r="Z137" s="547"/>
      <c r="AA137" s="547"/>
      <c r="AB137" s="547"/>
      <c r="AC137" s="547"/>
      <c r="AD137" s="547"/>
      <c r="AE137" s="547"/>
      <c r="AF137" s="547"/>
      <c r="AG137" s="547"/>
      <c r="AH137" s="547"/>
      <c r="AI137" s="547"/>
      <c r="AJ137" s="547"/>
      <c r="AK137" s="547"/>
      <c r="AL137" s="547"/>
      <c r="AM137" s="547"/>
      <c r="AN137" s="547"/>
    </row>
    <row r="138" spans="1:40" ht="16" thickBot="1">
      <c r="A138" s="565">
        <f t="shared" si="12"/>
        <v>45627</v>
      </c>
      <c r="B138" s="565" t="s">
        <v>157</v>
      </c>
      <c r="C138" s="271">
        <v>206.27017161219618</v>
      </c>
      <c r="D138" s="272">
        <f t="shared" ca="1" si="7"/>
        <v>1.9969778359902879E-2</v>
      </c>
      <c r="E138" s="272">
        <f t="shared" si="9"/>
        <v>1.9969778359902879E-2</v>
      </c>
      <c r="F138" s="272">
        <f t="shared" si="8"/>
        <v>3.0454897210668408E-2</v>
      </c>
      <c r="G138" s="272">
        <v>1.0999999999999899E-2</v>
      </c>
      <c r="H138" s="223">
        <v>9.5000000000000001E-2</v>
      </c>
      <c r="I138" s="554">
        <v>9.6250000000000002E-2</v>
      </c>
      <c r="J138" s="555">
        <v>4405</v>
      </c>
      <c r="K138" s="555">
        <v>4414.25</v>
      </c>
      <c r="L138" s="556">
        <v>212.19125915042559</v>
      </c>
      <c r="M138" s="557">
        <f t="shared" si="10"/>
        <v>5.8801713791889476E-3</v>
      </c>
      <c r="N138" s="228">
        <f t="shared" si="11"/>
        <v>5.1989544002323473E-2</v>
      </c>
      <c r="O138" s="547"/>
      <c r="P138" s="547"/>
      <c r="Q138" s="547"/>
      <c r="R138" s="547"/>
      <c r="S138" s="547"/>
      <c r="T138" s="547"/>
      <c r="U138" s="547"/>
      <c r="V138" s="547"/>
      <c r="W138" s="547"/>
      <c r="X138" s="547"/>
      <c r="Y138" s="547"/>
      <c r="Z138" s="547"/>
      <c r="AA138" s="547"/>
      <c r="AB138" s="547"/>
      <c r="AC138" s="547"/>
      <c r="AD138" s="547"/>
      <c r="AE138" s="547"/>
      <c r="AF138" s="547"/>
      <c r="AG138" s="547"/>
      <c r="AH138" s="547"/>
      <c r="AI138" s="547"/>
      <c r="AJ138" s="547"/>
      <c r="AK138" s="547"/>
      <c r="AL138" s="547"/>
      <c r="AM138" s="547"/>
      <c r="AN138" s="547"/>
    </row>
    <row r="139" spans="1:40" ht="16" thickTop="1">
      <c r="A139" s="566">
        <f t="shared" si="12"/>
        <v>45717</v>
      </c>
      <c r="B139" s="566" t="s">
        <v>158</v>
      </c>
      <c r="C139" s="567">
        <v>188.19450223557138</v>
      </c>
      <c r="D139" s="269">
        <f t="shared" ca="1" si="7"/>
        <v>2.2069425607146087E-2</v>
      </c>
      <c r="E139" s="269">
        <f t="shared" si="9"/>
        <v>2.3571047633343278E-2</v>
      </c>
      <c r="F139" s="269">
        <f t="shared" si="8"/>
        <v>2.2069425607146087E-2</v>
      </c>
      <c r="G139" s="269">
        <v>4.0000000000000036E-3</v>
      </c>
      <c r="H139" s="412">
        <v>9.2499999999999999E-2</v>
      </c>
      <c r="I139" s="413">
        <v>9.375E-2</v>
      </c>
      <c r="J139" s="568">
        <v>4311.3184120046499</v>
      </c>
      <c r="K139" s="568">
        <v>4350.6592060023249</v>
      </c>
      <c r="L139" s="567">
        <v>216.94047255330366</v>
      </c>
      <c r="M139" s="569">
        <f t="shared" si="10"/>
        <v>2.2381757956916104E-2</v>
      </c>
      <c r="N139" s="269">
        <f t="shared" si="11"/>
        <v>4.6680385331594021E-2</v>
      </c>
      <c r="O139" s="547"/>
      <c r="P139" s="547"/>
      <c r="Q139" s="547"/>
      <c r="R139" s="547"/>
      <c r="S139" s="547"/>
      <c r="T139" s="547"/>
      <c r="U139" s="547"/>
      <c r="V139" s="547"/>
      <c r="W139" s="547"/>
      <c r="X139" s="547"/>
      <c r="Y139" s="547"/>
      <c r="Z139" s="547"/>
      <c r="AA139" s="547"/>
      <c r="AB139" s="547"/>
      <c r="AC139" s="547"/>
      <c r="AD139" s="547"/>
      <c r="AE139" s="547"/>
      <c r="AF139" s="547"/>
      <c r="AG139" s="547"/>
      <c r="AH139" s="547"/>
      <c r="AI139" s="547"/>
      <c r="AJ139" s="547"/>
      <c r="AK139" s="547"/>
      <c r="AL139" s="547"/>
      <c r="AM139" s="547"/>
      <c r="AN139" s="547"/>
    </row>
    <row r="140" spans="1:40">
      <c r="A140" s="566">
        <f t="shared" si="12"/>
        <v>45809</v>
      </c>
      <c r="B140" s="566" t="s">
        <v>159</v>
      </c>
      <c r="C140" s="567">
        <v>194.24772833502888</v>
      </c>
      <c r="D140" s="269">
        <f t="shared" ca="1" si="7"/>
        <v>2.1860493669036085E-2</v>
      </c>
      <c r="E140" s="269">
        <f t="shared" si="9"/>
        <v>2.3668068020009869E-2</v>
      </c>
      <c r="F140" s="269">
        <f t="shared" si="8"/>
        <v>2.165815400474469E-2</v>
      </c>
      <c r="G140" s="269">
        <v>4.4999999999999485E-3</v>
      </c>
      <c r="H140" s="412">
        <v>8.7499999999999994E-2</v>
      </c>
      <c r="I140" s="413">
        <v>8.8749999999999996E-2</v>
      </c>
      <c r="J140" s="568">
        <v>4352.2571143237437</v>
      </c>
      <c r="K140" s="568">
        <v>4350.1661696840383</v>
      </c>
      <c r="L140" s="567">
        <v>218.57513697303543</v>
      </c>
      <c r="M140" s="569">
        <f t="shared" si="10"/>
        <v>7.535082783274083E-3</v>
      </c>
      <c r="N140" s="269">
        <f t="shared" si="11"/>
        <v>4.0777676554043962E-2</v>
      </c>
      <c r="O140" s="547"/>
      <c r="P140" s="547"/>
      <c r="Q140" s="547"/>
      <c r="R140" s="547"/>
      <c r="S140" s="547"/>
      <c r="T140" s="547"/>
      <c r="U140" s="547"/>
      <c r="V140" s="547"/>
      <c r="W140" s="547"/>
      <c r="X140" s="547"/>
      <c r="Y140" s="547"/>
      <c r="Z140" s="547"/>
      <c r="AA140" s="547"/>
      <c r="AB140" s="547"/>
      <c r="AC140" s="547"/>
      <c r="AD140" s="547"/>
      <c r="AE140" s="547"/>
      <c r="AF140" s="547"/>
      <c r="AG140" s="547"/>
      <c r="AH140" s="547"/>
      <c r="AI140" s="547"/>
      <c r="AJ140" s="547"/>
      <c r="AK140" s="547"/>
      <c r="AL140" s="547"/>
      <c r="AM140" s="547"/>
      <c r="AN140" s="547"/>
    </row>
    <row r="141" spans="1:40">
      <c r="A141" s="566">
        <f t="shared" si="12"/>
        <v>45901</v>
      </c>
      <c r="B141" s="566" t="s">
        <v>160</v>
      </c>
      <c r="C141" s="567">
        <v>199.46593379794672</v>
      </c>
      <c r="D141" s="269">
        <f t="shared" ca="1" si="7"/>
        <v>2.2835374797669505E-2</v>
      </c>
      <c r="E141" s="269">
        <f t="shared" si="9"/>
        <v>2.4818534417309968E-2</v>
      </c>
      <c r="F141" s="269">
        <f t="shared" si="8"/>
        <v>2.4709756489999624E-2</v>
      </c>
      <c r="G141" s="269">
        <v>4.9999999999996714E-3</v>
      </c>
      <c r="H141" s="412">
        <v>8.2500000000000004E-2</v>
      </c>
      <c r="I141" s="413">
        <v>8.3750000000000005E-2</v>
      </c>
      <c r="J141" s="568">
        <v>4420</v>
      </c>
      <c r="K141" s="568">
        <v>4357.4916507751695</v>
      </c>
      <c r="L141" s="567">
        <v>220.05523497175966</v>
      </c>
      <c r="M141" s="569">
        <f t="shared" si="10"/>
        <v>6.7715753000161527E-3</v>
      </c>
      <c r="N141" s="269">
        <f t="shared" si="11"/>
        <v>4.3158885773723066E-2</v>
      </c>
      <c r="O141" s="547"/>
      <c r="P141" s="547"/>
      <c r="Q141" s="547"/>
      <c r="R141" s="547"/>
      <c r="S141" s="547"/>
      <c r="T141" s="547"/>
      <c r="U141" s="547"/>
      <c r="V141" s="547"/>
      <c r="W141" s="547"/>
      <c r="X141" s="547"/>
      <c r="Y141" s="547"/>
      <c r="Z141" s="547"/>
      <c r="AA141" s="547"/>
      <c r="AB141" s="547"/>
      <c r="AC141" s="547"/>
      <c r="AD141" s="547"/>
      <c r="AE141" s="547"/>
      <c r="AF141" s="547"/>
      <c r="AG141" s="547"/>
      <c r="AH141" s="547"/>
      <c r="AI141" s="547"/>
      <c r="AJ141" s="547"/>
      <c r="AK141" s="547"/>
      <c r="AL141" s="547"/>
      <c r="AM141" s="547"/>
      <c r="AN141" s="547"/>
    </row>
    <row r="142" spans="1:40" ht="16" thickBot="1">
      <c r="A142" s="565">
        <f t="shared" si="12"/>
        <v>45992</v>
      </c>
      <c r="B142" s="565" t="s">
        <v>161</v>
      </c>
      <c r="C142" s="271">
        <v>210.21718708127142</v>
      </c>
      <c r="D142" s="272">
        <f t="shared" ca="1" si="7"/>
        <v>2.1850784887345043E-2</v>
      </c>
      <c r="E142" s="272">
        <f t="shared" si="9"/>
        <v>2.1850784887345043E-2</v>
      </c>
      <c r="F142" s="272">
        <f t="shared" si="8"/>
        <v>1.9135173245000026E-2</v>
      </c>
      <c r="G142" s="272">
        <v>5.5000000000000604E-3</v>
      </c>
      <c r="H142" s="414">
        <v>0.08</v>
      </c>
      <c r="I142" s="570">
        <v>0.08</v>
      </c>
      <c r="J142" s="571">
        <v>4400</v>
      </c>
      <c r="K142" s="571">
        <v>4402.1070171438914</v>
      </c>
      <c r="L142" s="271">
        <v>221.10638950190855</v>
      </c>
      <c r="M142" s="276">
        <f t="shared" si="10"/>
        <v>4.7767758412282646E-3</v>
      </c>
      <c r="N142" s="272">
        <f t="shared" si="11"/>
        <v>4.2014597524787201E-2</v>
      </c>
      <c r="O142" s="547"/>
      <c r="P142" s="547"/>
      <c r="Q142" s="547"/>
      <c r="R142" s="547"/>
      <c r="S142" s="547"/>
      <c r="T142" s="547"/>
      <c r="U142" s="547"/>
      <c r="V142" s="547"/>
      <c r="W142" s="547"/>
      <c r="X142" s="547"/>
      <c r="Y142" s="547"/>
      <c r="Z142" s="547"/>
      <c r="AA142" s="547"/>
      <c r="AB142" s="547"/>
      <c r="AC142" s="547"/>
      <c r="AD142" s="547"/>
      <c r="AE142" s="547"/>
      <c r="AF142" s="547"/>
      <c r="AG142" s="547"/>
      <c r="AH142" s="547"/>
      <c r="AI142" s="547"/>
      <c r="AJ142" s="547"/>
      <c r="AK142" s="547"/>
      <c r="AL142" s="547"/>
      <c r="AM142" s="547"/>
      <c r="AN142" s="547"/>
    </row>
    <row r="143" spans="1:40" ht="16" thickTop="1">
      <c r="A143" s="566">
        <f t="shared" si="12"/>
        <v>46082</v>
      </c>
      <c r="B143" s="566" t="s">
        <v>162</v>
      </c>
      <c r="C143" s="567">
        <v>192.27321541609859</v>
      </c>
      <c r="D143" s="269">
        <f t="shared" ca="1" si="7"/>
        <v>2.1672860429374774E-2</v>
      </c>
      <c r="E143" s="269">
        <f t="shared" si="9"/>
        <v>2.1756151778270727E-2</v>
      </c>
      <c r="F143" s="269">
        <f t="shared" si="8"/>
        <v>2.1672860429374774E-2</v>
      </c>
      <c r="G143" s="269">
        <v>6.4999999999997282E-3</v>
      </c>
      <c r="H143" s="412">
        <v>7.4999999999999997E-2</v>
      </c>
      <c r="I143" s="413">
        <v>7.6249999999999998E-2</v>
      </c>
      <c r="J143" s="568">
        <v>4094.2710132277166</v>
      </c>
      <c r="K143" s="568">
        <v>4195.3205472277132</v>
      </c>
      <c r="L143" s="567">
        <v>225.05229367562424</v>
      </c>
      <c r="M143" s="569">
        <f t="shared" si="10"/>
        <v>1.7846178858081485E-2</v>
      </c>
      <c r="N143" s="269">
        <f t="shared" si="11"/>
        <v>3.739192151122217E-2</v>
      </c>
      <c r="O143" s="547"/>
      <c r="P143" s="547"/>
      <c r="Q143" s="547"/>
      <c r="R143" s="547"/>
      <c r="S143" s="547"/>
      <c r="T143" s="547"/>
      <c r="U143" s="547"/>
      <c r="V143" s="547"/>
      <c r="W143" s="547"/>
      <c r="X143" s="547"/>
      <c r="Y143" s="547"/>
      <c r="Z143" s="547"/>
      <c r="AA143" s="547"/>
      <c r="AB143" s="547"/>
      <c r="AC143" s="547"/>
      <c r="AD143" s="547"/>
      <c r="AE143" s="547"/>
      <c r="AF143" s="547"/>
      <c r="AG143" s="547"/>
      <c r="AH143" s="547"/>
      <c r="AI143" s="547"/>
      <c r="AJ143" s="547"/>
      <c r="AK143" s="547"/>
      <c r="AL143" s="547"/>
      <c r="AM143" s="547"/>
      <c r="AN143" s="547"/>
    </row>
    <row r="144" spans="1:40">
      <c r="A144" s="566">
        <f t="shared" si="12"/>
        <v>46174</v>
      </c>
      <c r="B144" s="566" t="s">
        <v>163</v>
      </c>
      <c r="C144" s="567">
        <v>199.14912224776182</v>
      </c>
      <c r="D144" s="269">
        <f t="shared" ca="1" si="7"/>
        <v>2.3480950521237887E-2</v>
      </c>
      <c r="E144" s="269">
        <f t="shared" si="9"/>
        <v>2.2641996965501621E-2</v>
      </c>
      <c r="F144" s="269">
        <f t="shared" si="8"/>
        <v>2.5232696180000014E-2</v>
      </c>
      <c r="G144" s="269">
        <v>8.0000000000000071E-3</v>
      </c>
      <c r="H144" s="412">
        <v>7.0000000000000007E-2</v>
      </c>
      <c r="I144" s="413">
        <v>7.1249999999999994E-2</v>
      </c>
      <c r="J144" s="568">
        <v>4123.4518882277171</v>
      </c>
      <c r="K144" s="568">
        <v>4172.7937782277158</v>
      </c>
      <c r="L144" s="567">
        <v>226.588907539578</v>
      </c>
      <c r="M144" s="569">
        <f t="shared" si="10"/>
        <v>6.8278080567734101E-3</v>
      </c>
      <c r="N144" s="269">
        <f t="shared" si="11"/>
        <v>3.6663687725521976E-2</v>
      </c>
      <c r="O144" s="547"/>
      <c r="P144" s="547"/>
      <c r="Q144" s="547"/>
      <c r="R144" s="547"/>
      <c r="S144" s="547"/>
      <c r="T144" s="547"/>
      <c r="U144" s="547"/>
      <c r="V144" s="547"/>
      <c r="W144" s="547"/>
      <c r="X144" s="547"/>
      <c r="Y144" s="547"/>
      <c r="Z144" s="547"/>
      <c r="AA144" s="547"/>
      <c r="AB144" s="547"/>
      <c r="AC144" s="547"/>
      <c r="AD144" s="547"/>
      <c r="AE144" s="547"/>
      <c r="AF144" s="547"/>
      <c r="AG144" s="547"/>
      <c r="AH144" s="547"/>
      <c r="AI144" s="547"/>
      <c r="AJ144" s="547"/>
      <c r="AK144" s="547"/>
      <c r="AL144" s="547"/>
      <c r="AM144" s="547"/>
      <c r="AN144" s="547"/>
    </row>
    <row r="145" spans="1:40">
      <c r="A145" s="566">
        <f t="shared" si="12"/>
        <v>46266</v>
      </c>
      <c r="B145" s="566" t="s">
        <v>164</v>
      </c>
      <c r="C145" s="567">
        <v>205.10944187120415</v>
      </c>
      <c r="D145" s="269">
        <f t="shared" ca="1" si="7"/>
        <v>2.5130451954366917E-2</v>
      </c>
      <c r="E145" s="269">
        <f t="shared" si="9"/>
        <v>2.3561457842513622E-2</v>
      </c>
      <c r="F145" s="269">
        <f t="shared" si="8"/>
        <v>2.8293092288000254E-2</v>
      </c>
      <c r="G145" s="269">
        <v>8.0000000000000071E-3</v>
      </c>
      <c r="H145" s="412">
        <v>6.5000000000000002E-2</v>
      </c>
      <c r="I145" s="413">
        <v>6.6250000000000003E-2</v>
      </c>
      <c r="J145" s="568">
        <v>4111.3491122277155</v>
      </c>
      <c r="K145" s="568">
        <v>4081.3375977277146</v>
      </c>
      <c r="L145" s="567">
        <v>227.49004576573387</v>
      </c>
      <c r="M145" s="569">
        <f t="shared" si="10"/>
        <v>3.976974142030576E-3</v>
      </c>
      <c r="N145" s="269">
        <f t="shared" si="11"/>
        <v>3.3786111904714922E-2</v>
      </c>
      <c r="O145" s="547"/>
      <c r="P145" s="547"/>
      <c r="Q145" s="547"/>
      <c r="R145" s="547"/>
      <c r="S145" s="547"/>
      <c r="T145" s="547"/>
      <c r="U145" s="547"/>
      <c r="V145" s="547"/>
      <c r="W145" s="547"/>
      <c r="X145" s="547"/>
      <c r="Y145" s="547"/>
      <c r="Z145" s="547"/>
      <c r="AA145" s="547"/>
      <c r="AB145" s="547"/>
      <c r="AC145" s="547"/>
      <c r="AD145" s="547"/>
      <c r="AE145" s="547"/>
      <c r="AF145" s="547"/>
      <c r="AG145" s="547"/>
      <c r="AH145" s="547"/>
      <c r="AI145" s="547"/>
      <c r="AJ145" s="547"/>
      <c r="AK145" s="547"/>
      <c r="AL145" s="547"/>
      <c r="AM145" s="547"/>
      <c r="AN145" s="547"/>
    </row>
    <row r="146" spans="1:40" ht="16" thickBot="1">
      <c r="A146" s="565">
        <f t="shared" si="12"/>
        <v>46357</v>
      </c>
      <c r="B146" s="565" t="s">
        <v>165</v>
      </c>
      <c r="C146" s="271">
        <v>216.56259893968306</v>
      </c>
      <c r="D146" s="272">
        <f t="shared" ca="1" si="7"/>
        <v>2.6471854469181988E-2</v>
      </c>
      <c r="E146" s="272">
        <f t="shared" si="9"/>
        <v>2.6471854469181988E-2</v>
      </c>
      <c r="F146" s="272">
        <f t="shared" si="8"/>
        <v>3.0185028857599772E-2</v>
      </c>
      <c r="G146" s="272">
        <v>7.3499999999999677E-3</v>
      </c>
      <c r="H146" s="414">
        <v>6.5000000000000002E-2</v>
      </c>
      <c r="I146" s="570">
        <v>6.5000000000000002E-2</v>
      </c>
      <c r="J146" s="571">
        <v>4200</v>
      </c>
      <c r="K146" s="571">
        <v>4151.6591926138581</v>
      </c>
      <c r="L146" s="271">
        <v>228.39639443452521</v>
      </c>
      <c r="M146" s="276">
        <f t="shared" si="10"/>
        <v>3.9841245173632966E-3</v>
      </c>
      <c r="N146" s="272">
        <f t="shared" si="11"/>
        <v>3.2970575608597397E-2</v>
      </c>
      <c r="O146" s="547"/>
      <c r="P146" s="547"/>
      <c r="Q146" s="547"/>
      <c r="R146" s="547"/>
      <c r="S146" s="547"/>
      <c r="T146" s="547"/>
      <c r="U146" s="547"/>
      <c r="V146" s="547"/>
      <c r="W146" s="547"/>
      <c r="X146" s="547"/>
      <c r="Y146" s="547"/>
      <c r="Z146" s="547"/>
      <c r="AA146" s="547"/>
      <c r="AB146" s="547"/>
      <c r="AC146" s="547"/>
      <c r="AD146" s="547"/>
      <c r="AE146" s="547"/>
      <c r="AF146" s="547"/>
      <c r="AG146" s="547"/>
      <c r="AH146" s="547"/>
      <c r="AI146" s="547"/>
      <c r="AJ146" s="547"/>
      <c r="AK146" s="547"/>
      <c r="AL146" s="547"/>
      <c r="AM146" s="547"/>
      <c r="AN146" s="547"/>
    </row>
    <row r="147" spans="1:40" ht="16" thickTop="1">
      <c r="A147" s="566">
        <f t="shared" si="12"/>
        <v>46447</v>
      </c>
      <c r="B147" s="566" t="s">
        <v>166</v>
      </c>
      <c r="C147" s="567">
        <v>198.24426610389577</v>
      </c>
      <c r="D147" s="269">
        <f t="shared" ca="1" si="7"/>
        <v>3.1055031117440013E-2</v>
      </c>
      <c r="E147" s="269">
        <f t="shared" si="9"/>
        <v>2.8712946275667672E-2</v>
      </c>
      <c r="F147" s="269">
        <f t="shared" si="8"/>
        <v>3.1055031117440013E-2</v>
      </c>
      <c r="G147" s="269">
        <v>7.3499999999999677E-3</v>
      </c>
      <c r="H147" s="412">
        <v>6.5000000000000002E-2</v>
      </c>
      <c r="I147" s="413">
        <v>6.5000000000000002E-2</v>
      </c>
      <c r="J147" s="568">
        <v>3964.2710132277166</v>
      </c>
      <c r="K147" s="568">
        <v>4015.3205472277159</v>
      </c>
      <c r="L147" s="567">
        <v>231.58944695351965</v>
      </c>
      <c r="M147" s="569">
        <f t="shared" si="10"/>
        <v>1.3980310533797891E-2</v>
      </c>
      <c r="N147" s="269">
        <f t="shared" si="11"/>
        <v>2.9047263509865084E-2</v>
      </c>
      <c r="O147" s="547"/>
      <c r="P147" s="547"/>
      <c r="Q147" s="547"/>
      <c r="R147" s="547"/>
      <c r="S147" s="547"/>
      <c r="T147" s="547"/>
      <c r="U147" s="547"/>
      <c r="V147" s="547"/>
      <c r="W147" s="547"/>
      <c r="X147" s="547"/>
      <c r="Y147" s="547"/>
      <c r="Z147" s="547"/>
      <c r="AA147" s="547"/>
      <c r="AB147" s="547"/>
      <c r="AC147" s="547"/>
      <c r="AD147" s="547"/>
      <c r="AE147" s="547"/>
      <c r="AF147" s="547"/>
      <c r="AG147" s="547"/>
      <c r="AH147" s="547"/>
      <c r="AI147" s="547"/>
      <c r="AJ147" s="547"/>
      <c r="AK147" s="547"/>
      <c r="AL147" s="547"/>
      <c r="AM147" s="547"/>
      <c r="AN147" s="547"/>
    </row>
    <row r="148" spans="1:40">
      <c r="A148" s="566">
        <f t="shared" si="12"/>
        <v>46539</v>
      </c>
      <c r="B148" s="566" t="s">
        <v>167</v>
      </c>
      <c r="C148" s="567">
        <v>205.20129678946705</v>
      </c>
      <c r="D148" s="269">
        <f t="shared" ca="1" si="7"/>
        <v>3.0716758019639467E-2</v>
      </c>
      <c r="E148" s="269">
        <f t="shared" si="9"/>
        <v>2.9973763010978427E-2</v>
      </c>
      <c r="F148" s="269">
        <f t="shared" si="8"/>
        <v>3.039016428189778E-2</v>
      </c>
      <c r="G148" s="269">
        <v>7.3499999999999677E-3</v>
      </c>
      <c r="H148" s="412">
        <v>6.5000000000000002E-2</v>
      </c>
      <c r="I148" s="413">
        <v>6.5000000000000002E-2</v>
      </c>
      <c r="J148" s="568">
        <v>4043.4518882277166</v>
      </c>
      <c r="K148" s="568">
        <v>4067.7937782277154</v>
      </c>
      <c r="L148" s="567">
        <v>232.9655331549186</v>
      </c>
      <c r="M148" s="569">
        <f t="shared" si="10"/>
        <v>5.9419210136770761E-3</v>
      </c>
      <c r="N148" s="269">
        <f t="shared" si="11"/>
        <v>2.8141826025736894E-2</v>
      </c>
      <c r="O148" s="547"/>
      <c r="P148" s="547"/>
      <c r="Q148" s="547"/>
      <c r="R148" s="547"/>
      <c r="S148" s="547"/>
      <c r="T148" s="547"/>
      <c r="U148" s="547"/>
      <c r="V148" s="547"/>
      <c r="W148" s="547"/>
      <c r="X148" s="547"/>
      <c r="Y148" s="547"/>
      <c r="Z148" s="547"/>
      <c r="AA148" s="547"/>
      <c r="AB148" s="547"/>
      <c r="AC148" s="547"/>
      <c r="AD148" s="547"/>
      <c r="AE148" s="547"/>
      <c r="AF148" s="547"/>
      <c r="AG148" s="547"/>
      <c r="AH148" s="547"/>
      <c r="AI148" s="547"/>
      <c r="AJ148" s="547"/>
      <c r="AK148" s="547"/>
      <c r="AL148" s="547"/>
      <c r="AM148" s="547"/>
      <c r="AN148" s="547"/>
    </row>
    <row r="149" spans="1:40">
      <c r="A149" s="566">
        <f t="shared" si="12"/>
        <v>46631</v>
      </c>
      <c r="B149" s="566" t="s">
        <v>168</v>
      </c>
      <c r="C149" s="567">
        <v>211.20646897718589</v>
      </c>
      <c r="D149" s="269">
        <f t="shared" ca="1" si="7"/>
        <v>3.0376005029618236E-2</v>
      </c>
      <c r="E149" s="269">
        <f t="shared" si="9"/>
        <v>3.0326241750899818E-2</v>
      </c>
      <c r="F149" s="269">
        <f t="shared" si="8"/>
        <v>2.972572617993019E-2</v>
      </c>
      <c r="G149" s="269">
        <v>7.3499999999997456E-3</v>
      </c>
      <c r="H149" s="412">
        <v>6.5000000000000002E-2</v>
      </c>
      <c r="I149" s="413">
        <v>6.5000000000000002E-2</v>
      </c>
      <c r="J149" s="568">
        <v>3981.3491122277151</v>
      </c>
      <c r="K149" s="568">
        <v>3951.3375977277146</v>
      </c>
      <c r="L149" s="567">
        <v>233.87537961080406</v>
      </c>
      <c r="M149" s="569">
        <f t="shared" si="10"/>
        <v>3.9054981377026898E-3</v>
      </c>
      <c r="N149" s="269">
        <f t="shared" si="11"/>
        <v>2.8068629656199162E-2</v>
      </c>
      <c r="O149" s="547"/>
      <c r="P149" s="547"/>
      <c r="Q149" s="547"/>
      <c r="R149" s="547"/>
      <c r="S149" s="547"/>
      <c r="T149" s="547"/>
      <c r="U149" s="547"/>
      <c r="V149" s="547"/>
      <c r="W149" s="547"/>
      <c r="X149" s="547"/>
      <c r="Y149" s="547"/>
      <c r="Z149" s="547"/>
      <c r="AA149" s="547"/>
      <c r="AB149" s="547"/>
      <c r="AC149" s="547"/>
      <c r="AD149" s="547"/>
      <c r="AE149" s="547"/>
      <c r="AF149" s="547"/>
      <c r="AG149" s="547"/>
      <c r="AH149" s="547"/>
      <c r="AI149" s="547"/>
      <c r="AJ149" s="547"/>
      <c r="AK149" s="547"/>
      <c r="AL149" s="547"/>
      <c r="AM149" s="547"/>
      <c r="AN149" s="547"/>
    </row>
    <row r="150" spans="1:40" ht="16" thickBot="1">
      <c r="A150" s="565">
        <f t="shared" si="12"/>
        <v>46722</v>
      </c>
      <c r="B150" s="565" t="s">
        <v>169</v>
      </c>
      <c r="C150" s="271">
        <v>223.00007945657816</v>
      </c>
      <c r="D150" s="272">
        <f t="shared" ca="1" si="7"/>
        <v>3.0202807327786685E-2</v>
      </c>
      <c r="E150" s="272">
        <f t="shared" si="9"/>
        <v>3.0202807327786685E-2</v>
      </c>
      <c r="F150" s="272">
        <f t="shared" si="8"/>
        <v>2.9725726179930412E-2</v>
      </c>
      <c r="G150" s="272">
        <v>7.3499999999997456E-3</v>
      </c>
      <c r="H150" s="414">
        <v>6.5000000000000002E-2</v>
      </c>
      <c r="I150" s="570">
        <v>6.5000000000000002E-2</v>
      </c>
      <c r="J150" s="571">
        <v>4100</v>
      </c>
      <c r="K150" s="571">
        <v>4041.6591926138581</v>
      </c>
      <c r="L150" s="271">
        <v>235.25193226017191</v>
      </c>
      <c r="M150" s="276">
        <f t="shared" si="10"/>
        <v>5.8858382257191977E-3</v>
      </c>
      <c r="N150" s="272">
        <f t="shared" si="11"/>
        <v>3.0015963442067362E-2</v>
      </c>
      <c r="O150" s="547"/>
      <c r="P150" s="547"/>
      <c r="Q150" s="547"/>
      <c r="R150" s="547"/>
      <c r="S150" s="547"/>
      <c r="T150" s="547"/>
      <c r="U150" s="547"/>
      <c r="V150" s="547"/>
      <c r="W150" s="547"/>
      <c r="X150" s="547"/>
      <c r="Y150" s="547"/>
      <c r="Z150" s="547"/>
      <c r="AA150" s="547"/>
      <c r="AB150" s="547"/>
      <c r="AC150" s="547"/>
      <c r="AD150" s="547"/>
      <c r="AE150" s="547"/>
      <c r="AF150" s="547"/>
      <c r="AG150" s="547"/>
      <c r="AH150" s="547"/>
      <c r="AI150" s="547"/>
      <c r="AJ150" s="547"/>
      <c r="AK150" s="547"/>
      <c r="AL150" s="547"/>
      <c r="AM150" s="547"/>
      <c r="AN150" s="547"/>
    </row>
    <row r="151" spans="1:40" ht="16" thickTop="1">
      <c r="A151" s="566">
        <f t="shared" si="12"/>
        <v>46813</v>
      </c>
      <c r="B151" s="566" t="s">
        <v>170</v>
      </c>
      <c r="C151" s="567">
        <v>204.13722087484138</v>
      </c>
      <c r="D151" s="269">
        <f t="shared" ca="1" si="7"/>
        <v>2.972572617993019E-2</v>
      </c>
      <c r="E151" s="269">
        <f t="shared" si="9"/>
        <v>2.9887278920509353E-2</v>
      </c>
      <c r="F151" s="269">
        <f t="shared" si="8"/>
        <v>2.972572617993019E-2</v>
      </c>
      <c r="G151" s="269">
        <v>7.3499999999999677E-3</v>
      </c>
      <c r="H151" s="412">
        <v>6.5000000000000002E-2</v>
      </c>
      <c r="I151" s="413">
        <v>6.5000000000000002E-2</v>
      </c>
      <c r="J151" s="568">
        <v>4006.82258546923</v>
      </c>
      <c r="K151" s="568">
        <v>4007.0497176223598</v>
      </c>
      <c r="L151" s="567">
        <v>238.54082732684537</v>
      </c>
      <c r="M151" s="569">
        <f t="shared" si="10"/>
        <v>1.3980310533799001E-2</v>
      </c>
      <c r="N151" s="269">
        <f t="shared" si="11"/>
        <v>3.0015963442068472E-2</v>
      </c>
      <c r="O151" s="547"/>
      <c r="P151" s="547"/>
      <c r="Q151" s="547"/>
      <c r="R151" s="547"/>
      <c r="S151" s="547"/>
      <c r="T151" s="547"/>
      <c r="U151" s="547"/>
      <c r="V151" s="547"/>
      <c r="W151" s="547"/>
      <c r="X151" s="547"/>
      <c r="Y151" s="547"/>
      <c r="Z151" s="547"/>
      <c r="AA151" s="547"/>
      <c r="AB151" s="547"/>
      <c r="AC151" s="547"/>
      <c r="AD151" s="547"/>
      <c r="AE151" s="547"/>
      <c r="AF151" s="547"/>
      <c r="AG151" s="547"/>
      <c r="AH151" s="547"/>
      <c r="AI151" s="547"/>
      <c r="AJ151" s="547"/>
      <c r="AK151" s="547"/>
      <c r="AL151" s="547"/>
      <c r="AM151" s="547"/>
      <c r="AN151" s="547"/>
    </row>
    <row r="152" spans="1:40">
      <c r="A152" s="566">
        <f t="shared" si="12"/>
        <v>46905</v>
      </c>
      <c r="B152" s="566" t="s">
        <v>171</v>
      </c>
      <c r="C152" s="567">
        <v>211.30105434959739</v>
      </c>
      <c r="D152" s="269">
        <f t="shared" ca="1" si="7"/>
        <v>2.972572617993019E-2</v>
      </c>
      <c r="E152" s="269">
        <f t="shared" si="9"/>
        <v>2.9725726179930412E-2</v>
      </c>
      <c r="F152" s="269">
        <f t="shared" si="8"/>
        <v>2.9725726179930412E-2</v>
      </c>
      <c r="G152" s="269">
        <v>7.3500000000004118E-3</v>
      </c>
      <c r="H152" s="412">
        <v>6.5000000000000002E-2</v>
      </c>
      <c r="I152" s="413">
        <v>6.5000000000000002E-2</v>
      </c>
      <c r="J152" s="568">
        <v>4006.1411890098302</v>
      </c>
      <c r="K152" s="568">
        <v>4006.36832116296</v>
      </c>
      <c r="L152" s="567">
        <v>239.95821808135861</v>
      </c>
      <c r="M152" s="569">
        <f t="shared" si="10"/>
        <v>5.9419210136768541E-3</v>
      </c>
      <c r="N152" s="269">
        <f t="shared" si="11"/>
        <v>3.0015963442068472E-2</v>
      </c>
      <c r="O152" s="547"/>
      <c r="P152" s="547"/>
      <c r="Q152" s="547"/>
      <c r="R152" s="547"/>
      <c r="S152" s="547"/>
      <c r="T152" s="547"/>
      <c r="U152" s="547"/>
      <c r="V152" s="547"/>
      <c r="W152" s="547"/>
      <c r="X152" s="547"/>
      <c r="Y152" s="547"/>
      <c r="Z152" s="547"/>
      <c r="AA152" s="547"/>
      <c r="AB152" s="547"/>
      <c r="AC152" s="547"/>
      <c r="AD152" s="547"/>
      <c r="AE152" s="547"/>
      <c r="AF152" s="547"/>
      <c r="AG152" s="547"/>
      <c r="AH152" s="547"/>
      <c r="AI152" s="547"/>
      <c r="AJ152" s="547"/>
      <c r="AK152" s="547"/>
      <c r="AL152" s="547"/>
      <c r="AM152" s="547"/>
      <c r="AN152" s="547"/>
    </row>
    <row r="153" spans="1:40">
      <c r="A153" s="566">
        <f t="shared" si="12"/>
        <v>46997</v>
      </c>
      <c r="B153" s="566" t="s">
        <v>172</v>
      </c>
      <c r="C153" s="567">
        <v>217.48473464143166</v>
      </c>
      <c r="D153" s="269">
        <f t="shared" ca="1" si="7"/>
        <v>2.972572617993019E-2</v>
      </c>
      <c r="E153" s="269">
        <f t="shared" si="9"/>
        <v>2.972572617993019E-2</v>
      </c>
      <c r="F153" s="269">
        <f t="shared" si="8"/>
        <v>2.972572617993019E-2</v>
      </c>
      <c r="G153" s="269">
        <v>7.3499999999997456E-3</v>
      </c>
      <c r="H153" s="412">
        <v>6.5000000000000002E-2</v>
      </c>
      <c r="I153" s="413">
        <v>6.5000000000000002E-2</v>
      </c>
      <c r="J153" s="568">
        <v>4005.4597925504299</v>
      </c>
      <c r="K153" s="568">
        <v>4005.6869247035602</v>
      </c>
      <c r="L153" s="567">
        <v>240.89537445520182</v>
      </c>
      <c r="M153" s="569">
        <f t="shared" si="10"/>
        <v>3.9054981377026898E-3</v>
      </c>
      <c r="N153" s="269">
        <f t="shared" si="11"/>
        <v>3.0015963442068472E-2</v>
      </c>
      <c r="O153" s="547"/>
      <c r="P153" s="547"/>
      <c r="Q153" s="547"/>
      <c r="R153" s="547"/>
      <c r="S153" s="547"/>
      <c r="T153" s="547"/>
      <c r="U153" s="547"/>
      <c r="V153" s="547"/>
      <c r="W153" s="547"/>
      <c r="X153" s="547"/>
      <c r="Y153" s="547"/>
      <c r="Z153" s="547"/>
      <c r="AA153" s="547"/>
      <c r="AB153" s="547"/>
      <c r="AC153" s="547"/>
      <c r="AD153" s="547"/>
      <c r="AE153" s="547"/>
      <c r="AF153" s="547"/>
      <c r="AG153" s="547"/>
      <c r="AH153" s="547"/>
      <c r="AI153" s="547"/>
      <c r="AJ153" s="547"/>
      <c r="AK153" s="547"/>
      <c r="AL153" s="547"/>
      <c r="AM153" s="547"/>
      <c r="AN153" s="547"/>
    </row>
    <row r="154" spans="1:40" ht="16" thickBot="1">
      <c r="A154" s="565">
        <f t="shared" si="12"/>
        <v>47088</v>
      </c>
      <c r="B154" s="565" t="s">
        <v>173</v>
      </c>
      <c r="C154" s="271">
        <v>229.62891875660711</v>
      </c>
      <c r="D154" s="272">
        <f t="shared" ca="1" si="7"/>
        <v>2.972572617993019E-2</v>
      </c>
      <c r="E154" s="272">
        <f t="shared" si="9"/>
        <v>2.972572617993019E-2</v>
      </c>
      <c r="F154" s="272">
        <f t="shared" si="8"/>
        <v>2.9725726179930412E-2</v>
      </c>
      <c r="G154" s="272">
        <v>7.3499999999999677E-3</v>
      </c>
      <c r="H154" s="414">
        <v>6.5000000000000002E-2</v>
      </c>
      <c r="I154" s="570">
        <v>6.5000000000000002E-2</v>
      </c>
      <c r="J154" s="571">
        <v>4004.7783960910301</v>
      </c>
      <c r="K154" s="571">
        <v>4005.0055282441599</v>
      </c>
      <c r="L154" s="271">
        <v>242.31299999999999</v>
      </c>
      <c r="M154" s="276">
        <f t="shared" si="10"/>
        <v>5.8848184528417224E-3</v>
      </c>
      <c r="N154" s="272">
        <f t="shared" si="11"/>
        <v>3.0014919205930468E-2</v>
      </c>
      <c r="O154" s="547"/>
      <c r="P154" s="547"/>
      <c r="Q154" s="547"/>
      <c r="R154" s="547"/>
      <c r="S154" s="547"/>
      <c r="T154" s="547"/>
      <c r="U154" s="547"/>
      <c r="V154" s="547"/>
      <c r="W154" s="547"/>
      <c r="X154" s="547"/>
      <c r="Y154" s="547"/>
      <c r="Z154" s="547"/>
      <c r="AA154" s="547"/>
      <c r="AB154" s="547"/>
      <c r="AC154" s="547"/>
      <c r="AD154" s="547"/>
      <c r="AE154" s="547"/>
      <c r="AF154" s="547"/>
      <c r="AG154" s="547"/>
      <c r="AH154" s="547"/>
      <c r="AI154" s="547"/>
      <c r="AJ154" s="547"/>
      <c r="AK154" s="547"/>
      <c r="AL154" s="547"/>
      <c r="AM154" s="547"/>
      <c r="AN154" s="547"/>
    </row>
    <row r="155" spans="1:40" ht="16" thickTop="1"/>
    <row r="156" spans="1:40">
      <c r="A156" s="575" t="s">
        <v>256</v>
      </c>
    </row>
  </sheetData>
  <mergeCells count="4">
    <mergeCell ref="C1:G1"/>
    <mergeCell ref="H1:I1"/>
    <mergeCell ref="J1:K1"/>
    <mergeCell ref="L1:N1"/>
  </mergeCells>
  <conditionalFormatting sqref="O111:AN111">
    <cfRule type="colorScale" priority="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12:AN112">
    <cfRule type="colorScale" priority="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13:AN115 O122:AN122 O124:AN125 O137:AN146 O65:AN110 O53:Q64 U53:AN64 O3:AN11 O17:AN52 O12:R16 V12:AN16">
    <cfRule type="colorScale" priority="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16:AN116">
    <cfRule type="colorScale" priority="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17:AN117">
    <cfRule type="colorScale" priority="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18:AN118">
    <cfRule type="colorScale" priority="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19:AN119"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20:AN120">
    <cfRule type="colorScale" priority="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21:AN121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23:AN123"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26:AN126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27:AN127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28:AN128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29:AN129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30:AN130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31:AN131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32:AN132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33:AN133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34:AN134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35:AN135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36:AN13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47:AN147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48:AN149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50:AN154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rintOptions horizontalCentered="1" verticalCentered="1"/>
  <pageMargins left="0" right="0" top="0" bottom="0" header="0" footer="0"/>
  <pageSetup paperSize="9" scale="46" orientation="landscape" r:id="rId1"/>
  <headerFooter alignWithMargins="0">
    <oddFooter>&amp;L_x000D_&amp;1#&amp;"Calibri"&amp;9&amp;K000000 Corporativo | Interno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F91003-7828-4C44-A748-B42EC00C1EF4}">
  <dimension ref="A1:IJ65424"/>
  <sheetViews>
    <sheetView showGridLines="0" topLeftCell="B1" zoomScaleNormal="100" workbookViewId="0">
      <pane xSplit="2" ySplit="2" topLeftCell="D3" activePane="bottomRight" state="frozen"/>
      <selection activeCell="Q16" sqref="Q16"/>
      <selection pane="topRight" activeCell="Q16" sqref="Q16"/>
      <selection pane="bottomLeft" activeCell="Q16" sqref="Q16"/>
      <selection pane="bottomRight" activeCell="W20" sqref="W20"/>
    </sheetView>
  </sheetViews>
  <sheetFormatPr defaultColWidth="9.1796875" defaultRowHeight="13" customHeight="1"/>
  <cols>
    <col min="1" max="1" width="9.1796875" style="578" hidden="1" customWidth="1"/>
    <col min="2" max="2" width="7.453125" style="578" bestFit="1" customWidth="1"/>
    <col min="3" max="3" width="40.1796875" style="576" customWidth="1"/>
    <col min="4" max="14" width="7.81640625" style="577" hidden="1" customWidth="1"/>
    <col min="15" max="15" width="8" style="576" hidden="1" customWidth="1"/>
    <col min="16" max="23" width="7.81640625" style="576" customWidth="1"/>
    <col min="24" max="16384" width="9.1796875" style="578"/>
  </cols>
  <sheetData>
    <row r="1" spans="3:29" ht="66" customHeight="1"/>
    <row r="2" spans="3:29" ht="13" customHeight="1">
      <c r="C2" s="579"/>
      <c r="D2" s="580">
        <v>2003</v>
      </c>
      <c r="E2" s="580">
        <v>2004</v>
      </c>
      <c r="F2" s="580">
        <v>2005</v>
      </c>
      <c r="G2" s="580">
        <v>2006</v>
      </c>
      <c r="H2" s="580">
        <v>2007</v>
      </c>
      <c r="I2" s="580">
        <v>2008</v>
      </c>
      <c r="J2" s="580">
        <v>2009</v>
      </c>
      <c r="K2" s="580">
        <v>2010</v>
      </c>
      <c r="L2" s="580">
        <v>2011</v>
      </c>
      <c r="M2" s="580">
        <v>2012</v>
      </c>
      <c r="N2" s="580">
        <v>2013</v>
      </c>
      <c r="O2" s="580">
        <v>2014</v>
      </c>
      <c r="P2" s="580">
        <v>2015</v>
      </c>
      <c r="Q2" s="581">
        <v>2016</v>
      </c>
      <c r="R2" s="581">
        <v>2017</v>
      </c>
      <c r="S2" s="581">
        <v>2018</v>
      </c>
      <c r="T2" s="581">
        <v>2019</v>
      </c>
      <c r="U2" s="581">
        <v>2020</v>
      </c>
      <c r="V2" s="581">
        <v>2021</v>
      </c>
      <c r="W2" s="581">
        <v>2022</v>
      </c>
      <c r="X2" s="581">
        <v>2023</v>
      </c>
      <c r="Y2" s="582" t="s">
        <v>1</v>
      </c>
      <c r="Z2" s="582" t="s">
        <v>2</v>
      </c>
      <c r="AA2" s="582" t="s">
        <v>3</v>
      </c>
      <c r="AB2" s="582" t="s">
        <v>4</v>
      </c>
      <c r="AC2" s="582" t="s">
        <v>5</v>
      </c>
    </row>
    <row r="3" spans="3:29" ht="16" customHeight="1">
      <c r="C3" s="583"/>
      <c r="D3" s="584"/>
      <c r="E3" s="584"/>
      <c r="F3" s="584"/>
      <c r="G3" s="584"/>
      <c r="H3" s="584"/>
      <c r="I3" s="584"/>
      <c r="J3" s="584"/>
      <c r="K3" s="584"/>
      <c r="L3" s="584"/>
      <c r="M3" s="584"/>
      <c r="N3" s="584"/>
      <c r="O3" s="584"/>
      <c r="P3" s="584"/>
      <c r="Q3" s="584"/>
      <c r="R3" s="584"/>
      <c r="S3" s="584"/>
      <c r="T3" s="584"/>
      <c r="X3" s="576"/>
      <c r="Y3" s="576"/>
      <c r="Z3" s="576"/>
      <c r="AA3" s="576"/>
      <c r="AB3" s="576"/>
      <c r="AC3" s="576"/>
    </row>
    <row r="4" spans="3:29" ht="14.15" customHeight="1">
      <c r="C4" s="585" t="s">
        <v>174</v>
      </c>
      <c r="D4" s="586">
        <v>4.1000000000000002E-2</v>
      </c>
      <c r="E4" s="586">
        <v>7.1999999999999995E-2</v>
      </c>
      <c r="F4" s="586">
        <v>5.7000000000000002E-2</v>
      </c>
      <c r="G4" s="586">
        <v>6.3E-2</v>
      </c>
      <c r="H4" s="587">
        <v>4.9000000000000002E-2</v>
      </c>
      <c r="I4" s="587">
        <v>3.5000000000000003E-2</v>
      </c>
      <c r="J4" s="587">
        <v>-1.6E-2</v>
      </c>
      <c r="K4" s="587">
        <v>5.8000000000000003E-2</v>
      </c>
      <c r="L4" s="587">
        <v>6.0999999999999999E-2</v>
      </c>
      <c r="M4" s="587">
        <v>5.2999999999999999E-2</v>
      </c>
      <c r="N4" s="588">
        <v>0.04</v>
      </c>
      <c r="O4" s="588">
        <v>1.7999999999999999E-2</v>
      </c>
      <c r="P4" s="168">
        <v>2.1519424998116987E-2</v>
      </c>
      <c r="Q4" s="587">
        <v>1.7530387490465316E-2</v>
      </c>
      <c r="R4" s="587">
        <v>1.3576953734781627E-2</v>
      </c>
      <c r="S4" s="587">
        <v>3.9900294778594247E-2</v>
      </c>
      <c r="T4" s="587">
        <v>6.3436753384067401E-3</v>
      </c>
      <c r="U4" s="587">
        <v>-6.1434747922113231E-2</v>
      </c>
      <c r="V4" s="587">
        <v>0.11333957069177503</v>
      </c>
      <c r="W4" s="587">
        <v>2.0587400809420009E-2</v>
      </c>
      <c r="X4" s="587">
        <v>2.1878066688334474E-3</v>
      </c>
      <c r="Y4" s="589">
        <v>2.2077662542342891E-2</v>
      </c>
      <c r="Z4" s="589">
        <v>1.9438255725162668E-2</v>
      </c>
      <c r="AA4" s="589">
        <v>2.0398863310420623E-2</v>
      </c>
      <c r="AB4" s="589">
        <v>2.0150500624999568E-2</v>
      </c>
      <c r="AC4" s="589">
        <v>2.015050062499979E-2</v>
      </c>
    </row>
    <row r="5" spans="3:29" ht="14.15" customHeight="1">
      <c r="C5" s="590" t="s">
        <v>175</v>
      </c>
      <c r="D5" s="591">
        <v>1.072801815510771E-2</v>
      </c>
      <c r="E5" s="591">
        <v>2.4283222986181574E-2</v>
      </c>
      <c r="F5" s="591">
        <v>3.6587111054641408E-2</v>
      </c>
      <c r="G5" s="591">
        <v>2.5701534479666499E-2</v>
      </c>
      <c r="H5" s="591">
        <v>7.8292164116678498E-2</v>
      </c>
      <c r="I5" s="591">
        <v>7.0892697363892809E-2</v>
      </c>
      <c r="J5" s="591">
        <v>-1.4827104264685254E-2</v>
      </c>
      <c r="K5" s="591">
        <v>2.9745568738458905E-2</v>
      </c>
      <c r="L5" s="592">
        <v>4.4403239972674813E-2</v>
      </c>
      <c r="M5" s="592">
        <v>1.4857036068024687E-2</v>
      </c>
      <c r="N5" s="592">
        <v>0.03</v>
      </c>
      <c r="O5" s="592">
        <v>4.5999999999999999E-2</v>
      </c>
      <c r="P5" s="518">
        <v>4.3687150837988797E-2</v>
      </c>
      <c r="Q5" s="592">
        <v>2.708489455090457E-2</v>
      </c>
      <c r="R5" s="592">
        <v>2.2722534917656967E-2</v>
      </c>
      <c r="S5" s="592">
        <v>2.568283734203014E-2</v>
      </c>
      <c r="T5" s="592">
        <v>2.9964136314451606E-2</v>
      </c>
      <c r="U5" s="593">
        <v>2.9659850483547023E-2</v>
      </c>
      <c r="V5" s="593">
        <v>7.1619801837436325E-2</v>
      </c>
      <c r="W5" s="593">
        <v>0.12805376156533543</v>
      </c>
      <c r="X5" s="593">
        <v>3.9357181716012768E-2</v>
      </c>
      <c r="Y5" s="593">
        <v>4.5357561652503708E-2</v>
      </c>
      <c r="Z5" s="594">
        <v>4.0464545893272641E-2</v>
      </c>
      <c r="AA5" s="594">
        <v>3.0000000003822969E-2</v>
      </c>
      <c r="AB5" s="594">
        <v>3.0000000003822969E-2</v>
      </c>
      <c r="AC5" s="594">
        <v>3.0000000003822969E-2</v>
      </c>
    </row>
    <row r="6" spans="3:29" ht="14.15" customHeight="1">
      <c r="C6" s="590" t="s">
        <v>270</v>
      </c>
      <c r="D6" s="595">
        <v>599.41999999999996</v>
      </c>
      <c r="E6" s="595">
        <v>559.83000000000004</v>
      </c>
      <c r="F6" s="595">
        <v>514.21</v>
      </c>
      <c r="G6" s="595">
        <v>534.42999999999995</v>
      </c>
      <c r="H6" s="595">
        <v>495.82</v>
      </c>
      <c r="I6" s="595">
        <v>629.11</v>
      </c>
      <c r="J6" s="595">
        <v>507.45</v>
      </c>
      <c r="K6" s="595">
        <v>468</v>
      </c>
      <c r="L6" s="596">
        <v>519.54999999999995</v>
      </c>
      <c r="M6" s="597">
        <v>479.2</v>
      </c>
      <c r="N6" s="597">
        <v>525.45000000000005</v>
      </c>
      <c r="O6" s="597">
        <v>606</v>
      </c>
      <c r="P6" s="177">
        <v>709</v>
      </c>
      <c r="Q6" s="597">
        <v>670</v>
      </c>
      <c r="R6" s="597">
        <v>615.42999999999995</v>
      </c>
      <c r="S6" s="597">
        <v>694</v>
      </c>
      <c r="T6" s="597">
        <v>753</v>
      </c>
      <c r="U6" s="598">
        <v>710.5</v>
      </c>
      <c r="V6" s="598">
        <v>851</v>
      </c>
      <c r="W6" s="598">
        <v>850.58</v>
      </c>
      <c r="X6" s="598">
        <v>879</v>
      </c>
      <c r="Y6" s="598">
        <v>996.49</v>
      </c>
      <c r="Z6" s="599">
        <v>955</v>
      </c>
      <c r="AA6" s="599">
        <v>930</v>
      </c>
      <c r="AB6" s="599">
        <v>900</v>
      </c>
      <c r="AC6" s="599">
        <v>900</v>
      </c>
    </row>
    <row r="7" spans="3:29" ht="14.15" customHeight="1">
      <c r="C7" s="600" t="s">
        <v>177</v>
      </c>
      <c r="D7" s="601">
        <v>2.2499999999999999E-2</v>
      </c>
      <c r="E7" s="601">
        <v>2.2499999999999999E-2</v>
      </c>
      <c r="F7" s="601">
        <v>4.4999999999999998E-2</v>
      </c>
      <c r="G7" s="601">
        <v>5.2499999999999998E-2</v>
      </c>
      <c r="H7" s="601">
        <v>0.06</v>
      </c>
      <c r="I7" s="602">
        <v>8.2500000000000004E-2</v>
      </c>
      <c r="J7" s="602">
        <v>5.0000000000000001E-3</v>
      </c>
      <c r="K7" s="603">
        <v>3.2500000000000001E-2</v>
      </c>
      <c r="L7" s="604">
        <v>5.2499999999999998E-2</v>
      </c>
      <c r="M7" s="604">
        <v>0.05</v>
      </c>
      <c r="N7" s="604">
        <v>4.4999999999999998E-2</v>
      </c>
      <c r="O7" s="604">
        <v>0.03</v>
      </c>
      <c r="P7" s="527">
        <v>3.5000000000000003E-2</v>
      </c>
      <c r="Q7" s="604">
        <v>3.5000000000000003E-2</v>
      </c>
      <c r="R7" s="604">
        <v>2.5000000000000001E-2</v>
      </c>
      <c r="S7" s="604">
        <v>2.75E-2</v>
      </c>
      <c r="T7" s="604">
        <v>1.7500000000000002E-2</v>
      </c>
      <c r="U7" s="605">
        <v>5.0000000000000001E-3</v>
      </c>
      <c r="V7" s="605">
        <v>0.04</v>
      </c>
      <c r="W7" s="605">
        <v>0.1125</v>
      </c>
      <c r="X7" s="605">
        <v>8.2500000000000004E-2</v>
      </c>
      <c r="Y7" s="605">
        <v>0.05</v>
      </c>
      <c r="Z7" s="606">
        <v>0.05</v>
      </c>
      <c r="AA7" s="606">
        <v>4.4999999999999998E-2</v>
      </c>
      <c r="AB7" s="606">
        <v>4.4999999999999998E-2</v>
      </c>
      <c r="AC7" s="606">
        <v>4.4999999999999998E-2</v>
      </c>
    </row>
    <row r="8" spans="3:29" ht="13" customHeight="1">
      <c r="L8" s="607"/>
      <c r="M8" s="607"/>
      <c r="N8" s="607"/>
      <c r="O8" s="608"/>
      <c r="P8" s="608"/>
      <c r="Q8" s="608"/>
      <c r="R8" s="608"/>
      <c r="S8" s="608"/>
      <c r="T8" s="608"/>
      <c r="U8" s="608"/>
      <c r="V8" s="608"/>
      <c r="W8" s="608"/>
    </row>
    <row r="65288" s="578" customFormat="1" ht="13" customHeight="1"/>
    <row r="65299" s="578" customFormat="1" ht="13" customHeight="1"/>
    <row r="65313" spans="11:14" s="578" customFormat="1" ht="13" customHeight="1">
      <c r="K65313" s="578">
        <v>40513</v>
      </c>
      <c r="L65313" s="578">
        <v>40513</v>
      </c>
      <c r="N65313" s="578">
        <v>40513</v>
      </c>
    </row>
    <row r="65318" spans="11:14" s="578" customFormat="1" ht="13" customHeight="1"/>
    <row r="65322" spans="11:14" s="578" customFormat="1" ht="13" customHeight="1"/>
    <row r="65324" spans="11:14" s="578" customFormat="1" ht="13" customHeight="1"/>
    <row r="65390" spans="1:244" s="576" customFormat="1" ht="13" customHeight="1">
      <c r="A65390" s="578"/>
      <c r="B65390" s="578"/>
      <c r="D65390" s="577"/>
      <c r="E65390" s="577"/>
      <c r="F65390" s="577"/>
      <c r="G65390" s="577"/>
      <c r="H65390" s="577"/>
      <c r="I65390" s="577"/>
      <c r="J65390" s="577"/>
      <c r="K65390" s="577"/>
      <c r="L65390" s="577"/>
      <c r="M65390" s="577"/>
      <c r="N65390" s="577"/>
      <c r="X65390" s="578"/>
      <c r="Y65390" s="578"/>
      <c r="Z65390" s="578"/>
      <c r="AA65390" s="578"/>
      <c r="AB65390" s="578"/>
      <c r="AC65390" s="578"/>
      <c r="AD65390" s="578"/>
      <c r="AE65390" s="578"/>
      <c r="AF65390" s="578"/>
      <c r="AG65390" s="578"/>
      <c r="AH65390" s="578"/>
      <c r="AI65390" s="578"/>
      <c r="AJ65390" s="578"/>
      <c r="AK65390" s="578"/>
      <c r="AL65390" s="578"/>
      <c r="AM65390" s="578"/>
      <c r="AN65390" s="578"/>
      <c r="AO65390" s="578"/>
      <c r="AP65390" s="578"/>
      <c r="AQ65390" s="578"/>
      <c r="AR65390" s="578"/>
      <c r="AS65390" s="578"/>
      <c r="AT65390" s="578"/>
      <c r="AU65390" s="578"/>
      <c r="AV65390" s="578"/>
      <c r="AW65390" s="578"/>
      <c r="AX65390" s="578"/>
      <c r="AY65390" s="578"/>
      <c r="AZ65390" s="578"/>
      <c r="BA65390" s="578"/>
      <c r="BB65390" s="578"/>
      <c r="BC65390" s="578"/>
      <c r="BD65390" s="578"/>
      <c r="BE65390" s="578"/>
      <c r="BF65390" s="578"/>
      <c r="BG65390" s="578"/>
      <c r="BH65390" s="578"/>
      <c r="BI65390" s="578"/>
      <c r="BJ65390" s="578"/>
      <c r="BK65390" s="578"/>
      <c r="BL65390" s="578"/>
      <c r="BM65390" s="578"/>
      <c r="BN65390" s="578"/>
      <c r="BO65390" s="578"/>
      <c r="BP65390" s="578"/>
      <c r="BQ65390" s="578"/>
      <c r="BR65390" s="578"/>
      <c r="BS65390" s="578"/>
      <c r="BT65390" s="578"/>
      <c r="BU65390" s="578"/>
      <c r="BV65390" s="578"/>
      <c r="BW65390" s="578"/>
      <c r="BX65390" s="578"/>
      <c r="BY65390" s="578"/>
      <c r="BZ65390" s="578"/>
      <c r="CA65390" s="578"/>
      <c r="CB65390" s="578"/>
      <c r="CC65390" s="578"/>
      <c r="CD65390" s="578"/>
      <c r="CE65390" s="578"/>
      <c r="CF65390" s="578"/>
      <c r="CG65390" s="578"/>
      <c r="CH65390" s="578"/>
      <c r="CI65390" s="578"/>
      <c r="CJ65390" s="578"/>
      <c r="CK65390" s="578"/>
      <c r="CL65390" s="578"/>
      <c r="CM65390" s="578"/>
      <c r="CN65390" s="578"/>
      <c r="CO65390" s="578"/>
      <c r="CP65390" s="578"/>
      <c r="CQ65390" s="578"/>
      <c r="CR65390" s="578"/>
      <c r="CS65390" s="578"/>
      <c r="CT65390" s="578"/>
      <c r="CU65390" s="578"/>
      <c r="CV65390" s="578"/>
      <c r="CW65390" s="578"/>
      <c r="CX65390" s="578"/>
      <c r="CY65390" s="578"/>
      <c r="CZ65390" s="578"/>
      <c r="DA65390" s="578"/>
      <c r="DB65390" s="578"/>
      <c r="DC65390" s="578"/>
      <c r="DD65390" s="578"/>
      <c r="DE65390" s="578"/>
      <c r="DF65390" s="578"/>
      <c r="DG65390" s="578"/>
      <c r="DH65390" s="578"/>
      <c r="DI65390" s="578"/>
      <c r="DJ65390" s="578"/>
      <c r="DK65390" s="578"/>
      <c r="DL65390" s="578"/>
      <c r="DM65390" s="578"/>
      <c r="DN65390" s="578"/>
      <c r="DO65390" s="578"/>
      <c r="DP65390" s="578"/>
      <c r="DQ65390" s="578"/>
      <c r="DR65390" s="578"/>
      <c r="DS65390" s="578"/>
      <c r="DT65390" s="578"/>
      <c r="DU65390" s="578"/>
      <c r="DV65390" s="578"/>
      <c r="DW65390" s="578"/>
      <c r="DX65390" s="578"/>
      <c r="DY65390" s="578"/>
      <c r="DZ65390" s="578"/>
      <c r="EA65390" s="578"/>
      <c r="EB65390" s="578"/>
      <c r="EC65390" s="578"/>
      <c r="ED65390" s="578"/>
      <c r="EE65390" s="578"/>
      <c r="EF65390" s="578"/>
      <c r="EG65390" s="578"/>
      <c r="EH65390" s="578"/>
      <c r="EI65390" s="578"/>
      <c r="EJ65390" s="578"/>
      <c r="EK65390" s="578"/>
      <c r="EL65390" s="578"/>
      <c r="EM65390" s="578"/>
      <c r="EN65390" s="578"/>
      <c r="EO65390" s="578"/>
      <c r="EP65390" s="578"/>
      <c r="EQ65390" s="578"/>
      <c r="ER65390" s="578"/>
      <c r="ES65390" s="578"/>
      <c r="ET65390" s="578"/>
      <c r="EU65390" s="578"/>
      <c r="EV65390" s="578"/>
      <c r="EW65390" s="578"/>
      <c r="EX65390" s="578"/>
      <c r="EY65390" s="578"/>
      <c r="EZ65390" s="578"/>
      <c r="FA65390" s="578"/>
      <c r="FB65390" s="578"/>
      <c r="FC65390" s="578"/>
      <c r="FD65390" s="578"/>
      <c r="FE65390" s="578"/>
      <c r="FF65390" s="578"/>
      <c r="FG65390" s="578"/>
      <c r="FH65390" s="578"/>
      <c r="FI65390" s="578"/>
      <c r="FJ65390" s="578"/>
      <c r="FK65390" s="578"/>
      <c r="FL65390" s="578"/>
      <c r="FM65390" s="578"/>
      <c r="FN65390" s="578"/>
      <c r="FO65390" s="578"/>
      <c r="FP65390" s="578"/>
      <c r="FQ65390" s="578"/>
      <c r="FR65390" s="578"/>
      <c r="FS65390" s="578"/>
      <c r="FT65390" s="578"/>
      <c r="FU65390" s="578"/>
      <c r="FV65390" s="578"/>
      <c r="FW65390" s="578"/>
      <c r="FX65390" s="578"/>
      <c r="FY65390" s="578"/>
      <c r="FZ65390" s="578"/>
      <c r="GA65390" s="578"/>
      <c r="GB65390" s="578"/>
      <c r="GC65390" s="578"/>
      <c r="GD65390" s="578"/>
      <c r="GE65390" s="578"/>
      <c r="GF65390" s="578"/>
      <c r="GG65390" s="578"/>
      <c r="GH65390" s="578"/>
      <c r="GI65390" s="578"/>
      <c r="GJ65390" s="578"/>
      <c r="GK65390" s="578"/>
      <c r="GL65390" s="578"/>
      <c r="GM65390" s="578"/>
      <c r="GN65390" s="578"/>
      <c r="GO65390" s="578"/>
      <c r="GP65390" s="578"/>
      <c r="GQ65390" s="578"/>
      <c r="GR65390" s="578"/>
      <c r="GS65390" s="578"/>
      <c r="GT65390" s="578"/>
      <c r="GU65390" s="578"/>
      <c r="GV65390" s="578"/>
      <c r="GW65390" s="578"/>
      <c r="GX65390" s="578"/>
      <c r="GY65390" s="578"/>
      <c r="GZ65390" s="578"/>
      <c r="HA65390" s="578"/>
      <c r="HB65390" s="578"/>
      <c r="HC65390" s="578"/>
      <c r="HD65390" s="578"/>
      <c r="HE65390" s="578"/>
      <c r="HF65390" s="578"/>
      <c r="HG65390" s="578"/>
      <c r="HH65390" s="578"/>
      <c r="HI65390" s="578"/>
      <c r="HJ65390" s="578"/>
      <c r="HK65390" s="578"/>
      <c r="HL65390" s="578"/>
      <c r="HM65390" s="578"/>
      <c r="HN65390" s="578"/>
      <c r="HO65390" s="578"/>
      <c r="HP65390" s="578"/>
      <c r="HQ65390" s="578"/>
      <c r="HR65390" s="578"/>
      <c r="HS65390" s="578"/>
      <c r="HT65390" s="578"/>
      <c r="HU65390" s="578"/>
      <c r="HV65390" s="578"/>
      <c r="HW65390" s="578"/>
      <c r="HX65390" s="578"/>
      <c r="HY65390" s="578"/>
      <c r="HZ65390" s="578"/>
      <c r="IA65390" s="578"/>
      <c r="IB65390" s="578"/>
      <c r="IC65390" s="578"/>
      <c r="ID65390" s="578"/>
      <c r="IE65390" s="578"/>
      <c r="IF65390" s="578"/>
      <c r="IG65390" s="578"/>
      <c r="IH65390" s="578"/>
      <c r="II65390" s="578"/>
      <c r="IJ65390" s="578"/>
    </row>
    <row r="65399" spans="19:19" s="578" customFormat="1" ht="13" customHeight="1">
      <c r="S65399" s="609"/>
    </row>
    <row r="65415" spans="3:23" ht="13" customHeight="1">
      <c r="D65415" s="610"/>
      <c r="E65415" s="610"/>
      <c r="F65415" s="610"/>
      <c r="G65415" s="610"/>
      <c r="H65415" s="610"/>
      <c r="I65415" s="610"/>
      <c r="J65415" s="610"/>
      <c r="K65415" s="610"/>
      <c r="L65415" s="610"/>
      <c r="M65415" s="610"/>
      <c r="N65415" s="610"/>
    </row>
    <row r="65424" spans="3:23" s="612" customFormat="1" ht="13" customHeight="1">
      <c r="C65424" s="611"/>
      <c r="D65424" s="577"/>
      <c r="E65424" s="577"/>
      <c r="F65424" s="577"/>
      <c r="G65424" s="577"/>
      <c r="H65424" s="577"/>
      <c r="I65424" s="577"/>
      <c r="J65424" s="577"/>
      <c r="K65424" s="577"/>
      <c r="L65424" s="577"/>
      <c r="M65424" s="577"/>
      <c r="N65424" s="577"/>
      <c r="O65424" s="610"/>
      <c r="P65424" s="610"/>
      <c r="Q65424" s="610"/>
      <c r="R65424" s="610"/>
      <c r="S65424" s="611"/>
      <c r="T65424" s="611"/>
      <c r="U65424" s="611"/>
      <c r="V65424" s="611"/>
      <c r="W65424" s="611"/>
    </row>
  </sheetData>
  <printOptions horizontalCentered="1"/>
  <pageMargins left="0.35433070866141736" right="0.23622047244094491" top="0.78740157480314965" bottom="0.51181102362204722" header="0.51181102362204722" footer="0.51181102362204722"/>
  <pageSetup paperSize="9" scale="66" orientation="landscape" r:id="rId1"/>
  <headerFooter alignWithMargins="0">
    <oddFooter>&amp;L_x000D_&amp;1#&amp;"Calibri"&amp;9&amp;K000000 Corporativo | Interno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433ACB-A3C8-4965-9033-3F67FC36BE7C}">
  <dimension ref="A1:IS186"/>
  <sheetViews>
    <sheetView zoomScale="70" zoomScaleNormal="70" workbookViewId="0">
      <pane xSplit="2" ySplit="2" topLeftCell="C131" activePane="bottomRight" state="frozen"/>
      <selection activeCell="Q16" sqref="Q16"/>
      <selection pane="topRight" activeCell="Q16" sqref="Q16"/>
      <selection pane="bottomLeft" activeCell="Q16" sqref="Q16"/>
      <selection pane="bottomRight" activeCell="Q16" sqref="Q16"/>
    </sheetView>
  </sheetViews>
  <sheetFormatPr defaultColWidth="9.1796875" defaultRowHeight="15.5"/>
  <cols>
    <col min="1" max="1" width="10.81640625" style="537" bestFit="1" customWidth="1"/>
    <col min="2" max="2" width="13" style="537" customWidth="1"/>
    <col min="3" max="3" width="16.453125" style="572" customWidth="1"/>
    <col min="4" max="7" width="16.453125" style="537" customWidth="1"/>
    <col min="8" max="8" width="16.453125" style="573" customWidth="1"/>
    <col min="9" max="9" width="16.453125" style="537" customWidth="1"/>
    <col min="10" max="10" width="16.453125" style="573" customWidth="1"/>
    <col min="11" max="11" width="16.453125" style="574" customWidth="1"/>
    <col min="12" max="12" width="16.453125" style="572" customWidth="1"/>
    <col min="13" max="14" width="16.453125" style="537" customWidth="1"/>
    <col min="15" max="17" width="9.1796875" style="537"/>
    <col min="18" max="18" width="8.1796875" style="537" customWidth="1"/>
    <col min="19" max="20" width="9.1796875" style="537"/>
    <col min="21" max="21" width="13.7265625" style="537" customWidth="1"/>
    <col min="22" max="16384" width="9.1796875" style="537"/>
  </cols>
  <sheetData>
    <row r="1" spans="1:40">
      <c r="A1" s="531"/>
      <c r="B1" s="531"/>
      <c r="C1" s="532" t="s">
        <v>178</v>
      </c>
      <c r="D1" s="533"/>
      <c r="E1" s="533"/>
      <c r="F1" s="533"/>
      <c r="G1" s="534"/>
      <c r="H1" s="535" t="s">
        <v>179</v>
      </c>
      <c r="I1" s="536"/>
      <c r="J1" s="532" t="s">
        <v>39</v>
      </c>
      <c r="K1" s="534"/>
      <c r="L1" s="532" t="s">
        <v>180</v>
      </c>
      <c r="M1" s="533"/>
      <c r="N1" s="533"/>
    </row>
    <row r="2" spans="1:40">
      <c r="A2" s="531"/>
      <c r="B2" s="531"/>
      <c r="C2" s="538" t="s">
        <v>60</v>
      </c>
      <c r="D2" s="539" t="s">
        <v>181</v>
      </c>
      <c r="E2" s="539" t="s">
        <v>62</v>
      </c>
      <c r="F2" s="539" t="s">
        <v>63</v>
      </c>
      <c r="G2" s="539" t="s">
        <v>182</v>
      </c>
      <c r="H2" s="538" t="s">
        <v>65</v>
      </c>
      <c r="I2" s="540" t="s">
        <v>66</v>
      </c>
      <c r="J2" s="538" t="s">
        <v>65</v>
      </c>
      <c r="K2" s="540" t="s">
        <v>66</v>
      </c>
      <c r="L2" s="538" t="s">
        <v>183</v>
      </c>
      <c r="M2" s="541" t="s">
        <v>64</v>
      </c>
      <c r="N2" s="540" t="s">
        <v>271</v>
      </c>
    </row>
    <row r="3" spans="1:40">
      <c r="A3" s="542">
        <v>33298</v>
      </c>
      <c r="B3" s="542" t="s">
        <v>184</v>
      </c>
      <c r="C3" s="212">
        <v>40.375904156254869</v>
      </c>
      <c r="D3" s="205"/>
      <c r="E3" s="205"/>
      <c r="F3" s="205"/>
      <c r="G3" s="205"/>
      <c r="H3" s="206"/>
      <c r="I3" s="543"/>
      <c r="J3" s="549">
        <v>344.1</v>
      </c>
      <c r="K3" s="544">
        <v>340.72</v>
      </c>
      <c r="L3" s="545">
        <v>26.102489679525643</v>
      </c>
      <c r="M3" s="546"/>
      <c r="N3" s="205"/>
      <c r="O3" s="613"/>
      <c r="P3" s="613"/>
      <c r="Q3" s="613"/>
      <c r="R3" s="613"/>
      <c r="S3" s="613"/>
      <c r="T3" s="613"/>
      <c r="U3" s="613"/>
      <c r="V3" s="613"/>
      <c r="W3" s="613"/>
      <c r="X3" s="613"/>
      <c r="Y3" s="613"/>
      <c r="Z3" s="613"/>
      <c r="AA3" s="613"/>
      <c r="AB3" s="613"/>
      <c r="AC3" s="613"/>
      <c r="AD3" s="613"/>
      <c r="AE3" s="613"/>
      <c r="AF3" s="613"/>
      <c r="AG3" s="613"/>
      <c r="AH3" s="613"/>
      <c r="AI3" s="613"/>
      <c r="AJ3" s="613"/>
      <c r="AK3" s="613"/>
      <c r="AL3" s="613"/>
      <c r="AM3" s="613"/>
      <c r="AN3" s="613"/>
    </row>
    <row r="4" spans="1:40">
      <c r="A4" s="542">
        <v>33390</v>
      </c>
      <c r="B4" s="542" t="s">
        <v>185</v>
      </c>
      <c r="C4" s="212">
        <v>40.727839741717716</v>
      </c>
      <c r="D4" s="213"/>
      <c r="E4" s="213"/>
      <c r="F4" s="213"/>
      <c r="G4" s="213">
        <v>3.3795031388541341E-2</v>
      </c>
      <c r="H4" s="214"/>
      <c r="I4" s="552"/>
      <c r="J4" s="549">
        <v>348.04</v>
      </c>
      <c r="K4" s="549">
        <v>342.74</v>
      </c>
      <c r="L4" s="550">
        <v>27.693228456292665</v>
      </c>
      <c r="M4" s="551">
        <f t="shared" ref="M4:M67" si="0">L4/L3-1</f>
        <v>6.0942032591426276E-2</v>
      </c>
      <c r="N4" s="213"/>
      <c r="O4" s="613"/>
      <c r="P4" s="613"/>
      <c r="Q4" s="613"/>
      <c r="R4" s="613"/>
      <c r="S4" s="613"/>
      <c r="T4" s="613"/>
      <c r="U4" s="613"/>
      <c r="V4" s="613"/>
      <c r="W4" s="613"/>
      <c r="X4" s="613"/>
      <c r="Y4" s="613"/>
      <c r="Z4" s="613"/>
      <c r="AA4" s="613"/>
      <c r="AB4" s="613"/>
      <c r="AC4" s="613"/>
      <c r="AD4" s="613"/>
      <c r="AE4" s="613"/>
      <c r="AF4" s="613"/>
      <c r="AG4" s="613"/>
      <c r="AH4" s="613"/>
      <c r="AI4" s="613"/>
      <c r="AJ4" s="613"/>
      <c r="AK4" s="613"/>
      <c r="AL4" s="613"/>
      <c r="AM4" s="613"/>
      <c r="AN4" s="613"/>
    </row>
    <row r="5" spans="1:40">
      <c r="A5" s="542">
        <v>33482</v>
      </c>
      <c r="B5" s="542" t="s">
        <v>186</v>
      </c>
      <c r="C5" s="212">
        <v>38.574280990284223</v>
      </c>
      <c r="D5" s="213"/>
      <c r="E5" s="213"/>
      <c r="F5" s="213"/>
      <c r="G5" s="213">
        <v>9.4576407660176276E-3</v>
      </c>
      <c r="H5" s="214"/>
      <c r="I5" s="552"/>
      <c r="J5" s="549">
        <v>346.1</v>
      </c>
      <c r="K5" s="549">
        <v>347.20500000000004</v>
      </c>
      <c r="L5" s="550">
        <v>29.028058254883867</v>
      </c>
      <c r="M5" s="551">
        <f t="shared" si="0"/>
        <v>4.8200584511044697E-2</v>
      </c>
      <c r="N5" s="219"/>
      <c r="O5" s="613"/>
      <c r="P5" s="613"/>
      <c r="Q5" s="613"/>
      <c r="R5" s="613"/>
      <c r="S5" s="613"/>
      <c r="T5" s="613"/>
      <c r="U5" s="613"/>
      <c r="V5" s="613"/>
      <c r="W5" s="613"/>
      <c r="X5" s="613"/>
      <c r="Y5" s="613"/>
      <c r="Z5" s="613"/>
      <c r="AA5" s="613"/>
      <c r="AB5" s="613"/>
      <c r="AC5" s="613"/>
      <c r="AD5" s="613"/>
      <c r="AE5" s="613"/>
      <c r="AF5" s="613"/>
      <c r="AG5" s="613"/>
      <c r="AH5" s="613"/>
      <c r="AI5" s="613"/>
      <c r="AJ5" s="613"/>
      <c r="AK5" s="613"/>
      <c r="AL5" s="613"/>
      <c r="AM5" s="613"/>
      <c r="AN5" s="613"/>
    </row>
    <row r="6" spans="1:40">
      <c r="A6" s="553">
        <v>33573</v>
      </c>
      <c r="B6" s="553" t="s">
        <v>187</v>
      </c>
      <c r="C6" s="221">
        <v>43.566033322687126</v>
      </c>
      <c r="D6" s="222"/>
      <c r="E6" s="222"/>
      <c r="F6" s="222"/>
      <c r="G6" s="222">
        <v>4.5668542589380801E-2</v>
      </c>
      <c r="H6" s="223"/>
      <c r="I6" s="554"/>
      <c r="J6" s="555">
        <v>363.27</v>
      </c>
      <c r="K6" s="555">
        <v>356.15</v>
      </c>
      <c r="L6" s="556">
        <v>30.519673297424468</v>
      </c>
      <c r="M6" s="557">
        <f t="shared" si="0"/>
        <v>5.1385284866225733E-2</v>
      </c>
      <c r="N6" s="228"/>
      <c r="O6" s="613"/>
      <c r="P6" s="613"/>
      <c r="Q6" s="613"/>
      <c r="R6" s="613"/>
      <c r="S6" s="613"/>
      <c r="T6" s="613"/>
      <c r="U6" s="613"/>
      <c r="V6" s="613"/>
      <c r="W6" s="613"/>
      <c r="X6" s="613"/>
      <c r="Y6" s="613"/>
      <c r="Z6" s="613"/>
      <c r="AA6" s="613"/>
      <c r="AB6" s="613"/>
      <c r="AC6" s="613"/>
      <c r="AD6" s="613"/>
      <c r="AE6" s="613"/>
      <c r="AF6" s="613"/>
      <c r="AG6" s="613"/>
      <c r="AH6" s="613"/>
      <c r="AI6" s="613"/>
      <c r="AJ6" s="613"/>
      <c r="AK6" s="613"/>
      <c r="AL6" s="613"/>
      <c r="AM6" s="613"/>
      <c r="AN6" s="613"/>
    </row>
    <row r="7" spans="1:40">
      <c r="A7" s="542">
        <v>33664</v>
      </c>
      <c r="B7" s="542" t="s">
        <v>188</v>
      </c>
      <c r="C7" s="212">
        <v>45.543478821305435</v>
      </c>
      <c r="D7" s="614">
        <f t="shared" ref="D7:D70" ca="1" si="1">AVERAGE(OFFSET($C$1,MATCH(EDATE(A7,0),$A$1:$A$304,0)-1,,IF(MONTH($A7)=3,-1,IF(MONTH($A7)=6,-2,IF(MONTH($A7)=9,-3,-4)))))/AVERAGE(OFFSET($C$1,MATCH(EDATE(A7,-12),$A$1:$A$304,0)-1,,IF(MONTH($A7)=3,-1,IF(MONTH($A7)=6,-2,IF(MONTH($A7)=9,-3,-4)))))-1</f>
        <v>0.12798659926108491</v>
      </c>
      <c r="E7" s="213"/>
      <c r="F7" s="213">
        <f>C7/C3-1</f>
        <v>0.12798659926108491</v>
      </c>
      <c r="G7" s="213">
        <v>2.5374164655741271E-2</v>
      </c>
      <c r="H7" s="214"/>
      <c r="I7" s="552"/>
      <c r="J7" s="549">
        <v>340.15</v>
      </c>
      <c r="K7" s="549">
        <v>342.875</v>
      </c>
      <c r="L7" s="550">
        <v>30.800937821840257</v>
      </c>
      <c r="M7" s="551">
        <f t="shared" si="0"/>
        <v>9.2158432259339396E-3</v>
      </c>
      <c r="N7" s="213">
        <f t="shared" ref="N7:N70" si="2">L7/L3-1</f>
        <v>0.17999999999999994</v>
      </c>
      <c r="O7" s="613"/>
      <c r="P7" s="613"/>
      <c r="Q7" s="613"/>
      <c r="R7" s="613"/>
      <c r="S7" s="559"/>
      <c r="T7" s="559"/>
      <c r="U7" s="559"/>
      <c r="V7" s="613"/>
      <c r="W7" s="613"/>
      <c r="X7" s="613"/>
      <c r="Y7" s="613"/>
      <c r="Z7" s="613"/>
      <c r="AA7" s="613"/>
      <c r="AB7" s="613"/>
      <c r="AC7" s="613"/>
      <c r="AD7" s="613"/>
      <c r="AE7" s="613"/>
      <c r="AF7" s="613"/>
      <c r="AG7" s="613"/>
      <c r="AH7" s="613"/>
      <c r="AI7" s="613"/>
      <c r="AJ7" s="613"/>
      <c r="AK7" s="613"/>
      <c r="AL7" s="613"/>
      <c r="AM7" s="613"/>
      <c r="AN7" s="613"/>
    </row>
    <row r="8" spans="1:40">
      <c r="A8" s="542">
        <v>33756</v>
      </c>
      <c r="B8" s="542" t="s">
        <v>189</v>
      </c>
      <c r="C8" s="212">
        <v>44.724282728149134</v>
      </c>
      <c r="D8" s="213">
        <f t="shared" ca="1" si="1"/>
        <v>0.11299130238685673</v>
      </c>
      <c r="E8" s="213"/>
      <c r="F8" s="213">
        <f>C8/C4-1</f>
        <v>9.8125582200664585E-2</v>
      </c>
      <c r="G8" s="213">
        <v>1.5741606408853359E-2</v>
      </c>
      <c r="H8" s="214"/>
      <c r="I8" s="552"/>
      <c r="J8" s="549">
        <v>348.3</v>
      </c>
      <c r="K8" s="549">
        <v>342.23</v>
      </c>
      <c r="L8" s="550">
        <v>31.708746582455102</v>
      </c>
      <c r="M8" s="551">
        <f t="shared" si="0"/>
        <v>2.9473412980663749E-2</v>
      </c>
      <c r="N8" s="213">
        <f t="shared" si="2"/>
        <v>0.14500000000000002</v>
      </c>
      <c r="O8" s="613"/>
      <c r="P8" s="613"/>
      <c r="Q8" s="613"/>
      <c r="R8" s="613"/>
      <c r="S8" s="547"/>
      <c r="T8" s="547"/>
      <c r="U8" s="547"/>
      <c r="V8" s="613"/>
      <c r="W8" s="613"/>
      <c r="X8" s="613"/>
      <c r="Y8" s="613"/>
      <c r="Z8" s="613"/>
      <c r="AA8" s="613"/>
      <c r="AB8" s="613"/>
      <c r="AC8" s="613"/>
      <c r="AD8" s="613"/>
      <c r="AE8" s="613"/>
      <c r="AF8" s="613"/>
      <c r="AG8" s="613"/>
      <c r="AH8" s="613"/>
      <c r="AI8" s="613"/>
      <c r="AJ8" s="613"/>
      <c r="AK8" s="613"/>
      <c r="AL8" s="613"/>
      <c r="AM8" s="613"/>
      <c r="AN8" s="613"/>
    </row>
    <row r="9" spans="1:40">
      <c r="A9" s="542">
        <v>33848</v>
      </c>
      <c r="B9" s="542" t="s">
        <v>190</v>
      </c>
      <c r="C9" s="212">
        <v>43.389399997468516</v>
      </c>
      <c r="D9" s="213">
        <f t="shared" ca="1" si="1"/>
        <v>0.11680621126325041</v>
      </c>
      <c r="E9" s="213"/>
      <c r="F9" s="213">
        <f>C9/C5-1</f>
        <v>0.12482718753454103</v>
      </c>
      <c r="G9" s="213">
        <v>3.7266028214548275E-2</v>
      </c>
      <c r="H9" s="214"/>
      <c r="I9" s="552"/>
      <c r="J9" s="549">
        <v>366.07</v>
      </c>
      <c r="K9" s="549">
        <v>360.13</v>
      </c>
      <c r="L9" s="550">
        <v>33.411295051371333</v>
      </c>
      <c r="M9" s="551">
        <f t="shared" si="0"/>
        <v>5.3693338665687707E-2</v>
      </c>
      <c r="N9" s="219">
        <f t="shared" si="2"/>
        <v>0.15100000000000002</v>
      </c>
      <c r="O9" s="613"/>
      <c r="P9" s="613"/>
      <c r="Q9" s="613"/>
      <c r="R9" s="613"/>
      <c r="S9" s="547"/>
      <c r="T9" s="547"/>
      <c r="U9" s="547"/>
      <c r="V9" s="613"/>
      <c r="W9" s="613"/>
      <c r="X9" s="613"/>
      <c r="Y9" s="613"/>
      <c r="Z9" s="613"/>
      <c r="AA9" s="613"/>
      <c r="AB9" s="613"/>
      <c r="AC9" s="613"/>
      <c r="AD9" s="613"/>
      <c r="AE9" s="613"/>
      <c r="AF9" s="613"/>
      <c r="AG9" s="613"/>
      <c r="AH9" s="613"/>
      <c r="AI9" s="613"/>
      <c r="AJ9" s="613"/>
      <c r="AK9" s="613"/>
      <c r="AL9" s="613"/>
      <c r="AM9" s="613"/>
      <c r="AN9" s="613"/>
    </row>
    <row r="10" spans="1:40">
      <c r="A10" s="553">
        <v>33939</v>
      </c>
      <c r="B10" s="553" t="s">
        <v>191</v>
      </c>
      <c r="C10" s="221">
        <v>47.819468187614035</v>
      </c>
      <c r="D10" s="222">
        <f t="shared" ca="1" si="1"/>
        <v>0.11168903617939385</v>
      </c>
      <c r="E10" s="222">
        <f t="shared" ref="E10:E73" si="3">AVERAGE(C7:C10)/AVERAGE(C3:C6)-1</f>
        <v>0.11168903617939385</v>
      </c>
      <c r="F10" s="222">
        <f>C10/C6-1</f>
        <v>9.7631905880031677E-2</v>
      </c>
      <c r="G10" s="222">
        <v>1.650028024023098E-2</v>
      </c>
      <c r="H10" s="223"/>
      <c r="I10" s="554"/>
      <c r="J10" s="555">
        <v>382.12</v>
      </c>
      <c r="K10" s="555">
        <v>372.40499999999997</v>
      </c>
      <c r="L10" s="556">
        <v>34.395671806197377</v>
      </c>
      <c r="M10" s="557">
        <f t="shared" si="0"/>
        <v>2.9462394478050768E-2</v>
      </c>
      <c r="N10" s="228">
        <f t="shared" si="2"/>
        <v>0.127</v>
      </c>
      <c r="O10" s="613"/>
      <c r="P10" s="613"/>
      <c r="Q10" s="613"/>
      <c r="R10" s="613"/>
      <c r="S10" s="547"/>
      <c r="T10" s="547"/>
      <c r="U10" s="547"/>
      <c r="V10" s="613"/>
      <c r="W10" s="613"/>
      <c r="X10" s="613"/>
      <c r="Y10" s="613"/>
      <c r="Z10" s="613"/>
      <c r="AA10" s="613"/>
      <c r="AB10" s="613"/>
      <c r="AC10" s="613"/>
      <c r="AD10" s="613"/>
      <c r="AE10" s="613"/>
      <c r="AF10" s="613"/>
      <c r="AG10" s="613"/>
      <c r="AH10" s="613"/>
      <c r="AI10" s="613"/>
      <c r="AJ10" s="613"/>
      <c r="AK10" s="613"/>
      <c r="AL10" s="613"/>
      <c r="AM10" s="613"/>
      <c r="AN10" s="613"/>
    </row>
    <row r="11" spans="1:40">
      <c r="A11" s="542">
        <v>34029</v>
      </c>
      <c r="B11" s="542" t="s">
        <v>192</v>
      </c>
      <c r="C11" s="212">
        <v>48.796340721122291</v>
      </c>
      <c r="D11" s="213">
        <f t="shared" ca="1" si="1"/>
        <v>7.1423219833069762E-2</v>
      </c>
      <c r="E11" s="213">
        <f t="shared" si="3"/>
        <v>9.6892705567285242E-2</v>
      </c>
      <c r="F11" s="213">
        <f t="shared" ref="F11:F74" si="4">C11/C7-1</f>
        <v>7.1423219833069762E-2</v>
      </c>
      <c r="G11" s="213">
        <v>8.3906849366168768E-3</v>
      </c>
      <c r="H11" s="214"/>
      <c r="I11" s="552"/>
      <c r="J11" s="549">
        <v>401.06</v>
      </c>
      <c r="K11" s="549">
        <v>392.71500000000003</v>
      </c>
      <c r="L11" s="550">
        <v>34.71265692521397</v>
      </c>
      <c r="M11" s="551">
        <f t="shared" si="0"/>
        <v>9.2158432259339396E-3</v>
      </c>
      <c r="N11" s="213">
        <f t="shared" si="2"/>
        <v>0.127</v>
      </c>
      <c r="O11" s="613"/>
      <c r="P11" s="613"/>
      <c r="Q11" s="613"/>
      <c r="R11" s="613"/>
      <c r="S11" s="559"/>
      <c r="T11" s="559"/>
      <c r="U11" s="559"/>
      <c r="V11" s="613"/>
      <c r="W11" s="613"/>
      <c r="X11" s="613"/>
      <c r="Y11" s="613"/>
      <c r="Z11" s="613"/>
      <c r="AA11" s="613"/>
      <c r="AB11" s="613"/>
      <c r="AC11" s="613"/>
      <c r="AD11" s="613"/>
      <c r="AE11" s="613"/>
      <c r="AF11" s="613"/>
      <c r="AG11" s="613"/>
      <c r="AH11" s="613"/>
      <c r="AI11" s="613"/>
      <c r="AJ11" s="613"/>
      <c r="AK11" s="613"/>
      <c r="AL11" s="613"/>
      <c r="AM11" s="613"/>
      <c r="AN11" s="613"/>
    </row>
    <row r="12" spans="1:40">
      <c r="A12" s="542">
        <v>34121</v>
      </c>
      <c r="B12" s="542" t="s">
        <v>193</v>
      </c>
      <c r="C12" s="212">
        <v>48.087496937378177</v>
      </c>
      <c r="D12" s="213">
        <f t="shared" ca="1" si="1"/>
        <v>7.3293898014975989E-2</v>
      </c>
      <c r="E12" s="213">
        <f t="shared" si="3"/>
        <v>9.097387058407147E-2</v>
      </c>
      <c r="F12" s="213">
        <f t="shared" si="4"/>
        <v>7.5198840631428565E-2</v>
      </c>
      <c r="G12" s="213">
        <v>1.254760815765632E-2</v>
      </c>
      <c r="H12" s="214"/>
      <c r="I12" s="552"/>
      <c r="J12" s="549">
        <v>404.65</v>
      </c>
      <c r="K12" s="549">
        <v>404.9</v>
      </c>
      <c r="L12" s="550">
        <v>35.830883638174264</v>
      </c>
      <c r="M12" s="551">
        <f t="shared" si="0"/>
        <v>3.2213803609716152E-2</v>
      </c>
      <c r="N12" s="213">
        <f t="shared" si="2"/>
        <v>0.12999999999999989</v>
      </c>
      <c r="O12" s="613"/>
      <c r="P12" s="613"/>
      <c r="Q12" s="613"/>
      <c r="R12" s="613"/>
      <c r="S12" s="613"/>
      <c r="T12" s="613"/>
      <c r="U12" s="613"/>
      <c r="V12" s="613"/>
      <c r="W12" s="613"/>
      <c r="X12" s="613"/>
      <c r="Y12" s="613"/>
      <c r="Z12" s="613"/>
      <c r="AA12" s="613"/>
      <c r="AB12" s="613"/>
      <c r="AC12" s="613"/>
      <c r="AD12" s="613"/>
      <c r="AE12" s="613"/>
      <c r="AF12" s="613"/>
      <c r="AG12" s="613"/>
      <c r="AH12" s="613"/>
      <c r="AI12" s="613"/>
      <c r="AJ12" s="613"/>
      <c r="AK12" s="613"/>
      <c r="AL12" s="613"/>
      <c r="AM12" s="613"/>
      <c r="AN12" s="613"/>
    </row>
    <row r="13" spans="1:40">
      <c r="A13" s="542">
        <v>34213</v>
      </c>
      <c r="B13" s="542" t="s">
        <v>194</v>
      </c>
      <c r="C13" s="212">
        <v>46.177773496405692</v>
      </c>
      <c r="D13" s="213">
        <f t="shared" ca="1" si="1"/>
        <v>7.0362481883781802E-2</v>
      </c>
      <c r="E13" s="213">
        <f t="shared" si="3"/>
        <v>7.7066009801699975E-2</v>
      </c>
      <c r="F13" s="213">
        <f t="shared" si="4"/>
        <v>6.4263933105778381E-2</v>
      </c>
      <c r="G13" s="213">
        <v>2.3877591919294172E-2</v>
      </c>
      <c r="H13" s="214"/>
      <c r="I13" s="552"/>
      <c r="J13" s="549">
        <v>410.83</v>
      </c>
      <c r="K13" s="549">
        <v>408.24</v>
      </c>
      <c r="L13" s="550">
        <v>37.520884342690003</v>
      </c>
      <c r="M13" s="551">
        <f t="shared" si="0"/>
        <v>4.716603479784709E-2</v>
      </c>
      <c r="N13" s="219">
        <f t="shared" si="2"/>
        <v>0.123</v>
      </c>
      <c r="O13" s="613"/>
      <c r="P13" s="613"/>
      <c r="Q13" s="613"/>
      <c r="R13" s="613"/>
      <c r="S13" s="613"/>
      <c r="T13" s="613"/>
      <c r="V13" s="613"/>
      <c r="W13" s="613"/>
      <c r="X13" s="613"/>
      <c r="Y13" s="613"/>
      <c r="Z13" s="613"/>
      <c r="AA13" s="613"/>
      <c r="AB13" s="613"/>
      <c r="AC13" s="613"/>
      <c r="AD13" s="613"/>
      <c r="AE13" s="613"/>
      <c r="AF13" s="613"/>
      <c r="AG13" s="613"/>
      <c r="AH13" s="613"/>
      <c r="AI13" s="613"/>
      <c r="AJ13" s="613"/>
      <c r="AK13" s="613"/>
      <c r="AL13" s="613"/>
      <c r="AM13" s="613"/>
      <c r="AN13" s="613"/>
    </row>
    <row r="14" spans="1:40">
      <c r="A14" s="553">
        <v>34304</v>
      </c>
      <c r="B14" s="553" t="s">
        <v>195</v>
      </c>
      <c r="C14" s="221">
        <v>50.371841084957204</v>
      </c>
      <c r="D14" s="222">
        <f t="shared" ca="1" si="1"/>
        <v>6.5886293584009215E-2</v>
      </c>
      <c r="E14" s="222">
        <f t="shared" si="3"/>
        <v>6.5886293584009215E-2</v>
      </c>
      <c r="F14" s="222">
        <f t="shared" si="4"/>
        <v>5.33751836663936E-2</v>
      </c>
      <c r="G14" s="222">
        <v>4.2005242751910199E-3</v>
      </c>
      <c r="H14" s="223"/>
      <c r="I14" s="554"/>
      <c r="J14" s="555">
        <v>431.04</v>
      </c>
      <c r="K14" s="555">
        <v>421.74</v>
      </c>
      <c r="L14" s="556">
        <v>38.591943766553456</v>
      </c>
      <c r="M14" s="557">
        <f t="shared" si="0"/>
        <v>2.8545687092050631E-2</v>
      </c>
      <c r="N14" s="228">
        <f t="shared" si="2"/>
        <v>0.12199999999999989</v>
      </c>
      <c r="O14" s="613"/>
      <c r="P14" s="613"/>
      <c r="Q14" s="613"/>
      <c r="R14" s="613"/>
      <c r="S14" s="613"/>
      <c r="T14" s="613"/>
      <c r="U14" s="613"/>
      <c r="V14" s="613"/>
      <c r="W14" s="613"/>
      <c r="X14" s="613"/>
      <c r="Y14" s="613"/>
      <c r="Z14" s="613"/>
      <c r="AA14" s="613"/>
      <c r="AB14" s="613"/>
      <c r="AC14" s="613"/>
      <c r="AD14" s="613"/>
      <c r="AE14" s="613"/>
      <c r="AF14" s="613"/>
      <c r="AG14" s="613"/>
      <c r="AH14" s="613"/>
      <c r="AI14" s="613"/>
      <c r="AJ14" s="613"/>
      <c r="AK14" s="613"/>
      <c r="AL14" s="613"/>
      <c r="AM14" s="613"/>
      <c r="AN14" s="613"/>
    </row>
    <row r="15" spans="1:40">
      <c r="A15" s="542">
        <v>34394</v>
      </c>
      <c r="B15" s="542" t="s">
        <v>196</v>
      </c>
      <c r="C15" s="212">
        <v>50.787140765988156</v>
      </c>
      <c r="D15" s="213">
        <f t="shared" ca="1" si="1"/>
        <v>4.079814214437838E-2</v>
      </c>
      <c r="E15" s="213">
        <f t="shared" si="3"/>
        <v>5.7894170312253301E-2</v>
      </c>
      <c r="F15" s="213">
        <f t="shared" si="4"/>
        <v>4.079814214437838E-2</v>
      </c>
      <c r="G15" s="213">
        <v>7.5770613210071058E-3</v>
      </c>
      <c r="H15" s="214"/>
      <c r="I15" s="552"/>
      <c r="J15" s="549">
        <v>427</v>
      </c>
      <c r="K15" s="549">
        <v>429.02</v>
      </c>
      <c r="L15" s="550">
        <v>39.468290923968283</v>
      </c>
      <c r="M15" s="551">
        <f t="shared" si="0"/>
        <v>2.2708033643392911E-2</v>
      </c>
      <c r="N15" s="213">
        <f t="shared" si="2"/>
        <v>0.13700000000000001</v>
      </c>
      <c r="O15" s="613"/>
      <c r="P15" s="613"/>
      <c r="Q15" s="613"/>
      <c r="R15" s="613"/>
      <c r="S15" s="613"/>
      <c r="T15" s="613"/>
      <c r="U15" s="613"/>
      <c r="V15" s="613"/>
      <c r="W15" s="613"/>
      <c r="X15" s="613"/>
      <c r="Y15" s="613"/>
      <c r="Z15" s="613"/>
      <c r="AA15" s="613"/>
      <c r="AB15" s="613"/>
      <c r="AC15" s="613"/>
      <c r="AD15" s="613"/>
      <c r="AE15" s="613"/>
      <c r="AF15" s="613"/>
      <c r="AG15" s="613"/>
      <c r="AH15" s="613"/>
      <c r="AI15" s="613"/>
      <c r="AJ15" s="613"/>
      <c r="AK15" s="613"/>
      <c r="AL15" s="613"/>
      <c r="AM15" s="613"/>
      <c r="AN15" s="613"/>
    </row>
    <row r="16" spans="1:40">
      <c r="A16" s="542">
        <v>34486</v>
      </c>
      <c r="B16" s="542" t="s">
        <v>197</v>
      </c>
      <c r="C16" s="212">
        <v>50.772465304129156</v>
      </c>
      <c r="D16" s="213">
        <f t="shared" ca="1" si="1"/>
        <v>4.8261593725241969E-2</v>
      </c>
      <c r="E16" s="213">
        <f t="shared" si="3"/>
        <v>5.3253074131576872E-2</v>
      </c>
      <c r="F16" s="213">
        <f t="shared" si="4"/>
        <v>5.5835061871643443E-2</v>
      </c>
      <c r="G16" s="213">
        <v>1.9558717604864162E-2</v>
      </c>
      <c r="H16" s="214"/>
      <c r="I16" s="552"/>
      <c r="J16" s="549">
        <v>418.94</v>
      </c>
      <c r="K16" s="549">
        <v>422.97</v>
      </c>
      <c r="L16" s="550">
        <v>40.381405860222394</v>
      </c>
      <c r="M16" s="551">
        <f t="shared" si="0"/>
        <v>2.3135406040589279E-2</v>
      </c>
      <c r="N16" s="213">
        <f t="shared" si="2"/>
        <v>0.127</v>
      </c>
      <c r="O16" s="613"/>
      <c r="P16" s="613"/>
      <c r="Q16" s="613"/>
      <c r="R16" s="613"/>
      <c r="S16" s="613"/>
      <c r="T16" s="613"/>
      <c r="U16" s="613"/>
      <c r="V16" s="613"/>
      <c r="W16" s="613"/>
      <c r="X16" s="613"/>
      <c r="Y16" s="613"/>
      <c r="Z16" s="613"/>
      <c r="AA16" s="613"/>
      <c r="AB16" s="613"/>
      <c r="AC16" s="613"/>
      <c r="AD16" s="613"/>
      <c r="AE16" s="613"/>
      <c r="AF16" s="613"/>
      <c r="AG16" s="613"/>
      <c r="AH16" s="613"/>
      <c r="AI16" s="613"/>
      <c r="AJ16" s="613"/>
      <c r="AK16" s="613"/>
      <c r="AL16" s="613"/>
      <c r="AM16" s="613"/>
      <c r="AN16" s="613"/>
    </row>
    <row r="17" spans="1:40">
      <c r="A17" s="542">
        <v>34578</v>
      </c>
      <c r="B17" s="542" t="s">
        <v>198</v>
      </c>
      <c r="C17" s="212">
        <v>48.332594327852114</v>
      </c>
      <c r="D17" s="213">
        <f t="shared" ca="1" si="1"/>
        <v>4.7745787202600143E-2</v>
      </c>
      <c r="E17" s="213">
        <f t="shared" si="3"/>
        <v>4.9156061840835985E-2</v>
      </c>
      <c r="F17" s="213">
        <f t="shared" si="4"/>
        <v>4.6663593072848064E-2</v>
      </c>
      <c r="G17" s="213">
        <v>1.0748537163032479E-2</v>
      </c>
      <c r="H17" s="214"/>
      <c r="I17" s="552"/>
      <c r="J17" s="549">
        <v>412.2</v>
      </c>
      <c r="K17" s="549">
        <v>417.52</v>
      </c>
      <c r="L17" s="550">
        <v>41.42305631432977</v>
      </c>
      <c r="M17" s="551">
        <f t="shared" si="0"/>
        <v>2.5795299393809756E-2</v>
      </c>
      <c r="N17" s="219">
        <f t="shared" si="2"/>
        <v>0.10400000000000009</v>
      </c>
      <c r="O17" s="613"/>
      <c r="P17" s="613"/>
      <c r="Q17" s="613"/>
      <c r="R17" s="613"/>
      <c r="S17" s="613"/>
      <c r="T17" s="613"/>
      <c r="U17" s="613"/>
      <c r="V17" s="613"/>
      <c r="W17" s="613"/>
      <c r="X17" s="613"/>
      <c r="Y17" s="613"/>
      <c r="Z17" s="613"/>
      <c r="AA17" s="613"/>
      <c r="AB17" s="613"/>
      <c r="AC17" s="613"/>
      <c r="AD17" s="613"/>
      <c r="AE17" s="613"/>
      <c r="AF17" s="613"/>
      <c r="AG17" s="613"/>
      <c r="AH17" s="613"/>
      <c r="AI17" s="613"/>
      <c r="AJ17" s="613"/>
      <c r="AK17" s="613"/>
      <c r="AL17" s="613"/>
      <c r="AM17" s="613"/>
      <c r="AN17" s="613"/>
    </row>
    <row r="18" spans="1:40">
      <c r="A18" s="553">
        <v>34669</v>
      </c>
      <c r="B18" s="553" t="s">
        <v>199</v>
      </c>
      <c r="C18" s="221">
        <v>53.268682320299767</v>
      </c>
      <c r="D18" s="222">
        <f t="shared" ca="1" si="1"/>
        <v>5.0288253483391943E-2</v>
      </c>
      <c r="E18" s="222">
        <f t="shared" si="3"/>
        <v>5.0288253483391943E-2</v>
      </c>
      <c r="F18" s="222">
        <f t="shared" si="4"/>
        <v>5.7509139490389938E-2</v>
      </c>
      <c r="G18" s="222">
        <v>1.5870093407371E-2</v>
      </c>
      <c r="H18" s="223"/>
      <c r="I18" s="554"/>
      <c r="J18" s="555">
        <v>404.09</v>
      </c>
      <c r="K18" s="555">
        <v>407.16999999999996</v>
      </c>
      <c r="L18" s="556">
        <v>42.026626761776711</v>
      </c>
      <c r="M18" s="557">
        <f t="shared" si="0"/>
        <v>1.4570881560908466E-2</v>
      </c>
      <c r="N18" s="228">
        <f t="shared" si="2"/>
        <v>8.8999999999999968E-2</v>
      </c>
      <c r="O18" s="613"/>
      <c r="P18" s="613"/>
      <c r="Q18" s="613"/>
      <c r="R18" s="613"/>
      <c r="S18" s="613"/>
      <c r="T18" s="613"/>
      <c r="U18" s="613"/>
      <c r="V18" s="613"/>
      <c r="W18" s="613"/>
      <c r="X18" s="613"/>
      <c r="Y18" s="613"/>
      <c r="Z18" s="613"/>
      <c r="AA18" s="613"/>
      <c r="AB18" s="613"/>
      <c r="AC18" s="613"/>
      <c r="AD18" s="613"/>
      <c r="AE18" s="613"/>
      <c r="AF18" s="613"/>
      <c r="AG18" s="613"/>
      <c r="AH18" s="613"/>
      <c r="AI18" s="613"/>
      <c r="AJ18" s="613"/>
      <c r="AK18" s="613"/>
      <c r="AL18" s="613"/>
      <c r="AM18" s="613"/>
      <c r="AN18" s="613"/>
    </row>
    <row r="19" spans="1:40">
      <c r="A19" s="542">
        <v>34759</v>
      </c>
      <c r="B19" s="542" t="s">
        <v>200</v>
      </c>
      <c r="C19" s="212">
        <v>54.514892928064818</v>
      </c>
      <c r="D19" s="213">
        <f t="shared" ca="1" si="1"/>
        <v>7.3399528027242589E-2</v>
      </c>
      <c r="E19" s="213">
        <f t="shared" si="3"/>
        <v>5.8664072967326897E-2</v>
      </c>
      <c r="F19" s="213">
        <f t="shared" si="4"/>
        <v>7.3399528027242589E-2</v>
      </c>
      <c r="G19" s="213">
        <v>3.2418490114002108E-2</v>
      </c>
      <c r="H19" s="214"/>
      <c r="I19" s="552"/>
      <c r="J19" s="549">
        <v>405.22</v>
      </c>
      <c r="K19" s="549">
        <v>406.70500000000004</v>
      </c>
      <c r="L19" s="550">
        <v>42.704690779733681</v>
      </c>
      <c r="M19" s="551">
        <f t="shared" si="0"/>
        <v>1.6134152802710133E-2</v>
      </c>
      <c r="N19" s="213">
        <f t="shared" si="2"/>
        <v>8.2000000000000073E-2</v>
      </c>
      <c r="O19" s="613"/>
      <c r="P19" s="613"/>
      <c r="Q19" s="613"/>
      <c r="R19" s="613"/>
      <c r="S19" s="613"/>
      <c r="T19" s="613"/>
      <c r="U19" s="613"/>
      <c r="V19" s="613"/>
      <c r="W19" s="613"/>
      <c r="X19" s="613"/>
      <c r="Y19" s="613"/>
      <c r="Z19" s="613"/>
      <c r="AA19" s="613"/>
      <c r="AB19" s="613"/>
      <c r="AC19" s="613"/>
      <c r="AD19" s="613"/>
      <c r="AE19" s="613"/>
      <c r="AF19" s="613"/>
      <c r="AG19" s="613"/>
      <c r="AH19" s="613"/>
      <c r="AI19" s="613"/>
      <c r="AJ19" s="613"/>
      <c r="AK19" s="613"/>
      <c r="AL19" s="613"/>
      <c r="AM19" s="613"/>
      <c r="AN19" s="613"/>
    </row>
    <row r="20" spans="1:40">
      <c r="A20" s="542">
        <v>34851</v>
      </c>
      <c r="B20" s="542" t="s">
        <v>201</v>
      </c>
      <c r="C20" s="212">
        <v>55.362146427334558</v>
      </c>
      <c r="D20" s="213">
        <f t="shared" ca="1" si="1"/>
        <v>8.1897061313330299E-2</v>
      </c>
      <c r="E20" s="213">
        <f t="shared" si="3"/>
        <v>6.7483458407977537E-2</v>
      </c>
      <c r="F20" s="213">
        <f t="shared" si="4"/>
        <v>9.0397050757985209E-2</v>
      </c>
      <c r="G20" s="213">
        <v>2.867205554594654E-2</v>
      </c>
      <c r="H20" s="214">
        <v>0.06</v>
      </c>
      <c r="I20" s="552"/>
      <c r="J20" s="549">
        <v>374.48</v>
      </c>
      <c r="K20" s="549">
        <v>381.34000000000003</v>
      </c>
      <c r="L20" s="550">
        <v>43.450392705599299</v>
      </c>
      <c r="M20" s="551">
        <f t="shared" si="0"/>
        <v>1.7461827079181313E-2</v>
      </c>
      <c r="N20" s="213">
        <f t="shared" si="2"/>
        <v>7.6000000000000068E-2</v>
      </c>
      <c r="O20" s="613"/>
      <c r="P20" s="613"/>
      <c r="Q20" s="613"/>
      <c r="R20" s="613"/>
      <c r="S20" s="613"/>
      <c r="T20" s="613"/>
      <c r="U20" s="613"/>
      <c r="V20" s="613"/>
      <c r="W20" s="613"/>
      <c r="X20" s="613"/>
      <c r="Y20" s="613"/>
      <c r="Z20" s="613"/>
      <c r="AA20" s="613"/>
      <c r="AB20" s="613"/>
      <c r="AC20" s="613"/>
      <c r="AD20" s="613"/>
      <c r="AE20" s="613"/>
      <c r="AF20" s="613"/>
      <c r="AG20" s="613"/>
      <c r="AH20" s="613"/>
      <c r="AI20" s="613"/>
      <c r="AJ20" s="613"/>
      <c r="AK20" s="613"/>
      <c r="AL20" s="613"/>
      <c r="AM20" s="613"/>
      <c r="AN20" s="613"/>
    </row>
    <row r="21" spans="1:40">
      <c r="A21" s="542">
        <v>34943</v>
      </c>
      <c r="B21" s="542" t="s">
        <v>202</v>
      </c>
      <c r="C21" s="212">
        <v>53.157218867839319</v>
      </c>
      <c r="D21" s="213">
        <f t="shared" ca="1" si="1"/>
        <v>8.7676728945045745E-2</v>
      </c>
      <c r="E21" s="213">
        <f t="shared" si="3"/>
        <v>8.0088761526263319E-2</v>
      </c>
      <c r="F21" s="213">
        <f t="shared" si="4"/>
        <v>9.9821344313954397E-2</v>
      </c>
      <c r="G21" s="213">
        <v>1.4652631875976319E-2</v>
      </c>
      <c r="H21" s="214">
        <v>0.06</v>
      </c>
      <c r="I21" s="552">
        <v>0.03</v>
      </c>
      <c r="J21" s="549">
        <v>396.74</v>
      </c>
      <c r="K21" s="549">
        <v>390.32500000000005</v>
      </c>
      <c r="L21" s="550">
        <v>44.98543915736213</v>
      </c>
      <c r="M21" s="551">
        <f t="shared" si="0"/>
        <v>3.532871295694906E-2</v>
      </c>
      <c r="N21" s="219">
        <f t="shared" si="2"/>
        <v>8.6000000000000076E-2</v>
      </c>
      <c r="O21" s="613"/>
      <c r="P21" s="613"/>
      <c r="Q21" s="613"/>
      <c r="R21" s="613"/>
      <c r="S21" s="613"/>
      <c r="T21" s="613"/>
      <c r="U21" s="613"/>
      <c r="V21" s="613"/>
      <c r="W21" s="613"/>
      <c r="X21" s="613"/>
      <c r="Y21" s="613"/>
      <c r="Z21" s="613"/>
      <c r="AA21" s="613"/>
      <c r="AB21" s="613"/>
      <c r="AC21" s="613"/>
      <c r="AD21" s="613"/>
      <c r="AE21" s="613"/>
      <c r="AF21" s="613"/>
      <c r="AG21" s="613"/>
      <c r="AH21" s="613"/>
      <c r="AI21" s="613"/>
      <c r="AJ21" s="613"/>
      <c r="AK21" s="613"/>
      <c r="AL21" s="613"/>
      <c r="AM21" s="613"/>
      <c r="AN21" s="613"/>
    </row>
    <row r="22" spans="1:40">
      <c r="A22" s="553">
        <v>35034</v>
      </c>
      <c r="B22" s="553" t="s">
        <v>203</v>
      </c>
      <c r="C22" s="221">
        <v>58.269969644650054</v>
      </c>
      <c r="D22" s="222">
        <f t="shared" ca="1" si="1"/>
        <v>8.9305307728848593E-2</v>
      </c>
      <c r="E22" s="222">
        <f t="shared" si="3"/>
        <v>8.9305307728848593E-2</v>
      </c>
      <c r="F22" s="222">
        <f t="shared" si="4"/>
        <v>9.3887948912984243E-2</v>
      </c>
      <c r="G22" s="222">
        <v>1.0475320907986418E-2</v>
      </c>
      <c r="H22" s="223">
        <v>6.7000000000000004E-2</v>
      </c>
      <c r="I22" s="554">
        <v>5.8499999999999996E-2</v>
      </c>
      <c r="J22" s="555">
        <v>407.13</v>
      </c>
      <c r="K22" s="555">
        <v>411.66499999999996</v>
      </c>
      <c r="L22" s="556">
        <v>45.472810156242403</v>
      </c>
      <c r="M22" s="557">
        <f t="shared" si="0"/>
        <v>1.0833972236558909E-2</v>
      </c>
      <c r="N22" s="228">
        <f t="shared" si="2"/>
        <v>8.2000000000000073E-2</v>
      </c>
      <c r="O22" s="613"/>
      <c r="P22" s="613"/>
      <c r="Q22" s="613"/>
      <c r="R22" s="613"/>
      <c r="S22" s="613"/>
      <c r="T22" s="613"/>
      <c r="U22" s="613"/>
      <c r="V22" s="613"/>
      <c r="W22" s="613"/>
      <c r="X22" s="613"/>
      <c r="Y22" s="613"/>
      <c r="Z22" s="613"/>
      <c r="AA22" s="613"/>
      <c r="AB22" s="613"/>
      <c r="AC22" s="613"/>
      <c r="AD22" s="613"/>
      <c r="AE22" s="613"/>
      <c r="AF22" s="613"/>
      <c r="AG22" s="613"/>
      <c r="AH22" s="613"/>
      <c r="AI22" s="613"/>
      <c r="AJ22" s="613"/>
      <c r="AK22" s="613"/>
      <c r="AL22" s="613"/>
      <c r="AM22" s="613"/>
      <c r="AN22" s="613"/>
    </row>
    <row r="23" spans="1:40">
      <c r="A23" s="542">
        <v>35125</v>
      </c>
      <c r="B23" s="542" t="s">
        <v>204</v>
      </c>
      <c r="C23" s="212">
        <v>58.673328962150137</v>
      </c>
      <c r="D23" s="213">
        <f t="shared" ca="1" si="1"/>
        <v>7.628073377255995E-2</v>
      </c>
      <c r="E23" s="213">
        <f t="shared" si="3"/>
        <v>8.977790893332771E-2</v>
      </c>
      <c r="F23" s="213">
        <f t="shared" si="4"/>
        <v>7.628073377255995E-2</v>
      </c>
      <c r="G23" s="213">
        <v>2.4051636398542131E-2</v>
      </c>
      <c r="H23" s="214">
        <v>6.7000000000000004E-2</v>
      </c>
      <c r="I23" s="552">
        <v>6.6000000000000003E-2</v>
      </c>
      <c r="J23" s="549">
        <v>412.07</v>
      </c>
      <c r="K23" s="549">
        <v>412.96500000000003</v>
      </c>
      <c r="L23" s="550">
        <v>46.078361351332639</v>
      </c>
      <c r="M23" s="551">
        <f t="shared" si="0"/>
        <v>1.3316775299560213E-2</v>
      </c>
      <c r="N23" s="213">
        <f t="shared" si="2"/>
        <v>7.8999999999999959E-2</v>
      </c>
      <c r="O23" s="613"/>
      <c r="P23" s="613"/>
      <c r="Q23" s="613"/>
      <c r="R23" s="613"/>
      <c r="S23" s="613"/>
      <c r="T23" s="613"/>
      <c r="U23" s="613"/>
      <c r="V23" s="613"/>
      <c r="W23" s="613"/>
      <c r="X23" s="613"/>
      <c r="Y23" s="613"/>
      <c r="Z23" s="613"/>
      <c r="AA23" s="613"/>
      <c r="AB23" s="613"/>
      <c r="AC23" s="613"/>
      <c r="AD23" s="613"/>
      <c r="AE23" s="613"/>
      <c r="AF23" s="613"/>
      <c r="AG23" s="613"/>
      <c r="AH23" s="613"/>
      <c r="AI23" s="613"/>
      <c r="AJ23" s="613"/>
      <c r="AK23" s="613"/>
      <c r="AL23" s="613"/>
      <c r="AM23" s="613"/>
      <c r="AN23" s="613"/>
    </row>
    <row r="24" spans="1:40">
      <c r="A24" s="542">
        <v>35217</v>
      </c>
      <c r="B24" s="542" t="s">
        <v>205</v>
      </c>
      <c r="C24" s="212">
        <v>58.974191593748216</v>
      </c>
      <c r="D24" s="213">
        <f t="shared" ca="1" si="1"/>
        <v>7.0719790468372734E-2</v>
      </c>
      <c r="E24" s="213">
        <f t="shared" si="3"/>
        <v>8.3206606697875385E-2</v>
      </c>
      <c r="F24" s="213">
        <f t="shared" si="4"/>
        <v>6.5243950957621255E-2</v>
      </c>
      <c r="G24" s="213">
        <v>9.9493677095447985E-3</v>
      </c>
      <c r="H24" s="214">
        <v>7.4999999999999997E-2</v>
      </c>
      <c r="I24" s="552">
        <v>6.7000000000000004E-2</v>
      </c>
      <c r="J24" s="549">
        <v>410.35</v>
      </c>
      <c r="K24" s="549">
        <v>408.36500000000001</v>
      </c>
      <c r="L24" s="550">
        <v>47.056775300164041</v>
      </c>
      <c r="M24" s="551">
        <f t="shared" si="0"/>
        <v>2.1233696688372161E-2</v>
      </c>
      <c r="N24" s="213">
        <f t="shared" si="2"/>
        <v>8.2999999999999963E-2</v>
      </c>
      <c r="O24" s="613"/>
      <c r="P24" s="613"/>
      <c r="Q24" s="613"/>
      <c r="R24" s="613"/>
      <c r="S24" s="613"/>
      <c r="T24" s="613"/>
      <c r="U24" s="613"/>
      <c r="V24" s="613"/>
      <c r="W24" s="613"/>
      <c r="X24" s="613"/>
      <c r="Y24" s="613"/>
      <c r="Z24" s="613"/>
      <c r="AA24" s="613"/>
      <c r="AB24" s="613"/>
      <c r="AC24" s="613"/>
      <c r="AD24" s="613"/>
      <c r="AE24" s="613"/>
      <c r="AF24" s="613"/>
      <c r="AG24" s="613"/>
      <c r="AH24" s="613"/>
      <c r="AI24" s="613"/>
      <c r="AJ24" s="613"/>
      <c r="AK24" s="613"/>
      <c r="AL24" s="613"/>
      <c r="AM24" s="613"/>
      <c r="AN24" s="613"/>
    </row>
    <row r="25" spans="1:40">
      <c r="A25" s="542">
        <v>35309</v>
      </c>
      <c r="B25" s="542" t="s">
        <v>206</v>
      </c>
      <c r="C25" s="212">
        <v>56.694324232811745</v>
      </c>
      <c r="D25" s="213">
        <f t="shared" ca="1" si="1"/>
        <v>6.9357119716447757E-2</v>
      </c>
      <c r="E25" s="213">
        <f t="shared" si="3"/>
        <v>7.5398299481457931E-2</v>
      </c>
      <c r="F25" s="213">
        <f t="shared" si="4"/>
        <v>6.6540451895469976E-2</v>
      </c>
      <c r="G25" s="213">
        <v>9.9691423867680484E-3</v>
      </c>
      <c r="H25" s="214">
        <v>7.4999999999999997E-2</v>
      </c>
      <c r="I25" s="552">
        <v>7.4999999999999997E-2</v>
      </c>
      <c r="J25" s="549">
        <v>411.94</v>
      </c>
      <c r="K25" s="549">
        <v>411.28499999999997</v>
      </c>
      <c r="L25" s="550">
        <v>47.819521824275945</v>
      </c>
      <c r="M25" s="551">
        <f t="shared" si="0"/>
        <v>1.6209069135029397E-2</v>
      </c>
      <c r="N25" s="219">
        <f t="shared" si="2"/>
        <v>6.2999999999999945E-2</v>
      </c>
      <c r="O25" s="613"/>
      <c r="P25" s="613"/>
      <c r="Q25" s="613"/>
      <c r="R25" s="613"/>
      <c r="S25" s="613"/>
      <c r="T25" s="613"/>
      <c r="U25" s="613"/>
      <c r="V25" s="613"/>
      <c r="W25" s="613"/>
      <c r="X25" s="613"/>
      <c r="Y25" s="613"/>
      <c r="Z25" s="613"/>
      <c r="AA25" s="613"/>
      <c r="AB25" s="613"/>
      <c r="AC25" s="613"/>
      <c r="AD25" s="613"/>
      <c r="AE25" s="613"/>
      <c r="AF25" s="613"/>
      <c r="AG25" s="613"/>
      <c r="AH25" s="613"/>
      <c r="AI25" s="613"/>
      <c r="AJ25" s="613"/>
      <c r="AK25" s="613"/>
      <c r="AL25" s="613"/>
      <c r="AM25" s="613"/>
      <c r="AN25" s="613"/>
    </row>
    <row r="26" spans="1:40">
      <c r="A26" s="553">
        <v>35400</v>
      </c>
      <c r="B26" s="553" t="s">
        <v>207</v>
      </c>
      <c r="C26" s="221">
        <v>62.020479922711189</v>
      </c>
      <c r="D26" s="222">
        <f t="shared" ca="1" si="1"/>
        <v>6.8042517707893602E-2</v>
      </c>
      <c r="E26" s="222">
        <f t="shared" si="3"/>
        <v>6.8042517707893602E-2</v>
      </c>
      <c r="F26" s="222">
        <f t="shared" si="4"/>
        <v>6.4364376726691486E-2</v>
      </c>
      <c r="G26" s="222">
        <v>1.4332506966986625E-2</v>
      </c>
      <c r="H26" s="223">
        <v>7.4999999999999997E-2</v>
      </c>
      <c r="I26" s="554">
        <v>7.4999999999999997E-2</v>
      </c>
      <c r="J26" s="555">
        <v>424.97</v>
      </c>
      <c r="K26" s="555">
        <v>422.125</v>
      </c>
      <c r="L26" s="556">
        <v>48.474015626554404</v>
      </c>
      <c r="M26" s="557">
        <f t="shared" si="0"/>
        <v>1.3686749204300908E-2</v>
      </c>
      <c r="N26" s="228">
        <f t="shared" si="2"/>
        <v>6.6000000000000059E-2</v>
      </c>
      <c r="O26" s="613"/>
      <c r="P26" s="613"/>
      <c r="Q26" s="613"/>
      <c r="R26" s="613"/>
      <c r="S26" s="613"/>
      <c r="T26" s="613"/>
      <c r="U26" s="613"/>
      <c r="V26" s="613"/>
      <c r="W26" s="613"/>
      <c r="X26" s="613"/>
      <c r="Y26" s="613"/>
      <c r="Z26" s="613"/>
      <c r="AA26" s="613"/>
      <c r="AB26" s="613"/>
      <c r="AC26" s="613"/>
      <c r="AD26" s="613"/>
      <c r="AE26" s="613"/>
      <c r="AF26" s="613"/>
      <c r="AG26" s="613"/>
      <c r="AH26" s="613"/>
      <c r="AI26" s="613"/>
      <c r="AJ26" s="613"/>
      <c r="AK26" s="613"/>
      <c r="AL26" s="613"/>
      <c r="AM26" s="613"/>
      <c r="AN26" s="613"/>
    </row>
    <row r="27" spans="1:40">
      <c r="A27" s="542">
        <v>35490</v>
      </c>
      <c r="B27" s="542" t="s">
        <v>208</v>
      </c>
      <c r="C27" s="212">
        <v>61.963981516952728</v>
      </c>
      <c r="D27" s="213">
        <f t="shared" ca="1" si="1"/>
        <v>5.6084299510692048E-2</v>
      </c>
      <c r="E27" s="213">
        <f t="shared" si="3"/>
        <v>6.293863967836133E-2</v>
      </c>
      <c r="F27" s="213">
        <f t="shared" si="4"/>
        <v>5.6084299510692048E-2</v>
      </c>
      <c r="G27" s="213">
        <v>2.2677075788373857E-2</v>
      </c>
      <c r="H27" s="214">
        <v>7.2499999999999995E-2</v>
      </c>
      <c r="I27" s="552">
        <v>7.4999999999999997E-2</v>
      </c>
      <c r="J27" s="549">
        <v>414.55</v>
      </c>
      <c r="K27" s="549">
        <v>416.95000000000005</v>
      </c>
      <c r="L27" s="550">
        <v>49.211689923223261</v>
      </c>
      <c r="M27" s="551">
        <f t="shared" si="0"/>
        <v>1.5217932476482288E-2</v>
      </c>
      <c r="N27" s="213">
        <f t="shared" si="2"/>
        <v>6.800000000000006E-2</v>
      </c>
      <c r="O27" s="613"/>
      <c r="P27" s="613"/>
      <c r="Q27" s="613"/>
      <c r="R27" s="613"/>
      <c r="S27" s="613"/>
      <c r="T27" s="613"/>
      <c r="U27" s="613"/>
      <c r="V27" s="613"/>
      <c r="W27" s="613"/>
      <c r="X27" s="613"/>
      <c r="Y27" s="613"/>
      <c r="Z27" s="613"/>
      <c r="AA27" s="613"/>
      <c r="AB27" s="613"/>
      <c r="AC27" s="613"/>
      <c r="AD27" s="613"/>
      <c r="AE27" s="613"/>
      <c r="AF27" s="613"/>
      <c r="AG27" s="613"/>
      <c r="AH27" s="613"/>
      <c r="AI27" s="613"/>
      <c r="AJ27" s="613"/>
      <c r="AK27" s="613"/>
      <c r="AL27" s="613"/>
      <c r="AM27" s="613"/>
      <c r="AN27" s="613"/>
    </row>
    <row r="28" spans="1:40">
      <c r="A28" s="542">
        <v>35582</v>
      </c>
      <c r="B28" s="542" t="s">
        <v>209</v>
      </c>
      <c r="C28" s="212">
        <v>62.99013925131689</v>
      </c>
      <c r="D28" s="213">
        <f t="shared" ca="1" si="1"/>
        <v>6.2105858056733521E-2</v>
      </c>
      <c r="E28" s="213">
        <f t="shared" si="3"/>
        <v>6.3709415652025925E-2</v>
      </c>
      <c r="F28" s="213">
        <f t="shared" si="4"/>
        <v>6.8096697030339604E-2</v>
      </c>
      <c r="G28" s="213">
        <v>2.0812338547169684E-2</v>
      </c>
      <c r="H28" s="214">
        <v>6.7500000000000004E-2</v>
      </c>
      <c r="I28" s="552">
        <v>7.3749999999999996E-2</v>
      </c>
      <c r="J28" s="549">
        <v>416.25</v>
      </c>
      <c r="K28" s="549">
        <v>417.55</v>
      </c>
      <c r="L28" s="550">
        <v>49.550784391072732</v>
      </c>
      <c r="M28" s="551">
        <f t="shared" si="0"/>
        <v>6.8905267910632784E-3</v>
      </c>
      <c r="N28" s="213">
        <f t="shared" si="2"/>
        <v>5.2999999999999936E-2</v>
      </c>
      <c r="O28" s="613"/>
      <c r="P28" s="613"/>
      <c r="Q28" s="613"/>
      <c r="R28" s="613"/>
      <c r="S28" s="613"/>
      <c r="T28" s="613"/>
      <c r="U28" s="613"/>
      <c r="V28" s="613"/>
      <c r="W28" s="613"/>
      <c r="X28" s="613"/>
      <c r="Y28" s="613"/>
      <c r="Z28" s="613"/>
      <c r="AA28" s="613"/>
      <c r="AB28" s="613"/>
      <c r="AC28" s="613"/>
      <c r="AD28" s="613"/>
      <c r="AE28" s="613"/>
      <c r="AF28" s="613"/>
      <c r="AG28" s="613"/>
      <c r="AH28" s="613"/>
      <c r="AI28" s="613"/>
      <c r="AJ28" s="613"/>
      <c r="AK28" s="613"/>
      <c r="AL28" s="613"/>
      <c r="AM28" s="613"/>
      <c r="AN28" s="613"/>
    </row>
    <row r="29" spans="1:40">
      <c r="A29" s="542">
        <v>35674</v>
      </c>
      <c r="B29" s="542" t="s">
        <v>210</v>
      </c>
      <c r="C29" s="212">
        <v>61.316810809695767</v>
      </c>
      <c r="D29" s="213">
        <f t="shared" ca="1" si="1"/>
        <v>6.8423543433949963E-2</v>
      </c>
      <c r="E29" s="213">
        <f t="shared" si="3"/>
        <v>6.7406709781752783E-2</v>
      </c>
      <c r="F29" s="213">
        <f t="shared" si="4"/>
        <v>8.1533498095895274E-2</v>
      </c>
      <c r="G29" s="213">
        <v>2.2589836045557199E-2</v>
      </c>
      <c r="H29" s="214">
        <v>6.5000000000000002E-2</v>
      </c>
      <c r="I29" s="552">
        <v>6.8750000000000006E-2</v>
      </c>
      <c r="J29" s="549">
        <v>414.85</v>
      </c>
      <c r="K29" s="549">
        <v>415.70000000000005</v>
      </c>
      <c r="L29" s="550">
        <v>50.688693133732507</v>
      </c>
      <c r="M29" s="551">
        <f t="shared" si="0"/>
        <v>2.2964495045708855E-2</v>
      </c>
      <c r="N29" s="219">
        <f t="shared" si="2"/>
        <v>6.0000000000000053E-2</v>
      </c>
      <c r="O29" s="613"/>
      <c r="P29" s="613"/>
      <c r="Q29" s="613"/>
      <c r="R29" s="613"/>
      <c r="S29" s="613"/>
      <c r="T29" s="613"/>
      <c r="U29" s="613"/>
      <c r="V29" s="613"/>
      <c r="W29" s="613"/>
      <c r="X29" s="613"/>
      <c r="Y29" s="613"/>
      <c r="Z29" s="613"/>
      <c r="AA29" s="613"/>
      <c r="AB29" s="613"/>
      <c r="AC29" s="613"/>
      <c r="AD29" s="613"/>
      <c r="AE29" s="613"/>
      <c r="AF29" s="613"/>
      <c r="AG29" s="613"/>
      <c r="AH29" s="613"/>
      <c r="AI29" s="613"/>
      <c r="AJ29" s="613"/>
      <c r="AK29" s="613"/>
      <c r="AL29" s="613"/>
      <c r="AM29" s="613"/>
      <c r="AN29" s="613"/>
    </row>
    <row r="30" spans="1:40">
      <c r="A30" s="553">
        <v>35765</v>
      </c>
      <c r="B30" s="553" t="s">
        <v>211</v>
      </c>
      <c r="C30" s="221">
        <v>67.562679904889791</v>
      </c>
      <c r="D30" s="222">
        <f t="shared" ca="1" si="1"/>
        <v>7.3917392684154981E-2</v>
      </c>
      <c r="E30" s="222">
        <f t="shared" si="3"/>
        <v>7.3917392684154981E-2</v>
      </c>
      <c r="F30" s="222">
        <f t="shared" si="4"/>
        <v>8.9360804513044512E-2</v>
      </c>
      <c r="G30" s="222">
        <v>2.1286305865557464E-2</v>
      </c>
      <c r="H30" s="223">
        <v>6.5000000000000002E-2</v>
      </c>
      <c r="I30" s="554">
        <v>6.6250000000000003E-2</v>
      </c>
      <c r="J30" s="555">
        <v>439.85</v>
      </c>
      <c r="K30" s="555">
        <v>430.17500000000001</v>
      </c>
      <c r="L30" s="556">
        <v>51.382456564147674</v>
      </c>
      <c r="M30" s="557">
        <f t="shared" si="0"/>
        <v>1.3686749204300908E-2</v>
      </c>
      <c r="N30" s="228">
        <f t="shared" si="2"/>
        <v>6.0000000000000053E-2</v>
      </c>
      <c r="O30" s="613"/>
      <c r="P30" s="613"/>
      <c r="Q30" s="613"/>
      <c r="R30" s="613"/>
      <c r="S30" s="613"/>
      <c r="T30" s="613"/>
      <c r="U30" s="613"/>
      <c r="V30" s="613"/>
      <c r="W30" s="613"/>
      <c r="X30" s="613"/>
      <c r="Y30" s="613"/>
      <c r="Z30" s="613"/>
      <c r="AA30" s="613"/>
      <c r="AB30" s="613"/>
      <c r="AC30" s="613"/>
      <c r="AD30" s="613"/>
      <c r="AE30" s="613"/>
      <c r="AF30" s="613"/>
      <c r="AG30" s="613"/>
      <c r="AH30" s="613"/>
      <c r="AI30" s="613"/>
      <c r="AJ30" s="613"/>
      <c r="AK30" s="613"/>
      <c r="AL30" s="613"/>
      <c r="AM30" s="613"/>
      <c r="AN30" s="613"/>
    </row>
    <row r="31" spans="1:40">
      <c r="A31" s="542">
        <v>35855</v>
      </c>
      <c r="B31" s="542" t="s">
        <v>212</v>
      </c>
      <c r="C31" s="212">
        <v>66.709191364058938</v>
      </c>
      <c r="D31" s="213">
        <f t="shared" ca="1" si="1"/>
        <v>7.6580131407598007E-2</v>
      </c>
      <c r="E31" s="213">
        <f t="shared" si="3"/>
        <v>7.897187124328231E-2</v>
      </c>
      <c r="F31" s="213">
        <f t="shared" si="4"/>
        <v>7.6580131407598007E-2</v>
      </c>
      <c r="G31" s="213">
        <v>8.033266861102506E-3</v>
      </c>
      <c r="H31" s="214">
        <v>8.5000000000000006E-2</v>
      </c>
      <c r="I31" s="552">
        <v>6.5000000000000002E-2</v>
      </c>
      <c r="J31" s="549">
        <v>454.35</v>
      </c>
      <c r="K31" s="549">
        <v>452.17500000000001</v>
      </c>
      <c r="L31" s="550">
        <v>51.819909489154092</v>
      </c>
      <c r="M31" s="551">
        <f t="shared" si="0"/>
        <v>8.513663111071601E-3</v>
      </c>
      <c r="N31" s="213">
        <f t="shared" si="2"/>
        <v>5.2999999999999936E-2</v>
      </c>
      <c r="O31" s="613"/>
      <c r="P31" s="613"/>
      <c r="Q31" s="613"/>
      <c r="R31" s="613"/>
      <c r="S31" s="613"/>
      <c r="T31" s="613"/>
      <c r="U31" s="613"/>
      <c r="V31" s="613"/>
      <c r="W31" s="613"/>
      <c r="X31" s="613"/>
      <c r="Y31" s="613"/>
      <c r="Z31" s="613"/>
      <c r="AA31" s="613"/>
      <c r="AB31" s="613"/>
      <c r="AC31" s="613"/>
      <c r="AD31" s="613"/>
      <c r="AE31" s="613"/>
      <c r="AF31" s="613"/>
      <c r="AG31" s="613"/>
      <c r="AH31" s="613"/>
      <c r="AI31" s="613"/>
      <c r="AJ31" s="613"/>
      <c r="AK31" s="613"/>
      <c r="AL31" s="613"/>
      <c r="AM31" s="613"/>
      <c r="AN31" s="613"/>
    </row>
    <row r="32" spans="1:40">
      <c r="A32" s="542">
        <v>35947</v>
      </c>
      <c r="B32" s="542" t="s">
        <v>213</v>
      </c>
      <c r="C32" s="212">
        <v>67.364041170975995</v>
      </c>
      <c r="D32" s="213">
        <f t="shared" ca="1" si="1"/>
        <v>7.2979680147379433E-2</v>
      </c>
      <c r="E32" s="213">
        <f t="shared" si="3"/>
        <v>7.913934175996773E-2</v>
      </c>
      <c r="F32" s="213">
        <f t="shared" si="4"/>
        <v>6.9437883002737788E-2</v>
      </c>
      <c r="G32" s="213">
        <v>1.6963575678550447E-2</v>
      </c>
      <c r="H32" s="214">
        <v>8.5000000000000006E-2</v>
      </c>
      <c r="I32" s="552">
        <v>7.7499999999999999E-2</v>
      </c>
      <c r="J32" s="549">
        <v>466</v>
      </c>
      <c r="K32" s="549">
        <v>459.32499999999999</v>
      </c>
      <c r="L32" s="550">
        <v>52.226526748190665</v>
      </c>
      <c r="M32" s="551">
        <f t="shared" si="0"/>
        <v>7.8467381175506556E-3</v>
      </c>
      <c r="N32" s="213">
        <f t="shared" si="2"/>
        <v>5.4000000000000048E-2</v>
      </c>
      <c r="O32" s="613"/>
      <c r="P32" s="613"/>
      <c r="Q32" s="613"/>
      <c r="R32" s="613"/>
      <c r="S32" s="613"/>
      <c r="T32" s="613"/>
      <c r="U32" s="613"/>
      <c r="V32" s="613"/>
      <c r="W32" s="613"/>
      <c r="X32" s="613"/>
      <c r="Y32" s="613"/>
      <c r="Z32" s="613"/>
      <c r="AA32" s="613"/>
      <c r="AB32" s="613"/>
      <c r="AC32" s="613"/>
      <c r="AD32" s="613"/>
      <c r="AE32" s="613"/>
      <c r="AF32" s="613"/>
      <c r="AG32" s="613"/>
      <c r="AH32" s="613"/>
      <c r="AI32" s="613"/>
      <c r="AJ32" s="613"/>
      <c r="AK32" s="613"/>
      <c r="AL32" s="613"/>
      <c r="AM32" s="613"/>
      <c r="AN32" s="613"/>
    </row>
    <row r="33" spans="1:40">
      <c r="A33" s="542">
        <v>36039</v>
      </c>
      <c r="B33" s="542" t="s">
        <v>214</v>
      </c>
      <c r="C33" s="212">
        <v>63.727724506986092</v>
      </c>
      <c r="D33" s="213">
        <f t="shared" ca="1" si="1"/>
        <v>6.1899220486958617E-2</v>
      </c>
      <c r="E33" s="213">
        <f t="shared" si="3"/>
        <v>6.8758823928098955E-2</v>
      </c>
      <c r="F33" s="213">
        <f t="shared" si="4"/>
        <v>3.9318967595573184E-2</v>
      </c>
      <c r="G33" s="213">
        <v>-6.7169375069597859E-3</v>
      </c>
      <c r="H33" s="214">
        <v>0.14000000000000001</v>
      </c>
      <c r="I33" s="552">
        <v>8.5000000000000006E-2</v>
      </c>
      <c r="J33" s="549">
        <v>465.5</v>
      </c>
      <c r="K33" s="549">
        <v>465.27499999999998</v>
      </c>
      <c r="L33" s="550">
        <v>53.121750404151669</v>
      </c>
      <c r="M33" s="551">
        <f t="shared" si="0"/>
        <v>1.7141167749433306E-2</v>
      </c>
      <c r="N33" s="219">
        <f t="shared" si="2"/>
        <v>4.8000000000000043E-2</v>
      </c>
      <c r="O33" s="613"/>
      <c r="P33" s="613"/>
      <c r="Q33" s="613"/>
      <c r="R33" s="613"/>
      <c r="S33" s="613"/>
      <c r="T33" s="613"/>
      <c r="U33" s="613"/>
      <c r="V33" s="613"/>
      <c r="W33" s="613"/>
      <c r="X33" s="613"/>
      <c r="Y33" s="613"/>
      <c r="Z33" s="613"/>
      <c r="AA33" s="613"/>
      <c r="AB33" s="613"/>
      <c r="AC33" s="613"/>
      <c r="AD33" s="613"/>
      <c r="AE33" s="613"/>
      <c r="AF33" s="613"/>
      <c r="AG33" s="613"/>
      <c r="AH33" s="613"/>
      <c r="AI33" s="613"/>
      <c r="AJ33" s="613"/>
      <c r="AK33" s="613"/>
      <c r="AL33" s="613"/>
      <c r="AM33" s="613"/>
      <c r="AN33" s="613"/>
    </row>
    <row r="34" spans="1:40">
      <c r="A34" s="553">
        <v>36130</v>
      </c>
      <c r="B34" s="553" t="s">
        <v>215</v>
      </c>
      <c r="C34" s="221">
        <v>66.645149958277244</v>
      </c>
      <c r="D34" s="222">
        <f t="shared" ca="1" si="1"/>
        <v>4.1808866270493628E-2</v>
      </c>
      <c r="E34" s="222">
        <f t="shared" si="3"/>
        <v>4.1808866270493628E-2</v>
      </c>
      <c r="F34" s="222">
        <f t="shared" si="4"/>
        <v>-1.3580425582646827E-2</v>
      </c>
      <c r="G34" s="222">
        <v>-3.2367408496706163E-2</v>
      </c>
      <c r="H34" s="223">
        <v>7.8E-2</v>
      </c>
      <c r="I34" s="554">
        <v>0.1125</v>
      </c>
      <c r="J34" s="555">
        <v>473</v>
      </c>
      <c r="K34" s="555">
        <v>468.125</v>
      </c>
      <c r="L34" s="556">
        <v>53.797432022662612</v>
      </c>
      <c r="M34" s="557">
        <f t="shared" si="0"/>
        <v>1.2719490855823468E-2</v>
      </c>
      <c r="N34" s="228">
        <f t="shared" si="2"/>
        <v>4.6999999999999931E-2</v>
      </c>
      <c r="O34" s="613"/>
      <c r="P34" s="613"/>
      <c r="Q34" s="613"/>
      <c r="R34" s="613"/>
      <c r="S34" s="613"/>
      <c r="T34" s="613"/>
      <c r="U34" s="613"/>
      <c r="V34" s="613"/>
      <c r="W34" s="613"/>
      <c r="X34" s="613"/>
      <c r="Y34" s="613"/>
      <c r="Z34" s="613"/>
      <c r="AA34" s="613"/>
      <c r="AB34" s="613"/>
      <c r="AC34" s="613"/>
      <c r="AD34" s="613"/>
      <c r="AE34" s="613"/>
      <c r="AF34" s="613"/>
      <c r="AG34" s="613"/>
      <c r="AH34" s="613"/>
      <c r="AI34" s="613"/>
      <c r="AJ34" s="613"/>
      <c r="AK34" s="613"/>
      <c r="AL34" s="613"/>
      <c r="AM34" s="613"/>
      <c r="AN34" s="613"/>
    </row>
    <row r="35" spans="1:40">
      <c r="A35" s="542">
        <v>36220</v>
      </c>
      <c r="B35" s="542" t="s">
        <v>216</v>
      </c>
      <c r="C35" s="212">
        <v>65.020637195377759</v>
      </c>
      <c r="D35" s="213">
        <f t="shared" ca="1" si="1"/>
        <v>-2.5312166646812684E-2</v>
      </c>
      <c r="E35" s="213">
        <f t="shared" si="3"/>
        <v>1.6160378023857502E-2</v>
      </c>
      <c r="F35" s="213">
        <f t="shared" si="4"/>
        <v>-2.5312166646812684E-2</v>
      </c>
      <c r="G35" s="213">
        <v>1.9194373514386243E-4</v>
      </c>
      <c r="H35" s="214">
        <v>7.0000000000000007E-2</v>
      </c>
      <c r="I35" s="552">
        <v>9.9000000000000005E-2</v>
      </c>
      <c r="J35" s="549">
        <v>483.35</v>
      </c>
      <c r="K35" s="549">
        <v>483.92500000000001</v>
      </c>
      <c r="L35" s="550">
        <v>53.944525778209403</v>
      </c>
      <c r="M35" s="551">
        <f t="shared" si="0"/>
        <v>2.7342151849334417E-3</v>
      </c>
      <c r="N35" s="213">
        <f t="shared" si="2"/>
        <v>4.0999999999999925E-2</v>
      </c>
      <c r="O35" s="613"/>
      <c r="P35" s="613"/>
      <c r="Q35" s="613"/>
      <c r="R35" s="613"/>
      <c r="S35" s="613"/>
      <c r="T35" s="613"/>
      <c r="U35" s="613"/>
      <c r="V35" s="613"/>
      <c r="W35" s="613"/>
      <c r="X35" s="613"/>
      <c r="Y35" s="613"/>
      <c r="Z35" s="613"/>
      <c r="AA35" s="613"/>
      <c r="AB35" s="613"/>
      <c r="AC35" s="613"/>
      <c r="AD35" s="613"/>
      <c r="AE35" s="613"/>
      <c r="AF35" s="613"/>
      <c r="AG35" s="613"/>
      <c r="AH35" s="613"/>
      <c r="AI35" s="613"/>
      <c r="AJ35" s="613"/>
      <c r="AK35" s="613"/>
      <c r="AL35" s="613"/>
      <c r="AM35" s="613"/>
      <c r="AN35" s="613"/>
    </row>
    <row r="36" spans="1:40">
      <c r="A36" s="542">
        <v>36312</v>
      </c>
      <c r="B36" s="542" t="s">
        <v>217</v>
      </c>
      <c r="C36" s="212">
        <v>65.18851497592442</v>
      </c>
      <c r="D36" s="213">
        <f t="shared" ca="1" si="1"/>
        <v>-2.8820669798671705E-2</v>
      </c>
      <c r="E36" s="213">
        <f t="shared" si="3"/>
        <v>-9.0156762164599336E-3</v>
      </c>
      <c r="F36" s="213">
        <f t="shared" si="4"/>
        <v>-3.2295066585003362E-2</v>
      </c>
      <c r="G36" s="213">
        <v>2.7283652798368863E-3</v>
      </c>
      <c r="H36" s="214">
        <v>0.05</v>
      </c>
      <c r="I36" s="552">
        <v>7.1249999999999994E-2</v>
      </c>
      <c r="J36" s="549">
        <v>517.95000000000005</v>
      </c>
      <c r="K36" s="549">
        <v>500.90000000000003</v>
      </c>
      <c r="L36" s="550">
        <v>54.21113476462191</v>
      </c>
      <c r="M36" s="551">
        <f t="shared" si="0"/>
        <v>4.9422806589987101E-3</v>
      </c>
      <c r="N36" s="213">
        <f t="shared" si="2"/>
        <v>3.8000000000000034E-2</v>
      </c>
      <c r="O36" s="613"/>
      <c r="P36" s="613"/>
      <c r="Q36" s="613"/>
      <c r="R36" s="613"/>
      <c r="S36" s="613"/>
      <c r="T36" s="613"/>
      <c r="U36" s="613"/>
      <c r="V36" s="613"/>
      <c r="W36" s="613"/>
      <c r="X36" s="613"/>
      <c r="Y36" s="613"/>
      <c r="Z36" s="613"/>
      <c r="AA36" s="613"/>
      <c r="AB36" s="613"/>
      <c r="AC36" s="613"/>
      <c r="AD36" s="613"/>
      <c r="AE36" s="613"/>
      <c r="AF36" s="613"/>
      <c r="AG36" s="613"/>
      <c r="AH36" s="613"/>
      <c r="AI36" s="613"/>
      <c r="AJ36" s="613"/>
      <c r="AK36" s="613"/>
      <c r="AL36" s="613"/>
      <c r="AM36" s="613"/>
      <c r="AN36" s="613"/>
    </row>
    <row r="37" spans="1:40">
      <c r="A37" s="542">
        <v>36404</v>
      </c>
      <c r="B37" s="542" t="s">
        <v>218</v>
      </c>
      <c r="C37" s="212">
        <v>63.282142622984885</v>
      </c>
      <c r="D37" s="213">
        <f t="shared" ca="1" si="1"/>
        <v>-2.1787873588591355E-2</v>
      </c>
      <c r="E37" s="213">
        <f t="shared" si="3"/>
        <v>-1.969822336808047E-2</v>
      </c>
      <c r="F37" s="213">
        <f t="shared" si="4"/>
        <v>-6.9919628771989428E-3</v>
      </c>
      <c r="G37" s="213">
        <v>2.1095231920028379E-2</v>
      </c>
      <c r="H37" s="214">
        <v>0.05</v>
      </c>
      <c r="I37" s="552">
        <v>5.7500000000000002E-2</v>
      </c>
      <c r="J37" s="549">
        <v>531.95000000000005</v>
      </c>
      <c r="K37" s="549">
        <v>523.1</v>
      </c>
      <c r="L37" s="550">
        <v>54.662281165872066</v>
      </c>
      <c r="M37" s="551">
        <f t="shared" si="0"/>
        <v>8.3220246764612593E-3</v>
      </c>
      <c r="N37" s="219">
        <f t="shared" si="2"/>
        <v>2.8999999999999915E-2</v>
      </c>
      <c r="O37" s="613"/>
      <c r="P37" s="613"/>
      <c r="Q37" s="613"/>
      <c r="R37" s="613"/>
      <c r="S37" s="613"/>
      <c r="T37" s="613"/>
      <c r="U37" s="613"/>
      <c r="V37" s="613"/>
      <c r="W37" s="613"/>
      <c r="X37" s="613"/>
      <c r="Y37" s="613"/>
      <c r="Z37" s="613"/>
      <c r="AA37" s="613"/>
      <c r="AB37" s="613"/>
      <c r="AC37" s="613"/>
      <c r="AD37" s="613"/>
      <c r="AE37" s="613"/>
      <c r="AF37" s="613"/>
      <c r="AG37" s="613"/>
      <c r="AH37" s="613"/>
      <c r="AI37" s="613"/>
      <c r="AJ37" s="613"/>
      <c r="AK37" s="613"/>
      <c r="AL37" s="613"/>
      <c r="AM37" s="613"/>
      <c r="AN37" s="613"/>
    </row>
    <row r="38" spans="1:40">
      <c r="A38" s="553">
        <v>36495</v>
      </c>
      <c r="B38" s="553" t="s">
        <v>219</v>
      </c>
      <c r="C38" s="221">
        <v>70.231204625937181</v>
      </c>
      <c r="D38" s="222">
        <f t="shared" ca="1" si="1"/>
        <v>-2.7363139820137938E-3</v>
      </c>
      <c r="E38" s="222">
        <f t="shared" si="3"/>
        <v>-2.7363139820137938E-3</v>
      </c>
      <c r="F38" s="222">
        <f t="shared" si="4"/>
        <v>5.3808186640812661E-2</v>
      </c>
      <c r="G38" s="222">
        <v>2.6340632665831532E-2</v>
      </c>
      <c r="H38" s="223">
        <v>0.05</v>
      </c>
      <c r="I38" s="554">
        <v>0.05</v>
      </c>
      <c r="J38" s="555">
        <v>528.20000000000005</v>
      </c>
      <c r="K38" s="555">
        <v>538.17499999999995</v>
      </c>
      <c r="L38" s="556">
        <v>55.034772959183847</v>
      </c>
      <c r="M38" s="557">
        <f t="shared" si="0"/>
        <v>6.8144209382967613E-3</v>
      </c>
      <c r="N38" s="228">
        <f t="shared" si="2"/>
        <v>2.2999999999999909E-2</v>
      </c>
      <c r="O38" s="613"/>
      <c r="P38" s="613"/>
      <c r="Q38" s="613"/>
      <c r="R38" s="613"/>
      <c r="S38" s="613"/>
      <c r="T38" s="613"/>
      <c r="U38" s="613"/>
      <c r="V38" s="613"/>
      <c r="W38" s="613"/>
      <c r="X38" s="613"/>
      <c r="Y38" s="613"/>
      <c r="Z38" s="613"/>
      <c r="AA38" s="613"/>
      <c r="AB38" s="613"/>
      <c r="AC38" s="613"/>
      <c r="AD38" s="613"/>
      <c r="AE38" s="613"/>
      <c r="AF38" s="613"/>
      <c r="AG38" s="613"/>
      <c r="AH38" s="613"/>
      <c r="AI38" s="613"/>
      <c r="AJ38" s="613"/>
      <c r="AK38" s="613"/>
      <c r="AL38" s="613"/>
      <c r="AM38" s="613"/>
      <c r="AN38" s="613"/>
    </row>
    <row r="39" spans="1:40">
      <c r="A39" s="542">
        <v>36586</v>
      </c>
      <c r="B39" s="542" t="s">
        <v>220</v>
      </c>
      <c r="C39" s="212">
        <v>68.789327396034821</v>
      </c>
      <c r="D39" s="213">
        <f t="shared" ca="1" si="1"/>
        <v>5.7961446753169943E-2</v>
      </c>
      <c r="E39" s="213">
        <f t="shared" si="3"/>
        <v>1.8015226349355151E-2</v>
      </c>
      <c r="F39" s="213">
        <f t="shared" si="4"/>
        <v>5.7961446753169943E-2</v>
      </c>
      <c r="G39" s="213">
        <v>9.4478038500949157E-3</v>
      </c>
      <c r="H39" s="214">
        <v>5.5E-2</v>
      </c>
      <c r="I39" s="552">
        <v>0.05</v>
      </c>
      <c r="J39" s="549">
        <v>501.35</v>
      </c>
      <c r="K39" s="549">
        <v>509.3</v>
      </c>
      <c r="L39" s="550">
        <v>55.778639654668524</v>
      </c>
      <c r="M39" s="551">
        <f t="shared" si="0"/>
        <v>1.3516303520255457E-2</v>
      </c>
      <c r="N39" s="213">
        <f t="shared" si="2"/>
        <v>3.400000000000003E-2</v>
      </c>
      <c r="O39" s="613"/>
      <c r="P39" s="613"/>
      <c r="Q39" s="613"/>
      <c r="R39" s="613"/>
      <c r="S39" s="613"/>
      <c r="T39" s="613"/>
      <c r="U39" s="613"/>
      <c r="V39" s="613"/>
      <c r="W39" s="613"/>
      <c r="X39" s="613"/>
      <c r="Y39" s="613"/>
      <c r="Z39" s="613"/>
      <c r="AA39" s="613"/>
      <c r="AB39" s="613"/>
      <c r="AC39" s="613"/>
      <c r="AD39" s="613"/>
      <c r="AE39" s="613"/>
      <c r="AF39" s="613"/>
      <c r="AG39" s="613"/>
      <c r="AH39" s="613"/>
      <c r="AI39" s="613"/>
      <c r="AJ39" s="613"/>
      <c r="AK39" s="613"/>
      <c r="AL39" s="613"/>
      <c r="AM39" s="613"/>
      <c r="AN39" s="613"/>
    </row>
    <row r="40" spans="1:40">
      <c r="A40" s="542">
        <v>36678</v>
      </c>
      <c r="B40" s="542" t="s">
        <v>221</v>
      </c>
      <c r="C40" s="212">
        <v>68.997047566796425</v>
      </c>
      <c r="D40" s="213">
        <f t="shared" ca="1" si="1"/>
        <v>5.8192705083898622E-2</v>
      </c>
      <c r="E40" s="213">
        <f t="shared" si="3"/>
        <v>4.1129834292584544E-2</v>
      </c>
      <c r="F40" s="213">
        <f t="shared" si="4"/>
        <v>5.8423367862860287E-2</v>
      </c>
      <c r="G40" s="213">
        <v>2.2169427729685776E-3</v>
      </c>
      <c r="H40" s="214">
        <v>5.5E-2</v>
      </c>
      <c r="I40" s="552">
        <v>5.3749999999999999E-2</v>
      </c>
      <c r="J40" s="549">
        <v>538.54999999999995</v>
      </c>
      <c r="K40" s="549">
        <v>526.27499999999998</v>
      </c>
      <c r="L40" s="550">
        <v>56.216946750912918</v>
      </c>
      <c r="M40" s="551">
        <f t="shared" si="0"/>
        <v>7.8579739297695017E-3</v>
      </c>
      <c r="N40" s="213">
        <f t="shared" si="2"/>
        <v>3.6999999999999922E-2</v>
      </c>
      <c r="O40" s="613"/>
      <c r="P40" s="613"/>
      <c r="Q40" s="613"/>
      <c r="R40" s="613"/>
      <c r="S40" s="613"/>
      <c r="T40" s="613"/>
      <c r="U40" s="613"/>
      <c r="V40" s="613"/>
      <c r="W40" s="613"/>
      <c r="X40" s="613"/>
      <c r="Y40" s="613"/>
      <c r="Z40" s="613"/>
      <c r="AA40" s="613"/>
      <c r="AB40" s="613"/>
      <c r="AC40" s="613"/>
      <c r="AD40" s="613"/>
      <c r="AE40" s="613"/>
      <c r="AF40" s="613"/>
      <c r="AG40" s="613"/>
      <c r="AH40" s="613"/>
      <c r="AI40" s="613"/>
      <c r="AJ40" s="613"/>
      <c r="AK40" s="613"/>
      <c r="AL40" s="613"/>
      <c r="AM40" s="613"/>
      <c r="AN40" s="613"/>
    </row>
    <row r="41" spans="1:40">
      <c r="A41" s="542">
        <v>36770</v>
      </c>
      <c r="B41" s="542" t="s">
        <v>222</v>
      </c>
      <c r="C41" s="212">
        <v>66.445898950767784</v>
      </c>
      <c r="D41" s="213">
        <f t="shared" ca="1" si="1"/>
        <v>5.5511433373431007E-2</v>
      </c>
      <c r="E41" s="213">
        <f t="shared" si="3"/>
        <v>5.5075073393116458E-2</v>
      </c>
      <c r="F41" s="213">
        <f t="shared" si="4"/>
        <v>4.9994456518825059E-2</v>
      </c>
      <c r="G41" s="213">
        <v>1.5558996098022693E-2</v>
      </c>
      <c r="H41" s="214">
        <v>0.05</v>
      </c>
      <c r="I41" s="552">
        <v>5.5E-2</v>
      </c>
      <c r="J41" s="549">
        <v>563.35</v>
      </c>
      <c r="K41" s="549">
        <v>559.04999999999995</v>
      </c>
      <c r="L41" s="550">
        <v>56.958096974838696</v>
      </c>
      <c r="M41" s="551">
        <f t="shared" si="0"/>
        <v>1.3183750928517757E-2</v>
      </c>
      <c r="N41" s="219">
        <f t="shared" si="2"/>
        <v>4.2000000000000037E-2</v>
      </c>
      <c r="O41" s="613"/>
      <c r="P41" s="613"/>
      <c r="Q41" s="613"/>
      <c r="R41" s="613"/>
      <c r="S41" s="613"/>
      <c r="T41" s="613"/>
      <c r="U41" s="613"/>
      <c r="V41" s="613"/>
      <c r="W41" s="613"/>
      <c r="X41" s="613"/>
      <c r="Y41" s="613"/>
      <c r="Z41" s="613"/>
      <c r="AA41" s="613"/>
      <c r="AB41" s="613"/>
      <c r="AC41" s="613"/>
      <c r="AD41" s="613"/>
      <c r="AE41" s="613"/>
      <c r="AF41" s="613"/>
      <c r="AG41" s="613"/>
      <c r="AH41" s="613"/>
      <c r="AI41" s="613"/>
      <c r="AJ41" s="613"/>
      <c r="AK41" s="613"/>
      <c r="AL41" s="613"/>
      <c r="AM41" s="613"/>
      <c r="AN41" s="613"/>
    </row>
    <row r="42" spans="1:40">
      <c r="A42" s="553">
        <v>36861</v>
      </c>
      <c r="B42" s="553" t="s">
        <v>223</v>
      </c>
      <c r="C42" s="221">
        <v>72.601509957370922</v>
      </c>
      <c r="D42" s="222">
        <f t="shared" ca="1" si="1"/>
        <v>4.9716214883333665E-2</v>
      </c>
      <c r="E42" s="222">
        <f t="shared" si="3"/>
        <v>4.9716214883333665E-2</v>
      </c>
      <c r="F42" s="222">
        <f t="shared" si="4"/>
        <v>3.3750030973530576E-2</v>
      </c>
      <c r="G42" s="222">
        <v>1.173626283882867E-2</v>
      </c>
      <c r="H42" s="223">
        <v>0.05</v>
      </c>
      <c r="I42" s="554">
        <v>5.2499999999999998E-2</v>
      </c>
      <c r="J42" s="555">
        <v>572.45000000000005</v>
      </c>
      <c r="K42" s="555">
        <v>571.40000000000009</v>
      </c>
      <c r="L42" s="556">
        <v>57.511337742347116</v>
      </c>
      <c r="M42" s="557">
        <f t="shared" si="0"/>
        <v>9.7131188872552343E-3</v>
      </c>
      <c r="N42" s="228">
        <f t="shared" si="2"/>
        <v>4.4999999999999929E-2</v>
      </c>
      <c r="O42" s="613"/>
      <c r="P42" s="613"/>
      <c r="Q42" s="613"/>
      <c r="R42" s="613"/>
      <c r="S42" s="613"/>
      <c r="T42" s="613"/>
      <c r="U42" s="613"/>
      <c r="V42" s="613"/>
      <c r="W42" s="613"/>
      <c r="X42" s="613"/>
      <c r="Y42" s="613"/>
      <c r="Z42" s="613"/>
      <c r="AA42" s="613"/>
      <c r="AB42" s="613"/>
      <c r="AC42" s="613"/>
      <c r="AD42" s="613"/>
      <c r="AE42" s="613"/>
      <c r="AF42" s="613"/>
      <c r="AG42" s="613"/>
      <c r="AH42" s="613"/>
      <c r="AI42" s="613"/>
      <c r="AJ42" s="613"/>
      <c r="AK42" s="613"/>
      <c r="AL42" s="613"/>
      <c r="AM42" s="613"/>
      <c r="AN42" s="613"/>
    </row>
    <row r="43" spans="1:40">
      <c r="A43" s="542">
        <v>36951</v>
      </c>
      <c r="B43" s="542" t="s">
        <v>224</v>
      </c>
      <c r="C43" s="212">
        <v>71.118599134488463</v>
      </c>
      <c r="D43" s="213">
        <f t="shared" ca="1" si="1"/>
        <v>3.3860946554158389E-2</v>
      </c>
      <c r="E43" s="213">
        <f t="shared" si="3"/>
        <v>4.3634581030818298E-2</v>
      </c>
      <c r="F43" s="213">
        <f t="shared" si="4"/>
        <v>3.3860946554158389E-2</v>
      </c>
      <c r="G43" s="213">
        <v>6.9672656173478398E-3</v>
      </c>
      <c r="H43" s="214">
        <v>0.04</v>
      </c>
      <c r="I43" s="552">
        <v>0.05</v>
      </c>
      <c r="J43" s="549">
        <v>592.65</v>
      </c>
      <c r="K43" s="549">
        <v>577.30999999999995</v>
      </c>
      <c r="L43" s="550">
        <v>57.730892042581921</v>
      </c>
      <c r="M43" s="551">
        <f t="shared" si="0"/>
        <v>3.8175829124060812E-3</v>
      </c>
      <c r="N43" s="213">
        <f t="shared" si="2"/>
        <v>3.499999999999992E-2</v>
      </c>
      <c r="O43" s="613"/>
      <c r="P43" s="613"/>
      <c r="Q43" s="613"/>
      <c r="R43" s="613"/>
      <c r="S43" s="613"/>
      <c r="T43" s="613"/>
      <c r="U43" s="613"/>
      <c r="V43" s="613"/>
      <c r="W43" s="613"/>
      <c r="X43" s="613"/>
      <c r="Y43" s="613"/>
      <c r="Z43" s="613"/>
      <c r="AA43" s="613"/>
      <c r="AB43" s="613"/>
      <c r="AC43" s="613"/>
      <c r="AD43" s="613"/>
      <c r="AE43" s="613"/>
      <c r="AF43" s="613"/>
      <c r="AG43" s="613"/>
      <c r="AH43" s="613"/>
      <c r="AI43" s="613"/>
      <c r="AJ43" s="613"/>
      <c r="AK43" s="613"/>
      <c r="AL43" s="613"/>
      <c r="AM43" s="613"/>
      <c r="AN43" s="613"/>
    </row>
    <row r="44" spans="1:40">
      <c r="A44" s="542">
        <v>37043</v>
      </c>
      <c r="B44" s="542" t="s">
        <v>225</v>
      </c>
      <c r="C44" s="212">
        <v>71.901526128210222</v>
      </c>
      <c r="D44" s="213">
        <f t="shared" ca="1" si="1"/>
        <v>3.7984527144133695E-2</v>
      </c>
      <c r="E44" s="213">
        <f t="shared" si="3"/>
        <v>3.9689727181805523E-2</v>
      </c>
      <c r="F44" s="213">
        <f t="shared" si="4"/>
        <v>4.2095693422272262E-2</v>
      </c>
      <c r="G44" s="213">
        <v>9.6873871584264304E-3</v>
      </c>
      <c r="H44" s="214">
        <v>3.5000000000000003E-2</v>
      </c>
      <c r="I44" s="552">
        <v>4.3749999999999997E-2</v>
      </c>
      <c r="J44" s="549">
        <v>626.85</v>
      </c>
      <c r="K44" s="549">
        <v>614.49</v>
      </c>
      <c r="L44" s="550">
        <v>58.240756833945781</v>
      </c>
      <c r="M44" s="551">
        <f t="shared" si="0"/>
        <v>8.8317497499914577E-3</v>
      </c>
      <c r="N44" s="213">
        <f t="shared" si="2"/>
        <v>3.6000000000000032E-2</v>
      </c>
      <c r="O44" s="613"/>
      <c r="P44" s="613"/>
      <c r="Q44" s="613"/>
      <c r="R44" s="613"/>
      <c r="S44" s="613"/>
      <c r="T44" s="613"/>
      <c r="U44" s="613"/>
      <c r="V44" s="613"/>
      <c r="W44" s="613"/>
      <c r="X44" s="613"/>
      <c r="Y44" s="613"/>
      <c r="Z44" s="613"/>
      <c r="AA44" s="613"/>
      <c r="AB44" s="613"/>
      <c r="AC44" s="613"/>
      <c r="AD44" s="613"/>
      <c r="AE44" s="613"/>
      <c r="AF44" s="613"/>
      <c r="AG44" s="613"/>
      <c r="AH44" s="613"/>
      <c r="AI44" s="613"/>
      <c r="AJ44" s="613"/>
      <c r="AK44" s="613"/>
      <c r="AL44" s="613"/>
      <c r="AM44" s="613"/>
      <c r="AN44" s="613"/>
    </row>
    <row r="45" spans="1:40">
      <c r="A45" s="542">
        <v>37135</v>
      </c>
      <c r="B45" s="542" t="s">
        <v>226</v>
      </c>
      <c r="C45" s="212">
        <v>68.282124371966319</v>
      </c>
      <c r="D45" s="213">
        <f t="shared" ca="1" si="1"/>
        <v>3.4617328522998037E-2</v>
      </c>
      <c r="E45" s="213">
        <f t="shared" si="3"/>
        <v>3.4395399718508912E-2</v>
      </c>
      <c r="F45" s="213">
        <f t="shared" si="4"/>
        <v>2.7634894706730639E-2</v>
      </c>
      <c r="G45" s="213">
        <v>-2.3509538042194578E-3</v>
      </c>
      <c r="H45" s="214">
        <v>6.5000000000000002E-2</v>
      </c>
      <c r="I45" s="552">
        <v>3.6249999999999998E-2</v>
      </c>
      <c r="J45" s="549">
        <v>696.2</v>
      </c>
      <c r="K45" s="549">
        <v>680.875</v>
      </c>
      <c r="L45" s="550">
        <v>59.179462756857404</v>
      </c>
      <c r="M45" s="551">
        <f t="shared" si="0"/>
        <v>1.6117680709198723E-2</v>
      </c>
      <c r="N45" s="219">
        <f t="shared" si="2"/>
        <v>3.8999999999999924E-2</v>
      </c>
      <c r="O45" s="613"/>
      <c r="P45" s="613"/>
      <c r="Q45" s="613"/>
      <c r="R45" s="613"/>
      <c r="S45" s="613"/>
      <c r="T45" s="613"/>
      <c r="U45" s="613"/>
      <c r="V45" s="613"/>
      <c r="W45" s="613"/>
      <c r="X45" s="613"/>
      <c r="Y45" s="613"/>
      <c r="Z45" s="613"/>
      <c r="AA45" s="613"/>
      <c r="AB45" s="613"/>
      <c r="AC45" s="613"/>
      <c r="AD45" s="613"/>
      <c r="AE45" s="613"/>
      <c r="AF45" s="613"/>
      <c r="AG45" s="613"/>
      <c r="AH45" s="613"/>
      <c r="AI45" s="613"/>
      <c r="AJ45" s="613"/>
      <c r="AK45" s="613"/>
      <c r="AL45" s="613"/>
      <c r="AM45" s="613"/>
      <c r="AN45" s="613"/>
    </row>
    <row r="46" spans="1:40">
      <c r="A46" s="553">
        <v>37226</v>
      </c>
      <c r="B46" s="553" t="s">
        <v>227</v>
      </c>
      <c r="C46" s="221">
        <v>74.262968462711257</v>
      </c>
      <c r="D46" s="222">
        <f t="shared" ca="1" si="1"/>
        <v>3.1540349246087507E-2</v>
      </c>
      <c r="E46" s="222">
        <f t="shared" si="3"/>
        <v>3.1540349246087507E-2</v>
      </c>
      <c r="F46" s="222">
        <f t="shared" si="4"/>
        <v>2.2884627417747661E-2</v>
      </c>
      <c r="G46" s="222">
        <v>6.246003368195252E-3</v>
      </c>
      <c r="H46" s="223">
        <v>6.5000000000000002E-2</v>
      </c>
      <c r="I46" s="554">
        <v>0.05</v>
      </c>
      <c r="J46" s="555">
        <v>654</v>
      </c>
      <c r="K46" s="555">
        <v>685.1</v>
      </c>
      <c r="L46" s="556">
        <v>59.006632523648143</v>
      </c>
      <c r="M46" s="557">
        <f t="shared" si="0"/>
        <v>-2.9204427542599554E-3</v>
      </c>
      <c r="N46" s="228">
        <f t="shared" si="2"/>
        <v>2.6000000000000023E-2</v>
      </c>
      <c r="O46" s="613"/>
      <c r="P46" s="613"/>
      <c r="Q46" s="613"/>
      <c r="R46" s="613"/>
      <c r="S46" s="613"/>
      <c r="T46" s="613"/>
      <c r="U46" s="613"/>
      <c r="V46" s="613"/>
      <c r="W46" s="613"/>
      <c r="X46" s="613"/>
      <c r="Y46" s="613"/>
      <c r="Z46" s="613"/>
      <c r="AA46" s="613"/>
      <c r="AB46" s="613"/>
      <c r="AC46" s="613"/>
      <c r="AD46" s="613"/>
      <c r="AE46" s="613"/>
      <c r="AF46" s="613"/>
      <c r="AG46" s="613"/>
      <c r="AH46" s="613"/>
      <c r="AI46" s="613"/>
      <c r="AJ46" s="613"/>
      <c r="AK46" s="613"/>
      <c r="AL46" s="613"/>
      <c r="AM46" s="613"/>
      <c r="AN46" s="613"/>
    </row>
    <row r="47" spans="1:40">
      <c r="A47" s="542">
        <v>37316</v>
      </c>
      <c r="B47" s="542" t="s">
        <v>228</v>
      </c>
      <c r="C47" s="212">
        <v>71.967654377462893</v>
      </c>
      <c r="D47" s="213">
        <f t="shared" ca="1" si="1"/>
        <v>1.1938582217695615E-2</v>
      </c>
      <c r="E47" s="213">
        <f t="shared" si="3"/>
        <v>2.5974847262999701E-2</v>
      </c>
      <c r="F47" s="213">
        <f t="shared" si="4"/>
        <v>1.1938582217695615E-2</v>
      </c>
      <c r="G47" s="213">
        <v>8.3743443446353538E-3</v>
      </c>
      <c r="H47" s="214">
        <v>4.7500000000000001E-2</v>
      </c>
      <c r="I47" s="552">
        <v>6.5000000000000002E-2</v>
      </c>
      <c r="J47" s="549">
        <v>656.45</v>
      </c>
      <c r="K47" s="549">
        <v>667</v>
      </c>
      <c r="L47" s="550">
        <v>59.231895235689052</v>
      </c>
      <c r="M47" s="551">
        <f t="shared" si="0"/>
        <v>3.8175829124060812E-3</v>
      </c>
      <c r="N47" s="213">
        <f t="shared" si="2"/>
        <v>2.6000000000000023E-2</v>
      </c>
      <c r="O47" s="613"/>
      <c r="P47" s="613"/>
      <c r="Q47" s="613"/>
      <c r="R47" s="613"/>
      <c r="S47" s="613"/>
      <c r="T47" s="613"/>
      <c r="U47" s="613"/>
      <c r="V47" s="613"/>
      <c r="W47" s="613"/>
      <c r="X47" s="613"/>
      <c r="Y47" s="613"/>
      <c r="Z47" s="613"/>
      <c r="AA47" s="613"/>
      <c r="AB47" s="613"/>
      <c r="AC47" s="613"/>
      <c r="AD47" s="613"/>
      <c r="AE47" s="613"/>
      <c r="AF47" s="613"/>
      <c r="AG47" s="613"/>
      <c r="AH47" s="613"/>
      <c r="AI47" s="613"/>
      <c r="AJ47" s="613"/>
      <c r="AK47" s="613"/>
      <c r="AL47" s="613"/>
      <c r="AM47" s="613"/>
      <c r="AN47" s="613"/>
    </row>
    <row r="48" spans="1:40">
      <c r="A48" s="542">
        <v>37408</v>
      </c>
      <c r="B48" s="542" t="s">
        <v>229</v>
      </c>
      <c r="C48" s="212">
        <v>73.762260634348891</v>
      </c>
      <c r="D48" s="213">
        <f t="shared" ca="1" si="1"/>
        <v>1.8946912150550554E-2</v>
      </c>
      <c r="E48" s="213">
        <f t="shared" si="3"/>
        <v>2.2007047687708559E-2</v>
      </c>
      <c r="F48" s="213">
        <f t="shared" si="4"/>
        <v>2.5878929229133929E-2</v>
      </c>
      <c r="G48" s="213">
        <v>8.1345839454223245E-3</v>
      </c>
      <c r="H48" s="214">
        <v>0.04</v>
      </c>
      <c r="I48" s="552">
        <v>5.3749999999999999E-2</v>
      </c>
      <c r="J48" s="549">
        <v>695.45</v>
      </c>
      <c r="K48" s="549">
        <v>671.6</v>
      </c>
      <c r="L48" s="550">
        <v>59.405571970624699</v>
      </c>
      <c r="M48" s="551">
        <f t="shared" si="0"/>
        <v>2.9321488742606316E-3</v>
      </c>
      <c r="N48" s="213">
        <f t="shared" si="2"/>
        <v>2.0000000000000018E-2</v>
      </c>
      <c r="O48" s="613"/>
      <c r="P48" s="613"/>
      <c r="Q48" s="613"/>
      <c r="R48" s="613"/>
      <c r="S48" s="613"/>
      <c r="T48" s="613"/>
      <c r="U48" s="613"/>
      <c r="V48" s="613"/>
      <c r="W48" s="613"/>
      <c r="X48" s="613"/>
      <c r="Y48" s="613"/>
      <c r="Z48" s="613"/>
      <c r="AA48" s="613"/>
      <c r="AB48" s="613"/>
      <c r="AC48" s="613"/>
      <c r="AD48" s="613"/>
      <c r="AE48" s="613"/>
      <c r="AF48" s="613"/>
      <c r="AG48" s="613"/>
      <c r="AH48" s="613"/>
      <c r="AI48" s="613"/>
      <c r="AJ48" s="613"/>
      <c r="AK48" s="613"/>
      <c r="AL48" s="613"/>
      <c r="AM48" s="613"/>
      <c r="AN48" s="613"/>
    </row>
    <row r="49" spans="1:253">
      <c r="A49" s="542">
        <v>37500</v>
      </c>
      <c r="B49" s="542" t="s">
        <v>230</v>
      </c>
      <c r="C49" s="212">
        <v>71.167805525481981</v>
      </c>
      <c r="D49" s="213">
        <f t="shared" ca="1" si="1"/>
        <v>2.6480886560853678E-2</v>
      </c>
      <c r="E49" s="213">
        <f t="shared" si="3"/>
        <v>2.5561230391584422E-2</v>
      </c>
      <c r="F49" s="213">
        <f t="shared" si="4"/>
        <v>4.2261150777851197E-2</v>
      </c>
      <c r="G49" s="213">
        <v>1.0893371648408312E-2</v>
      </c>
      <c r="H49" s="214">
        <v>0.03</v>
      </c>
      <c r="I49" s="552">
        <v>4.3749999999999997E-2</v>
      </c>
      <c r="J49" s="549">
        <v>746.75</v>
      </c>
      <c r="K49" s="549">
        <v>723.17499999999995</v>
      </c>
      <c r="L49" s="550">
        <v>60.540590400265117</v>
      </c>
      <c r="M49" s="551">
        <f t="shared" si="0"/>
        <v>1.9106262123049111E-2</v>
      </c>
      <c r="N49" s="219">
        <f t="shared" si="2"/>
        <v>2.2999999999999909E-2</v>
      </c>
      <c r="O49" s="613"/>
      <c r="P49" s="613"/>
      <c r="Q49" s="613"/>
      <c r="R49" s="613"/>
      <c r="S49" s="613"/>
      <c r="T49" s="613"/>
      <c r="U49" s="613"/>
      <c r="V49" s="613"/>
      <c r="W49" s="613"/>
      <c r="X49" s="613"/>
      <c r="Y49" s="613"/>
      <c r="Z49" s="613"/>
      <c r="AA49" s="613"/>
      <c r="AB49" s="613"/>
      <c r="AC49" s="613"/>
      <c r="AD49" s="613"/>
      <c r="AE49" s="613"/>
      <c r="AF49" s="613"/>
      <c r="AG49" s="613"/>
      <c r="AH49" s="613"/>
      <c r="AI49" s="613"/>
      <c r="AJ49" s="613"/>
      <c r="AK49" s="613"/>
      <c r="AL49" s="613"/>
      <c r="AM49" s="613"/>
      <c r="AN49" s="613"/>
    </row>
    <row r="50" spans="1:253">
      <c r="A50" s="553">
        <v>37591</v>
      </c>
      <c r="B50" s="553" t="s">
        <v>231</v>
      </c>
      <c r="C50" s="221">
        <v>77.813577895667976</v>
      </c>
      <c r="D50" s="222">
        <f t="shared" ca="1" si="1"/>
        <v>3.2027991351757379E-2</v>
      </c>
      <c r="E50" s="222">
        <f t="shared" si="3"/>
        <v>3.2027991351757379E-2</v>
      </c>
      <c r="F50" s="222">
        <f t="shared" si="4"/>
        <v>4.7811304967421808E-2</v>
      </c>
      <c r="G50" s="222">
        <v>1.4532851530718149E-2</v>
      </c>
      <c r="H50" s="223">
        <v>0.03</v>
      </c>
      <c r="I50" s="554">
        <v>3.125E-2</v>
      </c>
      <c r="J50" s="555">
        <v>720.35</v>
      </c>
      <c r="K50" s="555">
        <v>726.85</v>
      </c>
      <c r="L50" s="556">
        <v>60.658818234310296</v>
      </c>
      <c r="M50" s="557">
        <f t="shared" si="0"/>
        <v>1.9528688647321157E-3</v>
      </c>
      <c r="N50" s="228">
        <f t="shared" si="2"/>
        <v>2.8000000000000025E-2</v>
      </c>
      <c r="O50" s="613"/>
      <c r="P50" s="613"/>
      <c r="Q50" s="613"/>
      <c r="R50" s="613"/>
      <c r="S50" s="613"/>
      <c r="T50" s="613"/>
      <c r="U50" s="613"/>
      <c r="V50" s="613"/>
      <c r="W50" s="613"/>
      <c r="X50" s="613"/>
      <c r="Y50" s="613"/>
      <c r="Z50" s="613"/>
      <c r="AA50" s="613"/>
      <c r="AB50" s="613"/>
      <c r="AC50" s="613"/>
      <c r="AD50" s="613"/>
      <c r="AE50" s="613"/>
      <c r="AF50" s="613"/>
      <c r="AG50" s="613"/>
      <c r="AH50" s="613"/>
      <c r="AI50" s="613"/>
      <c r="AJ50" s="613"/>
      <c r="AK50" s="613"/>
      <c r="AL50" s="613"/>
      <c r="AM50" s="613"/>
      <c r="AN50" s="613"/>
    </row>
    <row r="51" spans="1:253" ht="15.75" customHeight="1">
      <c r="A51" s="542">
        <v>37681</v>
      </c>
      <c r="B51" s="542" t="s">
        <v>70</v>
      </c>
      <c r="C51" s="212">
        <v>75.806040801744899</v>
      </c>
      <c r="D51" s="213">
        <f t="shared" ca="1" si="1"/>
        <v>5.3334882976038944E-2</v>
      </c>
      <c r="E51" s="213">
        <f t="shared" si="3"/>
        <v>4.2370135312608248E-2</v>
      </c>
      <c r="F51" s="213">
        <f t="shared" si="4"/>
        <v>5.3334882976038944E-2</v>
      </c>
      <c r="G51" s="213">
        <v>1.4210527761003844E-2</v>
      </c>
      <c r="H51" s="214">
        <v>2.75E-2</v>
      </c>
      <c r="I51" s="552">
        <v>0.03</v>
      </c>
      <c r="J51" s="549">
        <v>726.25</v>
      </c>
      <c r="K51" s="549">
        <v>730.75</v>
      </c>
      <c r="L51" s="550">
        <v>61.897330521295054</v>
      </c>
      <c r="M51" s="551">
        <f t="shared" si="0"/>
        <v>2.0417679127883614E-2</v>
      </c>
      <c r="N51" s="213">
        <f t="shared" si="2"/>
        <v>4.4999999999999929E-2</v>
      </c>
      <c r="O51" s="613"/>
      <c r="P51" s="613"/>
      <c r="Q51" s="613"/>
      <c r="R51" s="613"/>
      <c r="S51" s="613"/>
      <c r="T51" s="613"/>
      <c r="U51" s="613"/>
      <c r="V51" s="613"/>
      <c r="W51" s="613"/>
      <c r="X51" s="613"/>
      <c r="Y51" s="613"/>
      <c r="Z51" s="613"/>
      <c r="AA51" s="613"/>
      <c r="AB51" s="613"/>
      <c r="AC51" s="613"/>
      <c r="AD51" s="613"/>
      <c r="AE51" s="613"/>
      <c r="AF51" s="613"/>
      <c r="AG51" s="613"/>
      <c r="AH51" s="613"/>
      <c r="AI51" s="613"/>
      <c r="AJ51" s="613"/>
      <c r="AK51" s="613"/>
      <c r="AL51" s="613"/>
      <c r="AM51" s="613"/>
      <c r="AN51" s="613"/>
    </row>
    <row r="52" spans="1:253" ht="15.75" customHeight="1">
      <c r="A52" s="542">
        <v>37773</v>
      </c>
      <c r="B52" s="542" t="s">
        <v>71</v>
      </c>
      <c r="C52" s="212">
        <v>77.558761483480183</v>
      </c>
      <c r="D52" s="213">
        <f t="shared" ca="1" si="1"/>
        <v>5.2390665792912072E-2</v>
      </c>
      <c r="E52" s="213">
        <f t="shared" si="3"/>
        <v>4.8811646784790996E-2</v>
      </c>
      <c r="F52" s="213">
        <f t="shared" si="4"/>
        <v>5.1469421035658547E-2</v>
      </c>
      <c r="G52" s="213">
        <v>1.0586766822446636E-2</v>
      </c>
      <c r="H52" s="214">
        <v>2.75E-2</v>
      </c>
      <c r="I52" s="552">
        <v>2.75E-2</v>
      </c>
      <c r="J52" s="549">
        <v>695.46</v>
      </c>
      <c r="K52" s="549">
        <v>700.85500000000002</v>
      </c>
      <c r="L52" s="550">
        <v>61.544172561567187</v>
      </c>
      <c r="M52" s="551">
        <f t="shared" si="0"/>
        <v>-5.7055442739386564E-3</v>
      </c>
      <c r="N52" s="213">
        <f t="shared" si="2"/>
        <v>3.6000000000000032E-2</v>
      </c>
      <c r="O52" s="613"/>
      <c r="P52" s="613"/>
      <c r="Q52" s="613"/>
      <c r="R52" s="613"/>
      <c r="S52" s="613"/>
      <c r="T52" s="613"/>
      <c r="U52" s="613"/>
      <c r="V52" s="613"/>
      <c r="W52" s="613"/>
      <c r="X52" s="613"/>
      <c r="Y52" s="613"/>
      <c r="Z52" s="613"/>
      <c r="AA52" s="613"/>
      <c r="AB52" s="613"/>
      <c r="AC52" s="613"/>
      <c r="AD52" s="613"/>
      <c r="AE52" s="613"/>
      <c r="AF52" s="613"/>
      <c r="AG52" s="613"/>
      <c r="AH52" s="613"/>
      <c r="AI52" s="613"/>
      <c r="AJ52" s="613"/>
      <c r="AK52" s="613"/>
      <c r="AL52" s="613"/>
      <c r="AM52" s="613"/>
      <c r="AN52" s="613"/>
    </row>
    <row r="53" spans="1:253" ht="15.75" customHeight="1">
      <c r="A53" s="542">
        <v>37865</v>
      </c>
      <c r="B53" s="542" t="s">
        <v>72</v>
      </c>
      <c r="C53" s="212">
        <v>74.435560141414655</v>
      </c>
      <c r="D53" s="213">
        <f t="shared" ca="1" si="1"/>
        <v>5.0266281555833014E-2</v>
      </c>
      <c r="E53" s="213">
        <f t="shared" si="3"/>
        <v>4.9640119248043346E-2</v>
      </c>
      <c r="F53" s="213">
        <f t="shared" si="4"/>
        <v>4.591619190453522E-2</v>
      </c>
      <c r="G53" s="213">
        <v>6.5922470375625597E-3</v>
      </c>
      <c r="H53" s="214">
        <v>2.75E-2</v>
      </c>
      <c r="I53" s="552">
        <v>2.75E-2</v>
      </c>
      <c r="J53" s="549">
        <v>659.7</v>
      </c>
      <c r="K53" s="549">
        <v>683.7</v>
      </c>
      <c r="L53" s="550">
        <v>61.87248338907095</v>
      </c>
      <c r="M53" s="551">
        <f t="shared" si="0"/>
        <v>5.3345558781430213E-3</v>
      </c>
      <c r="N53" s="219">
        <f t="shared" si="2"/>
        <v>2.200000000000002E-2</v>
      </c>
      <c r="O53" s="613"/>
      <c r="P53" s="613"/>
      <c r="Q53" s="613"/>
      <c r="R53" s="613"/>
      <c r="S53" s="613"/>
      <c r="T53" s="613"/>
      <c r="U53" s="613"/>
      <c r="V53" s="613"/>
      <c r="W53" s="613"/>
      <c r="X53" s="613"/>
      <c r="Y53" s="613"/>
      <c r="Z53" s="613"/>
      <c r="AA53" s="613"/>
      <c r="AB53" s="613"/>
      <c r="AC53" s="613"/>
      <c r="AD53" s="613"/>
      <c r="AE53" s="613"/>
      <c r="AF53" s="613"/>
      <c r="AG53" s="613"/>
      <c r="AH53" s="613"/>
      <c r="AI53" s="613"/>
      <c r="AJ53" s="613"/>
      <c r="AK53" s="613"/>
      <c r="AL53" s="613"/>
      <c r="AM53" s="613"/>
      <c r="AN53" s="613"/>
    </row>
    <row r="54" spans="1:253" s="560" customFormat="1" ht="15.75" customHeight="1">
      <c r="A54" s="553">
        <v>37956</v>
      </c>
      <c r="B54" s="553" t="s">
        <v>73</v>
      </c>
      <c r="C54" s="221">
        <v>80.830873465554347</v>
      </c>
      <c r="D54" s="222">
        <f t="shared" ca="1" si="1"/>
        <v>4.7232452685891158E-2</v>
      </c>
      <c r="E54" s="222">
        <f t="shared" si="3"/>
        <v>4.7232452685891158E-2</v>
      </c>
      <c r="F54" s="222">
        <f t="shared" si="4"/>
        <v>3.8775952108665912E-2</v>
      </c>
      <c r="G54" s="222">
        <v>5.4262299418077475E-3</v>
      </c>
      <c r="H54" s="223">
        <v>2.2499999999999999E-2</v>
      </c>
      <c r="I54" s="554">
        <v>2.75E-2</v>
      </c>
      <c r="J54" s="555">
        <v>592.6</v>
      </c>
      <c r="K54" s="555">
        <v>610.27500000000009</v>
      </c>
      <c r="L54" s="556">
        <v>61.3260652348877</v>
      </c>
      <c r="M54" s="557">
        <f t="shared" si="0"/>
        <v>-8.8313596651232729E-3</v>
      </c>
      <c r="N54" s="228">
        <f t="shared" si="2"/>
        <v>1.0999999999999899E-2</v>
      </c>
      <c r="O54" s="613"/>
      <c r="P54" s="613"/>
      <c r="Q54" s="613"/>
      <c r="R54" s="613"/>
      <c r="S54" s="613"/>
      <c r="T54" s="613"/>
      <c r="U54" s="613"/>
      <c r="V54" s="613"/>
      <c r="W54" s="613"/>
      <c r="X54" s="613"/>
      <c r="Y54" s="613"/>
      <c r="Z54" s="613"/>
      <c r="AA54" s="613"/>
      <c r="AB54" s="613"/>
      <c r="AC54" s="613"/>
      <c r="AD54" s="613"/>
      <c r="AE54" s="613"/>
      <c r="AF54" s="613"/>
      <c r="AG54" s="613"/>
      <c r="AH54" s="613"/>
      <c r="AI54" s="613"/>
      <c r="AJ54" s="613"/>
      <c r="AK54" s="613"/>
      <c r="AL54" s="613"/>
      <c r="AM54" s="613"/>
      <c r="AN54" s="613"/>
    </row>
    <row r="55" spans="1:253" ht="15.75" customHeight="1">
      <c r="A55" s="542">
        <v>38047</v>
      </c>
      <c r="B55" s="542" t="s">
        <v>74</v>
      </c>
      <c r="C55" s="212">
        <v>79.380623882193532</v>
      </c>
      <c r="D55" s="213">
        <f t="shared" ca="1" si="1"/>
        <v>4.7154330217524798E-2</v>
      </c>
      <c r="E55" s="213">
        <f t="shared" si="3"/>
        <v>4.5741579402198695E-2</v>
      </c>
      <c r="F55" s="213">
        <f t="shared" si="4"/>
        <v>4.7154330217524798E-2</v>
      </c>
      <c r="G55" s="213">
        <v>2.1062652650670532E-2</v>
      </c>
      <c r="H55" s="214">
        <v>1.7500000000000002E-2</v>
      </c>
      <c r="I55" s="552">
        <v>2.5000000000000001E-2</v>
      </c>
      <c r="J55" s="549">
        <v>619.79999999999995</v>
      </c>
      <c r="K55" s="549">
        <v>609.92499999999995</v>
      </c>
      <c r="L55" s="550">
        <v>61.464049207645985</v>
      </c>
      <c r="M55" s="551">
        <f t="shared" si="0"/>
        <v>2.2500053155176669E-3</v>
      </c>
      <c r="N55" s="213">
        <f t="shared" si="2"/>
        <v>-7.0000000000000062E-3</v>
      </c>
      <c r="O55" s="613"/>
      <c r="P55" s="613"/>
      <c r="Q55" s="613"/>
      <c r="R55" s="613"/>
      <c r="S55" s="613"/>
      <c r="T55" s="613"/>
      <c r="U55" s="613"/>
      <c r="V55" s="613"/>
      <c r="W55" s="613"/>
      <c r="X55" s="613"/>
      <c r="Y55" s="613"/>
      <c r="Z55" s="613"/>
      <c r="AA55" s="613"/>
      <c r="AB55" s="613"/>
      <c r="AC55" s="613"/>
      <c r="AD55" s="613"/>
      <c r="AE55" s="613"/>
      <c r="AF55" s="613"/>
      <c r="AG55" s="613"/>
      <c r="AH55" s="613"/>
      <c r="AI55" s="613"/>
      <c r="AJ55" s="613"/>
      <c r="AK55" s="613"/>
      <c r="AL55" s="613"/>
      <c r="AM55" s="613"/>
      <c r="AN55" s="613"/>
    </row>
    <row r="56" spans="1:253" ht="15.75" customHeight="1">
      <c r="A56" s="542">
        <v>38139</v>
      </c>
      <c r="B56" s="542" t="s">
        <v>75</v>
      </c>
      <c r="C56" s="212">
        <v>81.935292238949302</v>
      </c>
      <c r="D56" s="213">
        <f t="shared" ca="1" si="1"/>
        <v>5.184445007877625E-2</v>
      </c>
      <c r="E56" s="213">
        <f t="shared" si="3"/>
        <v>4.7085641211172202E-2</v>
      </c>
      <c r="F56" s="213">
        <f t="shared" si="4"/>
        <v>5.6428579721470973E-2</v>
      </c>
      <c r="G56" s="213">
        <v>1.9224148930830243E-2</v>
      </c>
      <c r="H56" s="214">
        <v>1.7500000000000002E-2</v>
      </c>
      <c r="I56" s="552">
        <v>1.7500000000000002E-2</v>
      </c>
      <c r="J56" s="549">
        <v>635.85</v>
      </c>
      <c r="K56" s="549">
        <v>631.65000000000009</v>
      </c>
      <c r="L56" s="550">
        <v>62.221158459744423</v>
      </c>
      <c r="M56" s="551">
        <f t="shared" si="0"/>
        <v>1.2317920180310082E-2</v>
      </c>
      <c r="N56" s="213">
        <f t="shared" si="2"/>
        <v>1.0999999999999899E-2</v>
      </c>
      <c r="O56" s="613"/>
      <c r="P56" s="613"/>
      <c r="Q56" s="613"/>
      <c r="R56" s="613"/>
      <c r="S56" s="613"/>
      <c r="T56" s="613"/>
      <c r="U56" s="613"/>
      <c r="V56" s="613"/>
      <c r="W56" s="613"/>
      <c r="X56" s="613"/>
      <c r="Y56" s="613"/>
      <c r="Z56" s="613"/>
      <c r="AA56" s="613"/>
      <c r="AB56" s="613"/>
      <c r="AC56" s="613"/>
      <c r="AD56" s="613"/>
      <c r="AE56" s="613"/>
      <c r="AF56" s="613"/>
      <c r="AG56" s="613"/>
      <c r="AH56" s="613"/>
      <c r="AI56" s="613"/>
      <c r="AJ56" s="613"/>
      <c r="AK56" s="613"/>
      <c r="AL56" s="613"/>
      <c r="AM56" s="613"/>
      <c r="AN56" s="613"/>
    </row>
    <row r="57" spans="1:253" ht="15.75" customHeight="1">
      <c r="A57" s="542">
        <v>38231</v>
      </c>
      <c r="B57" s="542" t="s">
        <v>76</v>
      </c>
      <c r="C57" s="212">
        <v>79.973774148683631</v>
      </c>
      <c r="D57" s="213">
        <f t="shared" ca="1" si="1"/>
        <v>5.9215567962631166E-2</v>
      </c>
      <c r="E57" s="213">
        <f t="shared" si="3"/>
        <v>5.4011356274078492E-2</v>
      </c>
      <c r="F57" s="213">
        <f t="shared" si="4"/>
        <v>7.4402798833612893E-2</v>
      </c>
      <c r="G57" s="213">
        <v>2.6181715480300127E-2</v>
      </c>
      <c r="H57" s="214">
        <v>0.02</v>
      </c>
      <c r="I57" s="552">
        <v>1.7500000000000002E-2</v>
      </c>
      <c r="J57" s="549">
        <v>606.9</v>
      </c>
      <c r="K57" s="549">
        <v>622.77499999999998</v>
      </c>
      <c r="L57" s="550">
        <v>62.800570639907008</v>
      </c>
      <c r="M57" s="551">
        <f t="shared" si="0"/>
        <v>9.3121406689566921E-3</v>
      </c>
      <c r="N57" s="219">
        <f t="shared" si="2"/>
        <v>1.4999999999999902E-2</v>
      </c>
      <c r="O57" s="613"/>
      <c r="P57" s="613"/>
      <c r="Q57" s="613"/>
      <c r="R57" s="613"/>
      <c r="S57" s="613"/>
      <c r="T57" s="613"/>
      <c r="U57" s="613"/>
      <c r="V57" s="613"/>
      <c r="W57" s="613"/>
      <c r="X57" s="613"/>
      <c r="Y57" s="613"/>
      <c r="Z57" s="613"/>
      <c r="AA57" s="613"/>
      <c r="AB57" s="613"/>
      <c r="AC57" s="613"/>
      <c r="AD57" s="613"/>
      <c r="AE57" s="613"/>
      <c r="AF57" s="613"/>
      <c r="AG57" s="613"/>
      <c r="AH57" s="613"/>
      <c r="AI57" s="613"/>
      <c r="AJ57" s="613"/>
      <c r="AK57" s="613"/>
      <c r="AL57" s="613"/>
      <c r="AM57" s="613"/>
      <c r="AN57" s="613"/>
    </row>
    <row r="58" spans="1:253" s="560" customFormat="1" ht="15.75" customHeight="1">
      <c r="A58" s="553">
        <v>38322</v>
      </c>
      <c r="B58" s="553" t="s">
        <v>77</v>
      </c>
      <c r="C58" s="221">
        <v>87.940378748279187</v>
      </c>
      <c r="D58" s="222">
        <f t="shared" ca="1" si="1"/>
        <v>6.6742541682030865E-2</v>
      </c>
      <c r="E58" s="222">
        <f t="shared" si="3"/>
        <v>6.6742541682030865E-2</v>
      </c>
      <c r="F58" s="222">
        <f t="shared" si="4"/>
        <v>8.7955319272338572E-2</v>
      </c>
      <c r="G58" s="222">
        <v>1.6222611744628912E-2</v>
      </c>
      <c r="H58" s="223">
        <v>2.2499999999999999E-2</v>
      </c>
      <c r="I58" s="554">
        <v>1.8749999999999999E-2</v>
      </c>
      <c r="J58" s="555">
        <v>559.20000000000005</v>
      </c>
      <c r="K58" s="555">
        <v>587.72500000000002</v>
      </c>
      <c r="L58" s="556">
        <v>62.797890800525003</v>
      </c>
      <c r="M58" s="557">
        <f t="shared" si="0"/>
        <v>-4.2672213877992249E-5</v>
      </c>
      <c r="N58" s="228">
        <f t="shared" si="2"/>
        <v>2.4000000000000021E-2</v>
      </c>
      <c r="O58" s="613"/>
      <c r="P58" s="613"/>
      <c r="Q58" s="613"/>
      <c r="R58" s="613"/>
      <c r="S58" s="613"/>
      <c r="T58" s="613"/>
      <c r="U58" s="613"/>
      <c r="V58" s="613"/>
      <c r="W58" s="613"/>
      <c r="X58" s="613"/>
      <c r="Y58" s="613"/>
      <c r="Z58" s="613"/>
      <c r="AA58" s="613"/>
      <c r="AB58" s="613"/>
      <c r="AC58" s="613"/>
      <c r="AD58" s="613"/>
      <c r="AE58" s="613"/>
      <c r="AF58" s="613"/>
      <c r="AG58" s="613"/>
      <c r="AH58" s="613"/>
      <c r="AI58" s="613"/>
      <c r="AJ58" s="613"/>
      <c r="AK58" s="613"/>
      <c r="AL58" s="613"/>
      <c r="AM58" s="613"/>
      <c r="AN58" s="613"/>
      <c r="AO58" s="537"/>
      <c r="AP58" s="537"/>
      <c r="AQ58" s="537"/>
      <c r="AR58" s="537"/>
      <c r="AS58" s="537"/>
      <c r="AT58" s="537"/>
      <c r="AU58" s="537"/>
      <c r="AV58" s="537"/>
      <c r="AW58" s="537"/>
      <c r="AX58" s="537"/>
      <c r="AY58" s="537"/>
      <c r="AZ58" s="537"/>
      <c r="BA58" s="537"/>
      <c r="BB58" s="537"/>
      <c r="BC58" s="537"/>
      <c r="BD58" s="537"/>
      <c r="BE58" s="537"/>
      <c r="BF58" s="537"/>
      <c r="BG58" s="537"/>
      <c r="BH58" s="537"/>
      <c r="BI58" s="537"/>
      <c r="BJ58" s="537"/>
      <c r="BK58" s="537"/>
      <c r="BL58" s="537"/>
      <c r="BM58" s="537"/>
      <c r="BN58" s="537"/>
      <c r="BO58" s="537"/>
      <c r="BP58" s="537"/>
      <c r="BQ58" s="537"/>
      <c r="BR58" s="537"/>
      <c r="BS58" s="537"/>
      <c r="BT58" s="537"/>
      <c r="BU58" s="537"/>
      <c r="BV58" s="537"/>
      <c r="BW58" s="537"/>
      <c r="BX58" s="537"/>
      <c r="BY58" s="537"/>
      <c r="BZ58" s="537"/>
      <c r="CA58" s="537"/>
      <c r="CB58" s="537"/>
      <c r="CC58" s="537"/>
      <c r="CD58" s="537"/>
      <c r="CE58" s="537"/>
      <c r="CF58" s="537"/>
      <c r="CG58" s="537"/>
      <c r="CH58" s="537"/>
      <c r="CI58" s="537"/>
      <c r="CJ58" s="537"/>
      <c r="CK58" s="537"/>
      <c r="CL58" s="537"/>
      <c r="CM58" s="537"/>
      <c r="CN58" s="537"/>
      <c r="CO58" s="537"/>
      <c r="CP58" s="537"/>
      <c r="CQ58" s="537"/>
      <c r="CR58" s="537"/>
      <c r="CS58" s="537"/>
      <c r="CT58" s="537"/>
      <c r="CU58" s="537"/>
      <c r="CV58" s="537"/>
      <c r="CW58" s="537"/>
      <c r="CX58" s="537"/>
      <c r="CY58" s="537"/>
      <c r="CZ58" s="537"/>
      <c r="DA58" s="537"/>
      <c r="DB58" s="537"/>
      <c r="DC58" s="537"/>
      <c r="DD58" s="537"/>
      <c r="DE58" s="537"/>
      <c r="DF58" s="537"/>
      <c r="DG58" s="537"/>
      <c r="DH58" s="537"/>
      <c r="DI58" s="537"/>
      <c r="DJ58" s="537"/>
      <c r="DK58" s="537"/>
      <c r="DL58" s="537"/>
      <c r="DM58" s="537"/>
      <c r="DN58" s="537"/>
      <c r="DO58" s="537"/>
      <c r="DP58" s="537"/>
      <c r="DQ58" s="537"/>
      <c r="DR58" s="537"/>
      <c r="DS58" s="537"/>
      <c r="DT58" s="537"/>
      <c r="DU58" s="537"/>
      <c r="DV58" s="537"/>
      <c r="DW58" s="537"/>
      <c r="DX58" s="537"/>
      <c r="DY58" s="537"/>
      <c r="DZ58" s="537"/>
      <c r="EA58" s="537"/>
      <c r="EB58" s="537"/>
      <c r="EC58" s="537"/>
      <c r="ED58" s="537"/>
      <c r="EE58" s="537"/>
      <c r="EF58" s="537"/>
      <c r="EG58" s="537"/>
      <c r="EH58" s="537"/>
      <c r="EI58" s="537"/>
      <c r="EJ58" s="537"/>
      <c r="EK58" s="537"/>
      <c r="EL58" s="537"/>
      <c r="EM58" s="537"/>
      <c r="EN58" s="537"/>
      <c r="EO58" s="537"/>
      <c r="EP58" s="537"/>
      <c r="EQ58" s="537"/>
      <c r="ER58" s="537"/>
      <c r="ES58" s="537"/>
      <c r="ET58" s="537"/>
      <c r="EU58" s="537"/>
      <c r="EV58" s="537"/>
      <c r="EW58" s="537"/>
      <c r="EX58" s="537"/>
      <c r="EY58" s="537"/>
      <c r="EZ58" s="537"/>
      <c r="FA58" s="537"/>
      <c r="FB58" s="537"/>
      <c r="FC58" s="537"/>
      <c r="FD58" s="537"/>
      <c r="FE58" s="537"/>
      <c r="FF58" s="537"/>
      <c r="FG58" s="537"/>
      <c r="FH58" s="537"/>
      <c r="FI58" s="537"/>
      <c r="FJ58" s="537"/>
      <c r="FK58" s="537"/>
      <c r="FL58" s="537"/>
      <c r="FM58" s="537"/>
      <c r="FN58" s="537"/>
      <c r="FO58" s="537"/>
      <c r="FP58" s="537"/>
      <c r="FQ58" s="537"/>
      <c r="FR58" s="537"/>
      <c r="FS58" s="537"/>
      <c r="FT58" s="537"/>
      <c r="FU58" s="537"/>
      <c r="FV58" s="537"/>
      <c r="FW58" s="537"/>
      <c r="FX58" s="537"/>
      <c r="FY58" s="537"/>
      <c r="FZ58" s="537"/>
      <c r="GA58" s="537"/>
      <c r="GB58" s="537"/>
      <c r="GC58" s="537"/>
      <c r="GD58" s="537"/>
      <c r="GE58" s="537"/>
      <c r="GF58" s="537"/>
      <c r="GG58" s="537"/>
      <c r="GH58" s="537"/>
      <c r="GI58" s="537"/>
      <c r="GJ58" s="537"/>
      <c r="GK58" s="537"/>
      <c r="GL58" s="537"/>
      <c r="GM58" s="537"/>
      <c r="GN58" s="537"/>
      <c r="GO58" s="537"/>
      <c r="GP58" s="537"/>
      <c r="GQ58" s="537"/>
      <c r="GR58" s="537"/>
      <c r="GS58" s="537"/>
      <c r="GT58" s="537"/>
      <c r="GU58" s="537"/>
      <c r="GV58" s="537"/>
      <c r="GW58" s="537"/>
      <c r="GX58" s="537"/>
      <c r="GY58" s="537"/>
      <c r="GZ58" s="537"/>
      <c r="HA58" s="537"/>
      <c r="HB58" s="537"/>
      <c r="HC58" s="537"/>
      <c r="HD58" s="537"/>
      <c r="HE58" s="537"/>
      <c r="HF58" s="537"/>
      <c r="HG58" s="537"/>
      <c r="HH58" s="537"/>
      <c r="HI58" s="537"/>
      <c r="HJ58" s="537"/>
      <c r="HK58" s="537"/>
      <c r="HL58" s="537"/>
      <c r="HM58" s="537"/>
      <c r="HN58" s="537"/>
      <c r="HO58" s="537"/>
      <c r="HP58" s="537"/>
      <c r="HQ58" s="537"/>
      <c r="HR58" s="537"/>
      <c r="HS58" s="537"/>
      <c r="HT58" s="537"/>
      <c r="HU58" s="537"/>
      <c r="HV58" s="537"/>
      <c r="HW58" s="537"/>
      <c r="HX58" s="537"/>
      <c r="HY58" s="537"/>
      <c r="HZ58" s="537"/>
      <c r="IA58" s="537"/>
      <c r="IB58" s="537"/>
      <c r="IC58" s="537"/>
      <c r="ID58" s="537"/>
      <c r="IE58" s="537"/>
      <c r="IF58" s="537"/>
      <c r="IG58" s="537"/>
      <c r="IH58" s="537"/>
      <c r="II58" s="537"/>
      <c r="IJ58" s="537"/>
      <c r="IK58" s="537"/>
      <c r="IL58" s="537"/>
      <c r="IM58" s="537"/>
      <c r="IN58" s="537"/>
      <c r="IO58" s="537"/>
      <c r="IP58" s="537"/>
      <c r="IQ58" s="537"/>
      <c r="IR58" s="537"/>
      <c r="IS58" s="537"/>
    </row>
    <row r="59" spans="1:253" ht="15.75" customHeight="1">
      <c r="A59" s="542">
        <v>38412</v>
      </c>
      <c r="B59" s="542" t="s">
        <v>78</v>
      </c>
      <c r="C59" s="212">
        <v>84.294831349036315</v>
      </c>
      <c r="D59" s="213">
        <f t="shared" ca="1" si="1"/>
        <v>6.190688894226648E-2</v>
      </c>
      <c r="E59" s="213">
        <f t="shared" si="3"/>
        <v>7.0269214022010473E-2</v>
      </c>
      <c r="F59" s="213">
        <f t="shared" si="4"/>
        <v>6.190688894226648E-2</v>
      </c>
      <c r="G59" s="213">
        <v>1.1313354903486061E-3</v>
      </c>
      <c r="H59" s="214">
        <v>2.75E-2</v>
      </c>
      <c r="I59" s="552">
        <v>2.1250000000000002E-2</v>
      </c>
      <c r="J59" s="549">
        <v>586.75</v>
      </c>
      <c r="K59" s="549">
        <v>586.35</v>
      </c>
      <c r="L59" s="550">
        <v>62.939186388629487</v>
      </c>
      <c r="M59" s="551">
        <f t="shared" si="0"/>
        <v>2.2500053155176669E-3</v>
      </c>
      <c r="N59" s="213">
        <f t="shared" si="2"/>
        <v>2.4000000000000021E-2</v>
      </c>
      <c r="O59" s="613"/>
      <c r="P59" s="613"/>
      <c r="Q59" s="613"/>
      <c r="R59" s="613"/>
      <c r="S59" s="613"/>
      <c r="T59" s="613"/>
      <c r="U59" s="613"/>
      <c r="V59" s="613"/>
      <c r="W59" s="613"/>
      <c r="X59" s="613"/>
      <c r="Y59" s="613"/>
      <c r="Z59" s="613"/>
      <c r="AA59" s="613"/>
      <c r="AB59" s="613"/>
      <c r="AC59" s="613"/>
      <c r="AD59" s="613"/>
      <c r="AE59" s="613"/>
      <c r="AF59" s="613"/>
      <c r="AG59" s="613"/>
      <c r="AH59" s="613"/>
      <c r="AI59" s="613"/>
      <c r="AJ59" s="613"/>
      <c r="AK59" s="613"/>
      <c r="AL59" s="613"/>
      <c r="AM59" s="613"/>
      <c r="AN59" s="613"/>
    </row>
    <row r="60" spans="1:253" ht="15.75" customHeight="1">
      <c r="A60" s="542">
        <v>38504</v>
      </c>
      <c r="B60" s="542" t="s">
        <v>79</v>
      </c>
      <c r="C60" s="212">
        <v>86.804262180169815</v>
      </c>
      <c r="D60" s="213">
        <f t="shared" ca="1" si="1"/>
        <v>6.0646076613521949E-2</v>
      </c>
      <c r="E60" s="213">
        <f t="shared" si="3"/>
        <v>7.0853276303373569E-2</v>
      </c>
      <c r="F60" s="213">
        <f t="shared" si="4"/>
        <v>5.942457527363243E-2</v>
      </c>
      <c r="G60" s="213">
        <v>1.6607619478385072E-2</v>
      </c>
      <c r="H60" s="214">
        <v>3.2500000000000001E-2</v>
      </c>
      <c r="I60" s="552">
        <v>2.6249999999999999E-2</v>
      </c>
      <c r="J60" s="549">
        <v>579.25</v>
      </c>
      <c r="K60" s="549">
        <v>582.45000000000005</v>
      </c>
      <c r="L60" s="550">
        <v>63.901129738157515</v>
      </c>
      <c r="M60" s="551">
        <f t="shared" si="0"/>
        <v>1.5283695337088288E-2</v>
      </c>
      <c r="N60" s="213">
        <f t="shared" si="2"/>
        <v>2.6999999999999913E-2</v>
      </c>
      <c r="O60" s="613"/>
      <c r="P60" s="613"/>
      <c r="Q60" s="613"/>
      <c r="R60" s="613"/>
      <c r="S60" s="613"/>
      <c r="T60" s="613"/>
      <c r="U60" s="613"/>
      <c r="V60" s="613"/>
      <c r="W60" s="613"/>
      <c r="X60" s="613"/>
      <c r="Y60" s="613"/>
      <c r="Z60" s="613"/>
      <c r="AA60" s="613"/>
      <c r="AB60" s="613"/>
      <c r="AC60" s="613"/>
      <c r="AD60" s="613"/>
      <c r="AE60" s="613"/>
      <c r="AF60" s="613"/>
      <c r="AG60" s="613"/>
      <c r="AH60" s="613"/>
      <c r="AI60" s="613"/>
      <c r="AJ60" s="613"/>
      <c r="AK60" s="613"/>
      <c r="AL60" s="613"/>
      <c r="AM60" s="613"/>
      <c r="AN60" s="613"/>
    </row>
    <row r="61" spans="1:253" ht="15.75" customHeight="1">
      <c r="A61" s="542">
        <v>38596</v>
      </c>
      <c r="B61" s="542" t="s">
        <v>80</v>
      </c>
      <c r="C61" s="212">
        <v>84.551218127566599</v>
      </c>
      <c r="D61" s="213">
        <f t="shared" ca="1" si="1"/>
        <v>5.9516100215003975E-2</v>
      </c>
      <c r="E61" s="213">
        <f t="shared" si="3"/>
        <v>6.6652455902531438E-2</v>
      </c>
      <c r="F61" s="213">
        <f t="shared" si="4"/>
        <v>5.7236813287975918E-2</v>
      </c>
      <c r="G61" s="213">
        <v>2.431318547943806E-2</v>
      </c>
      <c r="H61" s="214">
        <v>0.04</v>
      </c>
      <c r="I61" s="552">
        <v>3.125E-2</v>
      </c>
      <c r="J61" s="549">
        <v>529.79999999999995</v>
      </c>
      <c r="K61" s="549">
        <v>546.47499999999991</v>
      </c>
      <c r="L61" s="550">
        <v>65.249792894863376</v>
      </c>
      <c r="M61" s="551">
        <f t="shared" si="0"/>
        <v>2.1105466557980623E-2</v>
      </c>
      <c r="N61" s="219">
        <f t="shared" si="2"/>
        <v>3.8999999999999924E-2</v>
      </c>
      <c r="O61" s="613"/>
      <c r="P61" s="613"/>
      <c r="Q61" s="613"/>
      <c r="R61" s="613"/>
      <c r="S61" s="613"/>
      <c r="T61" s="613"/>
      <c r="U61" s="613"/>
      <c r="V61" s="613"/>
      <c r="W61" s="613"/>
      <c r="X61" s="613"/>
      <c r="Y61" s="613"/>
      <c r="Z61" s="613"/>
      <c r="AA61" s="613"/>
      <c r="AB61" s="613"/>
      <c r="AC61" s="613"/>
      <c r="AD61" s="613"/>
      <c r="AE61" s="613"/>
      <c r="AF61" s="613"/>
      <c r="AG61" s="613"/>
      <c r="AH61" s="613"/>
      <c r="AI61" s="613"/>
      <c r="AJ61" s="613"/>
      <c r="AK61" s="613"/>
      <c r="AL61" s="613"/>
      <c r="AM61" s="613"/>
      <c r="AN61" s="613"/>
    </row>
    <row r="62" spans="1:253" s="560" customFormat="1" ht="15.75" customHeight="1">
      <c r="A62" s="553">
        <v>38687</v>
      </c>
      <c r="B62" s="553" t="s">
        <v>81</v>
      </c>
      <c r="C62" s="221">
        <v>92.797067011213997</v>
      </c>
      <c r="D62" s="222">
        <f t="shared" ca="1" si="1"/>
        <v>5.8370457191819325E-2</v>
      </c>
      <c r="E62" s="222">
        <f t="shared" si="3"/>
        <v>5.8370457191819325E-2</v>
      </c>
      <c r="F62" s="222">
        <f t="shared" si="4"/>
        <v>5.5227056467844093E-2</v>
      </c>
      <c r="G62" s="222">
        <v>1.2023313155888227E-2</v>
      </c>
      <c r="H62" s="223">
        <v>4.4999999999999998E-2</v>
      </c>
      <c r="I62" s="554">
        <v>3.7499999999999999E-2</v>
      </c>
      <c r="J62" s="555">
        <v>513.75</v>
      </c>
      <c r="K62" s="555">
        <v>530.25</v>
      </c>
      <c r="L62" s="556">
        <v>65.121412760144423</v>
      </c>
      <c r="M62" s="557">
        <f t="shared" si="0"/>
        <v>-1.9675178881534139E-3</v>
      </c>
      <c r="N62" s="228">
        <f t="shared" si="2"/>
        <v>3.6999999999999922E-2</v>
      </c>
      <c r="O62" s="613"/>
      <c r="P62" s="613"/>
      <c r="Q62" s="613"/>
      <c r="R62" s="613"/>
      <c r="S62" s="613"/>
      <c r="T62" s="613"/>
      <c r="U62" s="613"/>
      <c r="V62" s="613"/>
      <c r="W62" s="613"/>
      <c r="X62" s="613"/>
      <c r="Y62" s="613"/>
      <c r="Z62" s="613"/>
      <c r="AA62" s="613"/>
      <c r="AB62" s="613"/>
      <c r="AC62" s="613"/>
      <c r="AD62" s="613"/>
      <c r="AE62" s="613"/>
      <c r="AF62" s="613"/>
      <c r="AG62" s="613"/>
      <c r="AH62" s="613"/>
      <c r="AI62" s="613"/>
      <c r="AJ62" s="613"/>
      <c r="AK62" s="613"/>
      <c r="AL62" s="613"/>
      <c r="AM62" s="613"/>
      <c r="AN62" s="613"/>
    </row>
    <row r="63" spans="1:253" ht="15.75" customHeight="1">
      <c r="A63" s="542">
        <v>38777</v>
      </c>
      <c r="B63" s="542" t="s">
        <v>82</v>
      </c>
      <c r="C63" s="212">
        <v>89.312933603263573</v>
      </c>
      <c r="D63" s="213">
        <f t="shared" ca="1" si="1"/>
        <v>5.9530367092722525E-2</v>
      </c>
      <c r="E63" s="213">
        <f t="shared" si="3"/>
        <v>5.7822939960295194E-2</v>
      </c>
      <c r="F63" s="213">
        <f t="shared" si="4"/>
        <v>5.9530367092722525E-2</v>
      </c>
      <c r="G63" s="213">
        <v>9.0437113098711386E-3</v>
      </c>
      <c r="H63" s="214">
        <v>4.7500000000000001E-2</v>
      </c>
      <c r="I63" s="552">
        <v>4.3749999999999997E-2</v>
      </c>
      <c r="J63" s="549">
        <v>527.95000000000005</v>
      </c>
      <c r="K63" s="549">
        <v>526.1</v>
      </c>
      <c r="L63" s="550">
        <v>65.456753844174671</v>
      </c>
      <c r="M63" s="551">
        <f t="shared" si="0"/>
        <v>5.1494749548106622E-3</v>
      </c>
      <c r="N63" s="213">
        <f t="shared" si="2"/>
        <v>4.0000000000000036E-2</v>
      </c>
      <c r="O63" s="613"/>
      <c r="P63" s="613"/>
      <c r="Q63" s="613"/>
      <c r="R63" s="613"/>
      <c r="S63" s="613"/>
      <c r="T63" s="613"/>
      <c r="U63" s="613"/>
      <c r="V63" s="613"/>
      <c r="W63" s="613"/>
      <c r="X63" s="613"/>
      <c r="Y63" s="613"/>
      <c r="Z63" s="613"/>
      <c r="AA63" s="613"/>
      <c r="AB63" s="613"/>
      <c r="AC63" s="613"/>
      <c r="AD63" s="613"/>
      <c r="AE63" s="613"/>
      <c r="AF63" s="613"/>
      <c r="AG63" s="613"/>
      <c r="AH63" s="613"/>
      <c r="AI63" s="613"/>
      <c r="AJ63" s="613"/>
      <c r="AK63" s="613"/>
      <c r="AL63" s="613"/>
      <c r="AM63" s="613"/>
      <c r="AN63" s="613"/>
    </row>
    <row r="64" spans="1:253" ht="15.75" customHeight="1">
      <c r="A64" s="542">
        <v>38869</v>
      </c>
      <c r="B64" s="542" t="s">
        <v>83</v>
      </c>
      <c r="C64" s="212">
        <v>92.302338041282823</v>
      </c>
      <c r="D64" s="213">
        <f t="shared" ca="1" si="1"/>
        <v>6.1462500463482561E-2</v>
      </c>
      <c r="E64" s="213">
        <f t="shared" si="3"/>
        <v>5.8848173537380921E-2</v>
      </c>
      <c r="F64" s="213">
        <f t="shared" si="4"/>
        <v>6.3338777647821809E-2</v>
      </c>
      <c r="G64" s="213">
        <v>2.0757931218497561E-2</v>
      </c>
      <c r="H64" s="214">
        <v>0.05</v>
      </c>
      <c r="I64" s="552">
        <v>4.6249999999999999E-2</v>
      </c>
      <c r="J64" s="549">
        <v>544.75</v>
      </c>
      <c r="K64" s="549">
        <v>531.32500000000005</v>
      </c>
      <c r="L64" s="550">
        <v>66.393273797945653</v>
      </c>
      <c r="M64" s="551">
        <f t="shared" si="0"/>
        <v>1.4307461014648748E-2</v>
      </c>
      <c r="N64" s="213">
        <f t="shared" si="2"/>
        <v>3.8999999999999924E-2</v>
      </c>
      <c r="O64" s="613"/>
      <c r="P64" s="613"/>
      <c r="Q64" s="613"/>
      <c r="R64" s="613"/>
      <c r="S64" s="613"/>
      <c r="T64" s="613"/>
      <c r="U64" s="613"/>
      <c r="V64" s="613"/>
      <c r="W64" s="613"/>
      <c r="X64" s="613"/>
      <c r="Y64" s="613"/>
      <c r="Z64" s="613"/>
      <c r="AA64" s="613"/>
      <c r="AB64" s="613"/>
      <c r="AC64" s="613"/>
      <c r="AD64" s="613"/>
      <c r="AE64" s="613"/>
      <c r="AF64" s="613"/>
      <c r="AG64" s="613"/>
      <c r="AH64" s="613"/>
      <c r="AI64" s="613"/>
      <c r="AJ64" s="613"/>
      <c r="AK64" s="613"/>
      <c r="AL64" s="613"/>
      <c r="AM64" s="613"/>
      <c r="AN64" s="613"/>
    </row>
    <row r="65" spans="1:40" ht="15.75" customHeight="1">
      <c r="A65" s="542">
        <v>38961</v>
      </c>
      <c r="B65" s="542" t="s">
        <v>84</v>
      </c>
      <c r="C65" s="212">
        <v>89.308072799507613</v>
      </c>
      <c r="D65" s="213">
        <f t="shared" ca="1" si="1"/>
        <v>5.9741889960166938E-2</v>
      </c>
      <c r="E65" s="213">
        <f t="shared" si="3"/>
        <v>5.8586340120233116E-2</v>
      </c>
      <c r="F65" s="213">
        <f t="shared" si="4"/>
        <v>5.6260037138248009E-2</v>
      </c>
      <c r="G65" s="213">
        <v>1.3613509662192769E-2</v>
      </c>
      <c r="H65" s="214">
        <v>5.2499999999999998E-2</v>
      </c>
      <c r="I65" s="552">
        <v>0.05</v>
      </c>
      <c r="J65" s="549">
        <v>537.23</v>
      </c>
      <c r="K65" s="549">
        <v>539.24</v>
      </c>
      <c r="L65" s="550">
        <v>67.076787095919556</v>
      </c>
      <c r="M65" s="551">
        <f t="shared" si="0"/>
        <v>1.0294917826375594E-2</v>
      </c>
      <c r="N65" s="219">
        <f t="shared" si="2"/>
        <v>2.8000000000000025E-2</v>
      </c>
      <c r="O65" s="613"/>
      <c r="P65" s="613"/>
      <c r="Q65" s="613"/>
      <c r="R65" s="613"/>
      <c r="S65" s="613"/>
      <c r="T65" s="613"/>
      <c r="U65" s="613"/>
      <c r="V65" s="613"/>
      <c r="W65" s="613"/>
      <c r="X65" s="613"/>
      <c r="Y65" s="613"/>
      <c r="Z65" s="613"/>
      <c r="AA65" s="613"/>
      <c r="AB65" s="613"/>
      <c r="AC65" s="613"/>
      <c r="AD65" s="613"/>
      <c r="AE65" s="613"/>
      <c r="AF65" s="613"/>
      <c r="AG65" s="613"/>
      <c r="AH65" s="613"/>
      <c r="AI65" s="613"/>
      <c r="AJ65" s="613"/>
      <c r="AK65" s="613"/>
      <c r="AL65" s="613"/>
      <c r="AM65" s="613"/>
      <c r="AN65" s="613"/>
    </row>
    <row r="66" spans="1:40" s="560" customFormat="1" ht="15.75" customHeight="1">
      <c r="A66" s="553">
        <v>39052</v>
      </c>
      <c r="B66" s="553" t="s">
        <v>85</v>
      </c>
      <c r="C66" s="221">
        <v>98.605068665606964</v>
      </c>
      <c r="D66" s="222">
        <f t="shared" ca="1" si="1"/>
        <v>6.0499908256623769E-2</v>
      </c>
      <c r="E66" s="222">
        <f t="shared" si="3"/>
        <v>6.0499908256623769E-2</v>
      </c>
      <c r="F66" s="222">
        <f t="shared" si="4"/>
        <v>6.2588202854418906E-2</v>
      </c>
      <c r="G66" s="222">
        <v>2.1348312371374689E-2</v>
      </c>
      <c r="H66" s="223">
        <v>5.2499999999999998E-2</v>
      </c>
      <c r="I66" s="554">
        <v>5.2499999999999998E-2</v>
      </c>
      <c r="J66" s="555">
        <v>532.76</v>
      </c>
      <c r="K66" s="555">
        <v>529.46499999999992</v>
      </c>
      <c r="L66" s="556">
        <v>66.814569491908173</v>
      </c>
      <c r="M66" s="557">
        <f t="shared" si="0"/>
        <v>-3.9092153241688798E-3</v>
      </c>
      <c r="N66" s="228">
        <f t="shared" si="2"/>
        <v>2.6000000000000023E-2</v>
      </c>
      <c r="O66" s="613"/>
      <c r="P66" s="613"/>
      <c r="Q66" s="613"/>
      <c r="R66" s="613"/>
      <c r="S66" s="613"/>
      <c r="T66" s="613"/>
      <c r="U66" s="613"/>
      <c r="V66" s="613"/>
      <c r="W66" s="613"/>
      <c r="X66" s="613"/>
      <c r="Y66" s="613"/>
      <c r="Z66" s="613"/>
      <c r="AA66" s="613"/>
      <c r="AB66" s="613"/>
      <c r="AC66" s="613"/>
      <c r="AD66" s="613"/>
      <c r="AE66" s="613"/>
      <c r="AF66" s="613"/>
      <c r="AG66" s="613"/>
      <c r="AH66" s="613"/>
      <c r="AI66" s="613"/>
      <c r="AJ66" s="613"/>
      <c r="AK66" s="613"/>
      <c r="AL66" s="613"/>
      <c r="AM66" s="613"/>
      <c r="AN66" s="613"/>
    </row>
    <row r="67" spans="1:40" ht="15.75" customHeight="1">
      <c r="A67" s="542">
        <v>39142</v>
      </c>
      <c r="B67" s="542" t="s">
        <v>86</v>
      </c>
      <c r="C67" s="212">
        <v>94.249514523584125</v>
      </c>
      <c r="D67" s="213">
        <f t="shared" ca="1" si="1"/>
        <v>5.5272856026085782E-2</v>
      </c>
      <c r="E67" s="213">
        <f t="shared" si="3"/>
        <v>5.9410364635829493E-2</v>
      </c>
      <c r="F67" s="213">
        <f t="shared" si="4"/>
        <v>5.5272856026085782E-2</v>
      </c>
      <c r="G67" s="213">
        <v>1.0260613073508562E-2</v>
      </c>
      <c r="H67" s="214">
        <v>0.05</v>
      </c>
      <c r="I67" s="552">
        <v>5.2499999999999998E-2</v>
      </c>
      <c r="J67" s="549">
        <v>538.75</v>
      </c>
      <c r="K67" s="549">
        <v>540.96499999999992</v>
      </c>
      <c r="L67" s="550">
        <v>67.158629444123207</v>
      </c>
      <c r="M67" s="551">
        <f t="shared" si="0"/>
        <v>5.1494749548106622E-3</v>
      </c>
      <c r="N67" s="213">
        <f t="shared" si="2"/>
        <v>2.6000000000000023E-2</v>
      </c>
      <c r="O67" s="613"/>
      <c r="P67" s="613"/>
      <c r="Q67" s="613"/>
      <c r="R67" s="613"/>
      <c r="S67" s="613"/>
      <c r="T67" s="613"/>
      <c r="U67" s="613"/>
      <c r="V67" s="613"/>
      <c r="W67" s="613"/>
      <c r="X67" s="613"/>
      <c r="Y67" s="613"/>
      <c r="Z67" s="613"/>
      <c r="AA67" s="613"/>
      <c r="AB67" s="613"/>
      <c r="AC67" s="613"/>
      <c r="AD67" s="613"/>
      <c r="AE67" s="613"/>
      <c r="AF67" s="613"/>
      <c r="AG67" s="613"/>
      <c r="AH67" s="613"/>
      <c r="AI67" s="613"/>
      <c r="AJ67" s="613"/>
      <c r="AK67" s="613"/>
      <c r="AL67" s="613"/>
      <c r="AM67" s="613"/>
      <c r="AN67" s="613"/>
    </row>
    <row r="68" spans="1:40" ht="15.75" customHeight="1">
      <c r="A68" s="542">
        <v>39234</v>
      </c>
      <c r="B68" s="542" t="s">
        <v>87</v>
      </c>
      <c r="C68" s="212">
        <v>97.355684229678744</v>
      </c>
      <c r="D68" s="213">
        <f t="shared" ca="1" si="1"/>
        <v>5.5005986105995275E-2</v>
      </c>
      <c r="E68" s="213">
        <f t="shared" si="3"/>
        <v>5.7261476956719015E-2</v>
      </c>
      <c r="F68" s="213">
        <f t="shared" si="4"/>
        <v>5.4747759326917445E-2</v>
      </c>
      <c r="G68" s="213">
        <v>1.0167009922906312E-2</v>
      </c>
      <c r="H68" s="214">
        <v>0.05</v>
      </c>
      <c r="I68" s="552">
        <v>0.05</v>
      </c>
      <c r="J68" s="549">
        <v>527.65</v>
      </c>
      <c r="K68" s="549">
        <v>527.04999999999995</v>
      </c>
      <c r="L68" s="550">
        <v>68.517858559479919</v>
      </c>
      <c r="M68" s="551">
        <f t="shared" ref="M68:M131" si="5">L68/L67-1</f>
        <v>2.0239083593681872E-2</v>
      </c>
      <c r="N68" s="213">
        <f t="shared" si="2"/>
        <v>3.2000000000000028E-2</v>
      </c>
      <c r="O68" s="613"/>
      <c r="P68" s="613"/>
      <c r="Q68" s="613"/>
      <c r="R68" s="613"/>
      <c r="S68" s="613"/>
      <c r="T68" s="613"/>
      <c r="U68" s="613"/>
      <c r="V68" s="613"/>
      <c r="W68" s="613"/>
      <c r="X68" s="613"/>
      <c r="Y68" s="613"/>
      <c r="Z68" s="613"/>
      <c r="AA68" s="613"/>
      <c r="AB68" s="613"/>
      <c r="AC68" s="613"/>
      <c r="AD68" s="613"/>
      <c r="AE68" s="613"/>
      <c r="AF68" s="613"/>
      <c r="AG68" s="613"/>
      <c r="AH68" s="613"/>
      <c r="AI68" s="613"/>
      <c r="AJ68" s="613"/>
      <c r="AK68" s="613"/>
      <c r="AL68" s="613"/>
      <c r="AM68" s="613"/>
      <c r="AN68" s="613"/>
    </row>
    <row r="69" spans="1:40" ht="15.75" customHeight="1">
      <c r="A69" s="542">
        <v>39326</v>
      </c>
      <c r="B69" s="542" t="s">
        <v>88</v>
      </c>
      <c r="C69" s="212">
        <v>93.653418139772981</v>
      </c>
      <c r="D69" s="213">
        <f t="shared" ca="1" si="1"/>
        <v>5.2912651282961409E-2</v>
      </c>
      <c r="E69" s="213">
        <f t="shared" si="3"/>
        <v>5.5381203443547022E-2</v>
      </c>
      <c r="F69" s="213">
        <f t="shared" si="4"/>
        <v>4.8655683680695505E-2</v>
      </c>
      <c r="G69" s="213">
        <v>2.7492516886022944E-3</v>
      </c>
      <c r="H69" s="214">
        <v>5.7500000000000002E-2</v>
      </c>
      <c r="I69" s="552">
        <v>0.05</v>
      </c>
      <c r="J69" s="549">
        <v>511.75</v>
      </c>
      <c r="K69" s="549">
        <v>517.5</v>
      </c>
      <c r="L69" s="550">
        <v>70.96724074748289</v>
      </c>
      <c r="M69" s="551">
        <f t="shared" si="5"/>
        <v>3.5748084360760934E-2</v>
      </c>
      <c r="N69" s="219">
        <f t="shared" si="2"/>
        <v>5.8000000000000052E-2</v>
      </c>
      <c r="O69" s="613"/>
      <c r="P69" s="613"/>
      <c r="Q69" s="613"/>
      <c r="R69" s="613"/>
      <c r="S69" s="613"/>
      <c r="T69" s="613"/>
      <c r="U69" s="613"/>
      <c r="V69" s="613"/>
      <c r="W69" s="613"/>
      <c r="X69" s="613"/>
      <c r="Y69" s="613"/>
      <c r="Z69" s="613"/>
      <c r="AA69" s="613"/>
      <c r="AB69" s="613"/>
      <c r="AC69" s="613"/>
      <c r="AD69" s="613"/>
      <c r="AE69" s="613"/>
      <c r="AF69" s="613"/>
      <c r="AG69" s="613"/>
      <c r="AH69" s="613"/>
      <c r="AI69" s="613"/>
      <c r="AJ69" s="613"/>
      <c r="AK69" s="613"/>
      <c r="AL69" s="613"/>
      <c r="AM69" s="613"/>
      <c r="AN69" s="613"/>
    </row>
    <row r="70" spans="1:40" s="560" customFormat="1" ht="15.75" customHeight="1">
      <c r="A70" s="553">
        <v>39417</v>
      </c>
      <c r="B70" s="553" t="s">
        <v>89</v>
      </c>
      <c r="C70" s="221">
        <v>103.36787816247879</v>
      </c>
      <c r="D70" s="222">
        <f t="shared" ca="1" si="1"/>
        <v>5.168230985308897E-2</v>
      </c>
      <c r="E70" s="222">
        <f t="shared" si="3"/>
        <v>5.168230985308897E-2</v>
      </c>
      <c r="F70" s="222">
        <f t="shared" si="4"/>
        <v>4.8301872929307876E-2</v>
      </c>
      <c r="G70" s="222">
        <v>1.8797402074185676E-2</v>
      </c>
      <c r="H70" s="223">
        <v>0.06</v>
      </c>
      <c r="I70" s="554">
        <v>5.5E-2</v>
      </c>
      <c r="J70" s="555">
        <v>497.95</v>
      </c>
      <c r="K70" s="555">
        <v>495.53499999999997</v>
      </c>
      <c r="L70" s="556">
        <v>72.026105912277018</v>
      </c>
      <c r="M70" s="557">
        <f t="shared" si="5"/>
        <v>1.4920478147964156E-2</v>
      </c>
      <c r="N70" s="228">
        <f t="shared" si="2"/>
        <v>7.8000000000000069E-2</v>
      </c>
      <c r="O70" s="613"/>
      <c r="P70" s="613"/>
      <c r="Q70" s="613"/>
      <c r="R70" s="613"/>
      <c r="S70" s="613"/>
      <c r="T70" s="613"/>
      <c r="U70" s="613"/>
      <c r="V70" s="613"/>
      <c r="W70" s="613"/>
      <c r="X70" s="613"/>
      <c r="Y70" s="613"/>
      <c r="Z70" s="613"/>
      <c r="AA70" s="613"/>
      <c r="AB70" s="613"/>
      <c r="AC70" s="613"/>
      <c r="AD70" s="613"/>
      <c r="AE70" s="613"/>
      <c r="AF70" s="613"/>
      <c r="AG70" s="613"/>
      <c r="AH70" s="613"/>
      <c r="AI70" s="613"/>
      <c r="AJ70" s="613"/>
      <c r="AK70" s="613"/>
      <c r="AL70" s="613"/>
      <c r="AM70" s="613"/>
      <c r="AN70" s="613"/>
    </row>
    <row r="71" spans="1:40" ht="15.75" customHeight="1">
      <c r="A71" s="542">
        <v>39508</v>
      </c>
      <c r="B71" s="542" t="s">
        <v>90</v>
      </c>
      <c r="C71" s="212">
        <v>100</v>
      </c>
      <c r="D71" s="213">
        <f t="shared" ref="D71:D134" ca="1" si="6">AVERAGE(OFFSET($C$1,MATCH(EDATE(A71,0),$A$1:$A$304,0)-1,,IF(MONTH($A71)=3,-1,IF(MONTH($A71)=6,-2,IF(MONTH($A71)=9,-3,-4)))))/AVERAGE(OFFSET($C$1,MATCH(EDATE(A71,-12),$A$1:$A$304,0)-1,,IF(MONTH($A71)=3,-1,IF(MONTH($A71)=6,-2,IF(MONTH($A71)=9,-3,-4)))))-1</f>
        <v>6.101342277977384E-2</v>
      </c>
      <c r="E71" s="213">
        <f t="shared" si="3"/>
        <v>5.3174493796220412E-2</v>
      </c>
      <c r="F71" s="213">
        <f t="shared" si="4"/>
        <v>6.101342277977384E-2</v>
      </c>
      <c r="G71" s="213">
        <v>2.1072858985348608E-2</v>
      </c>
      <c r="H71" s="214">
        <v>6.25E-2</v>
      </c>
      <c r="I71" s="552">
        <v>5.8749999999999997E-2</v>
      </c>
      <c r="J71" s="549">
        <v>440.8</v>
      </c>
      <c r="K71" s="549">
        <v>453.27499999999998</v>
      </c>
      <c r="L71" s="550">
        <v>72.867112946873675</v>
      </c>
      <c r="M71" s="551">
        <f t="shared" si="5"/>
        <v>1.1676419597374199E-2</v>
      </c>
      <c r="N71" s="213">
        <f t="shared" ref="N71:N134" si="7">L71/L67-1</f>
        <v>8.4999999999999964E-2</v>
      </c>
      <c r="O71" s="613"/>
      <c r="P71" s="613"/>
      <c r="Q71" s="613"/>
      <c r="R71" s="613"/>
      <c r="S71" s="613"/>
      <c r="T71" s="613"/>
      <c r="U71" s="613"/>
      <c r="V71" s="613"/>
      <c r="W71" s="613"/>
      <c r="X71" s="613"/>
      <c r="Y71" s="613"/>
      <c r="Z71" s="613"/>
      <c r="AA71" s="613"/>
      <c r="AB71" s="613"/>
      <c r="AC71" s="613"/>
      <c r="AD71" s="613"/>
      <c r="AE71" s="613"/>
      <c r="AF71" s="613"/>
      <c r="AG71" s="613"/>
      <c r="AH71" s="613"/>
      <c r="AI71" s="613"/>
      <c r="AJ71" s="613"/>
      <c r="AK71" s="613"/>
      <c r="AL71" s="613"/>
      <c r="AM71" s="613"/>
      <c r="AN71" s="613"/>
    </row>
    <row r="72" spans="1:40" ht="15.75" customHeight="1">
      <c r="A72" s="542">
        <v>39600</v>
      </c>
      <c r="B72" s="542" t="s">
        <v>91</v>
      </c>
      <c r="C72" s="212">
        <v>102.22998556741803</v>
      </c>
      <c r="D72" s="213">
        <f t="shared" ca="1" si="6"/>
        <v>5.545145373553817E-2</v>
      </c>
      <c r="E72" s="213">
        <f t="shared" si="3"/>
        <v>5.1994698437861864E-2</v>
      </c>
      <c r="F72" s="213">
        <f t="shared" si="4"/>
        <v>5.0066941404674159E-2</v>
      </c>
      <c r="G72" s="213">
        <v>9.872054490052129E-4</v>
      </c>
      <c r="H72" s="214">
        <v>6.7500000000000004E-2</v>
      </c>
      <c r="I72" s="552">
        <v>6.25E-2</v>
      </c>
      <c r="J72" s="549">
        <v>521.75</v>
      </c>
      <c r="K72" s="549">
        <v>490.8</v>
      </c>
      <c r="L72" s="550">
        <v>75.027055122630514</v>
      </c>
      <c r="M72" s="551">
        <f t="shared" si="5"/>
        <v>2.9642208788093649E-2</v>
      </c>
      <c r="N72" s="213">
        <f t="shared" si="7"/>
        <v>9.4999999999999973E-2</v>
      </c>
      <c r="O72" s="613"/>
      <c r="P72" s="613"/>
      <c r="Q72" s="613"/>
      <c r="R72" s="613"/>
      <c r="S72" s="613"/>
      <c r="T72" s="613"/>
      <c r="U72" s="613"/>
      <c r="V72" s="613"/>
      <c r="W72" s="613"/>
      <c r="X72" s="613"/>
      <c r="Y72" s="613"/>
      <c r="Z72" s="613"/>
      <c r="AA72" s="613"/>
      <c r="AB72" s="613"/>
      <c r="AC72" s="613"/>
      <c r="AD72" s="613"/>
      <c r="AE72" s="613"/>
      <c r="AF72" s="613"/>
      <c r="AG72" s="613"/>
      <c r="AH72" s="613"/>
      <c r="AI72" s="613"/>
      <c r="AJ72" s="613"/>
      <c r="AK72" s="613"/>
      <c r="AL72" s="613"/>
      <c r="AM72" s="613"/>
      <c r="AN72" s="613"/>
    </row>
    <row r="73" spans="1:40" ht="15.75" customHeight="1">
      <c r="A73" s="542">
        <v>39692</v>
      </c>
      <c r="B73" s="542" t="s">
        <v>92</v>
      </c>
      <c r="C73" s="212">
        <v>96.981068424934577</v>
      </c>
      <c r="D73" s="213">
        <f t="shared" ca="1" si="6"/>
        <v>4.8911535964393016E-2</v>
      </c>
      <c r="E73" s="213">
        <f t="shared" si="3"/>
        <v>4.8754928638149231E-2</v>
      </c>
      <c r="F73" s="213">
        <f t="shared" si="4"/>
        <v>3.5531541200079175E-2</v>
      </c>
      <c r="G73" s="213">
        <v>-8.1489341519298542E-3</v>
      </c>
      <c r="H73" s="214">
        <v>8.2500000000000004E-2</v>
      </c>
      <c r="I73" s="552">
        <v>6.5000000000000002E-2</v>
      </c>
      <c r="J73" s="549">
        <v>558.95000000000005</v>
      </c>
      <c r="K73" s="549">
        <v>533.6</v>
      </c>
      <c r="L73" s="550">
        <v>77.496226896251315</v>
      </c>
      <c r="M73" s="551">
        <f t="shared" si="5"/>
        <v>3.2910418376210782E-2</v>
      </c>
      <c r="N73" s="219">
        <f t="shared" si="7"/>
        <v>9.2000000000000082E-2</v>
      </c>
      <c r="O73" s="613"/>
      <c r="P73" s="613"/>
      <c r="Q73" s="613"/>
      <c r="R73" s="613"/>
      <c r="S73" s="613"/>
      <c r="T73" s="613"/>
      <c r="U73" s="613"/>
      <c r="V73" s="613"/>
      <c r="W73" s="613"/>
      <c r="X73" s="613"/>
      <c r="Y73" s="613"/>
      <c r="Z73" s="613"/>
      <c r="AA73" s="613"/>
      <c r="AB73" s="613"/>
      <c r="AC73" s="613"/>
      <c r="AD73" s="613"/>
      <c r="AE73" s="613"/>
      <c r="AF73" s="613"/>
      <c r="AG73" s="613"/>
      <c r="AH73" s="613"/>
      <c r="AI73" s="613"/>
      <c r="AJ73" s="613"/>
      <c r="AK73" s="613"/>
      <c r="AL73" s="613"/>
      <c r="AM73" s="613"/>
      <c r="AN73" s="613"/>
    </row>
    <row r="74" spans="1:40" s="560" customFormat="1" ht="15.75" customHeight="1">
      <c r="A74" s="553">
        <v>39783</v>
      </c>
      <c r="B74" s="553" t="s">
        <v>93</v>
      </c>
      <c r="C74" s="221">
        <v>104.14202551048355</v>
      </c>
      <c r="D74" s="222">
        <f t="shared" ca="1" si="6"/>
        <v>3.7893928063802873E-2</v>
      </c>
      <c r="E74" s="222">
        <f t="shared" ref="E74:E137" si="8">AVERAGE(C71:C74)/AVERAGE(C67:C70)-1</f>
        <v>3.7893928063802873E-2</v>
      </c>
      <c r="F74" s="222">
        <f t="shared" si="4"/>
        <v>7.4892448385939225E-3</v>
      </c>
      <c r="G74" s="222">
        <v>-8.0304418795714705E-3</v>
      </c>
      <c r="H74" s="223">
        <v>8.2500000000000004E-2</v>
      </c>
      <c r="I74" s="554">
        <v>7.7499999999999999E-2</v>
      </c>
      <c r="J74" s="555">
        <v>642.25</v>
      </c>
      <c r="K74" s="555">
        <v>657.05</v>
      </c>
      <c r="L74" s="556">
        <v>77.139959432048684</v>
      </c>
      <c r="M74" s="557">
        <f t="shared" si="5"/>
        <v>-4.5972233548813302E-3</v>
      </c>
      <c r="N74" s="228">
        <f t="shared" si="7"/>
        <v>7.0999999999999952E-2</v>
      </c>
      <c r="O74" s="613"/>
      <c r="P74" s="613"/>
      <c r="Q74" s="613"/>
      <c r="R74" s="613"/>
      <c r="S74" s="613"/>
      <c r="T74" s="613"/>
      <c r="U74" s="613"/>
      <c r="V74" s="613"/>
      <c r="W74" s="613"/>
      <c r="X74" s="613"/>
      <c r="Y74" s="613"/>
      <c r="Z74" s="613"/>
      <c r="AA74" s="613"/>
      <c r="AB74" s="613"/>
      <c r="AC74" s="613"/>
      <c r="AD74" s="613"/>
      <c r="AE74" s="613"/>
      <c r="AF74" s="613"/>
      <c r="AG74" s="613"/>
      <c r="AH74" s="613"/>
      <c r="AI74" s="613"/>
      <c r="AJ74" s="613"/>
      <c r="AK74" s="613"/>
      <c r="AL74" s="613"/>
      <c r="AM74" s="613"/>
      <c r="AN74" s="613"/>
    </row>
    <row r="75" spans="1:40" ht="15.75" customHeight="1">
      <c r="A75" s="542">
        <v>39873</v>
      </c>
      <c r="B75" s="542" t="s">
        <v>94</v>
      </c>
      <c r="C75" s="212">
        <v>97.740659006114868</v>
      </c>
      <c r="D75" s="213">
        <f t="shared" ca="1" si="6"/>
        <v>-2.2593409938851283E-2</v>
      </c>
      <c r="E75" s="213">
        <f t="shared" si="8"/>
        <v>1.7031313460438291E-2</v>
      </c>
      <c r="F75" s="213">
        <f t="shared" ref="F75:F138" si="9">C75/C71-1</f>
        <v>-2.2593409938851283E-2</v>
      </c>
      <c r="G75" s="213">
        <v>-4.8636471409194693E-3</v>
      </c>
      <c r="H75" s="214">
        <v>2.2499999999999999E-2</v>
      </c>
      <c r="I75" s="552">
        <v>8.2500000000000004E-2</v>
      </c>
      <c r="J75" s="549">
        <v>583.20000000000005</v>
      </c>
      <c r="K75" s="549">
        <v>600.02500000000009</v>
      </c>
      <c r="L75" s="550">
        <v>76.510468594217357</v>
      </c>
      <c r="M75" s="551">
        <f t="shared" si="5"/>
        <v>-8.1603729437508266E-3</v>
      </c>
      <c r="N75" s="213">
        <f t="shared" si="7"/>
        <v>5.0000000000000044E-2</v>
      </c>
      <c r="O75" s="613"/>
      <c r="P75" s="613"/>
      <c r="Q75" s="613"/>
      <c r="R75" s="613"/>
      <c r="S75" s="613"/>
      <c r="T75" s="613"/>
      <c r="U75" s="613"/>
      <c r="V75" s="613"/>
      <c r="W75" s="613"/>
      <c r="X75" s="613"/>
      <c r="Y75" s="613"/>
      <c r="Z75" s="613"/>
      <c r="AA75" s="613"/>
      <c r="AB75" s="613"/>
      <c r="AC75" s="613"/>
      <c r="AD75" s="613"/>
      <c r="AE75" s="613"/>
      <c r="AF75" s="613"/>
      <c r="AG75" s="613"/>
      <c r="AH75" s="613"/>
      <c r="AI75" s="613"/>
      <c r="AJ75" s="613"/>
      <c r="AK75" s="613"/>
      <c r="AL75" s="613"/>
      <c r="AM75" s="613"/>
      <c r="AN75" s="613"/>
    </row>
    <row r="76" spans="1:40" ht="15.75" customHeight="1">
      <c r="A76" s="542">
        <v>39965</v>
      </c>
      <c r="B76" s="542" t="s">
        <v>95</v>
      </c>
      <c r="C76" s="212">
        <v>99.343080238896775</v>
      </c>
      <c r="D76" s="213">
        <f t="shared" ca="1" si="6"/>
        <v>-2.5447493891506801E-2</v>
      </c>
      <c r="E76" s="213">
        <f t="shared" si="8"/>
        <v>-2.6160183740648879E-3</v>
      </c>
      <c r="F76" s="213">
        <f t="shared" si="9"/>
        <v>-2.8239320513426147E-2</v>
      </c>
      <c r="G76" s="213">
        <v>-5.8235863594844339E-3</v>
      </c>
      <c r="H76" s="214">
        <v>7.4999999999999997E-3</v>
      </c>
      <c r="I76" s="552">
        <v>4.7500000000000001E-2</v>
      </c>
      <c r="J76" s="549">
        <v>533.65</v>
      </c>
      <c r="K76" s="549">
        <v>557.70000000000005</v>
      </c>
      <c r="L76" s="550">
        <v>76.452569169960483</v>
      </c>
      <c r="M76" s="551">
        <f t="shared" si="5"/>
        <v>-7.5675166184052678E-4</v>
      </c>
      <c r="N76" s="213">
        <f t="shared" si="7"/>
        <v>1.8999999999999906E-2</v>
      </c>
      <c r="O76" s="613"/>
      <c r="P76" s="613"/>
      <c r="Q76" s="613"/>
      <c r="R76" s="613"/>
      <c r="S76" s="613"/>
      <c r="T76" s="613"/>
      <c r="U76" s="613"/>
      <c r="V76" s="613"/>
      <c r="W76" s="613"/>
      <c r="X76" s="613"/>
      <c r="Y76" s="613"/>
      <c r="Z76" s="613"/>
      <c r="AA76" s="613"/>
      <c r="AB76" s="613"/>
      <c r="AC76" s="613"/>
      <c r="AD76" s="613"/>
      <c r="AE76" s="613"/>
      <c r="AF76" s="613"/>
      <c r="AG76" s="613"/>
      <c r="AH76" s="613"/>
      <c r="AI76" s="613"/>
      <c r="AJ76" s="613"/>
      <c r="AK76" s="613"/>
      <c r="AL76" s="613"/>
      <c r="AM76" s="613"/>
      <c r="AN76" s="613"/>
    </row>
    <row r="77" spans="1:40" ht="15.75" customHeight="1">
      <c r="A77" s="542">
        <v>40057</v>
      </c>
      <c r="B77" s="542" t="s">
        <v>96</v>
      </c>
      <c r="C77" s="212">
        <v>96.285269794118165</v>
      </c>
      <c r="D77" s="213">
        <f t="shared" ca="1" si="6"/>
        <v>-1.9524829966248824E-2</v>
      </c>
      <c r="E77" s="213">
        <f t="shared" si="8"/>
        <v>-1.2588581270489674E-2</v>
      </c>
      <c r="F77" s="213">
        <f t="shared" si="9"/>
        <v>-7.1745820304606189E-3</v>
      </c>
      <c r="G77" s="213">
        <v>1.1963927093200377E-2</v>
      </c>
      <c r="H77" s="214">
        <v>5.0000000000000001E-3</v>
      </c>
      <c r="I77" s="552">
        <v>1.2500000000000001E-2</v>
      </c>
      <c r="J77" s="549">
        <v>549.70000000000005</v>
      </c>
      <c r="K77" s="549">
        <v>545.21500000000003</v>
      </c>
      <c r="L77" s="550">
        <v>76.643768400392545</v>
      </c>
      <c r="M77" s="551">
        <f t="shared" si="5"/>
        <v>2.5008869225442432E-3</v>
      </c>
      <c r="N77" s="219">
        <f t="shared" si="7"/>
        <v>-1.1000000000000121E-2</v>
      </c>
      <c r="O77" s="613"/>
      <c r="P77" s="613"/>
      <c r="Q77" s="613"/>
      <c r="R77" s="613"/>
      <c r="S77" s="613"/>
      <c r="T77" s="613"/>
      <c r="U77" s="613"/>
      <c r="V77" s="613"/>
      <c r="W77" s="613"/>
      <c r="X77" s="613"/>
      <c r="Y77" s="613"/>
      <c r="Z77" s="613"/>
      <c r="AA77" s="613"/>
      <c r="AB77" s="613"/>
      <c r="AC77" s="613"/>
      <c r="AD77" s="613"/>
      <c r="AE77" s="613"/>
      <c r="AF77" s="613"/>
      <c r="AG77" s="613"/>
      <c r="AH77" s="613"/>
      <c r="AI77" s="613"/>
      <c r="AJ77" s="613"/>
      <c r="AK77" s="613"/>
      <c r="AL77" s="613"/>
      <c r="AM77" s="613"/>
      <c r="AN77" s="613"/>
    </row>
    <row r="78" spans="1:40" s="560" customFormat="1" ht="15.75" customHeight="1">
      <c r="A78" s="553">
        <v>40148</v>
      </c>
      <c r="B78" s="553" t="s">
        <v>97</v>
      </c>
      <c r="C78" s="221">
        <v>105.47443284042564</v>
      </c>
      <c r="D78" s="222">
        <f t="shared" ca="1" si="6"/>
        <v>-1.1180372364676505E-2</v>
      </c>
      <c r="E78" s="222">
        <f t="shared" si="8"/>
        <v>-1.1180372364676505E-2</v>
      </c>
      <c r="F78" s="222">
        <f t="shared" si="9"/>
        <v>1.279413688576625E-2</v>
      </c>
      <c r="G78" s="222">
        <v>1.2300245113468611E-2</v>
      </c>
      <c r="H78" s="223">
        <v>5.0000000000000001E-3</v>
      </c>
      <c r="I78" s="554">
        <v>5.0000000000000001E-3</v>
      </c>
      <c r="J78" s="555">
        <v>507.45</v>
      </c>
      <c r="K78" s="555">
        <v>519.11</v>
      </c>
      <c r="L78" s="556">
        <v>76.06</v>
      </c>
      <c r="M78" s="557">
        <f t="shared" si="5"/>
        <v>-7.6166453265045231E-3</v>
      </c>
      <c r="N78" s="228">
        <f t="shared" si="7"/>
        <v>-1.4000000000000012E-2</v>
      </c>
      <c r="O78" s="613"/>
      <c r="P78" s="613"/>
      <c r="Q78" s="613"/>
      <c r="R78" s="613"/>
      <c r="S78" s="613"/>
      <c r="T78" s="613"/>
      <c r="U78" s="613"/>
      <c r="V78" s="613"/>
      <c r="W78" s="613"/>
      <c r="X78" s="613"/>
      <c r="Y78" s="613"/>
      <c r="Z78" s="613"/>
      <c r="AA78" s="613"/>
      <c r="AB78" s="613"/>
      <c r="AC78" s="613"/>
      <c r="AD78" s="613"/>
      <c r="AE78" s="613"/>
      <c r="AF78" s="613"/>
      <c r="AG78" s="613"/>
      <c r="AH78" s="613"/>
      <c r="AI78" s="613"/>
      <c r="AJ78" s="613"/>
      <c r="AK78" s="613"/>
      <c r="AL78" s="613"/>
      <c r="AM78" s="613"/>
      <c r="AN78" s="613"/>
    </row>
    <row r="79" spans="1:40" ht="15.75" customHeight="1">
      <c r="A79" s="542">
        <v>40238</v>
      </c>
      <c r="B79" s="542" t="s">
        <v>98</v>
      </c>
      <c r="C79" s="212">
        <v>99.629620380291755</v>
      </c>
      <c r="D79" s="213">
        <f t="shared" ca="1" si="6"/>
        <v>1.9326259853217342E-2</v>
      </c>
      <c r="E79" s="213">
        <f t="shared" si="8"/>
        <v>-9.0087483430190129E-4</v>
      </c>
      <c r="F79" s="213">
        <f t="shared" si="9"/>
        <v>1.9326259853217342E-2</v>
      </c>
      <c r="G79" s="213">
        <v>3.2349869731351788E-3</v>
      </c>
      <c r="H79" s="214">
        <v>5.0000000000000001E-3</v>
      </c>
      <c r="I79" s="408">
        <v>5.0000000000000001E-3</v>
      </c>
      <c r="J79" s="549">
        <v>524.4</v>
      </c>
      <c r="K79" s="549">
        <v>524.57500000000005</v>
      </c>
      <c r="L79" s="550">
        <v>76.739999999999995</v>
      </c>
      <c r="M79" s="551">
        <f t="shared" si="5"/>
        <v>8.9403102813567781E-3</v>
      </c>
      <c r="N79" s="213">
        <f t="shared" si="7"/>
        <v>2.9999999999998916E-3</v>
      </c>
      <c r="O79" s="613"/>
      <c r="P79" s="613"/>
      <c r="Q79" s="613"/>
      <c r="R79" s="613"/>
      <c r="S79" s="613"/>
      <c r="T79" s="613"/>
      <c r="U79" s="613"/>
      <c r="V79" s="613"/>
      <c r="W79" s="613"/>
      <c r="X79" s="613"/>
      <c r="Y79" s="613"/>
      <c r="Z79" s="613"/>
      <c r="AA79" s="613"/>
      <c r="AB79" s="613"/>
      <c r="AC79" s="613"/>
      <c r="AD79" s="613"/>
      <c r="AE79" s="613"/>
      <c r="AF79" s="613"/>
      <c r="AG79" s="613"/>
      <c r="AH79" s="613"/>
      <c r="AI79" s="613"/>
      <c r="AJ79" s="613"/>
      <c r="AK79" s="613"/>
      <c r="AL79" s="613"/>
      <c r="AM79" s="613"/>
      <c r="AN79" s="613"/>
    </row>
    <row r="80" spans="1:40" ht="15.75" customHeight="1">
      <c r="A80" s="542">
        <v>40330</v>
      </c>
      <c r="B80" s="542" t="s">
        <v>99</v>
      </c>
      <c r="C80" s="212">
        <v>105.71348017814022</v>
      </c>
      <c r="D80" s="213">
        <f t="shared" ca="1" si="6"/>
        <v>4.1907878067770854E-2</v>
      </c>
      <c r="E80" s="213">
        <f t="shared" si="8"/>
        <v>2.2340073728758014E-2</v>
      </c>
      <c r="F80" s="213">
        <f t="shared" si="9"/>
        <v>6.4125250837040015E-2</v>
      </c>
      <c r="G80" s="213">
        <v>3.3934173688324742E-2</v>
      </c>
      <c r="H80" s="214">
        <v>0.01</v>
      </c>
      <c r="I80" s="408">
        <v>5.0000000000000001E-3</v>
      </c>
      <c r="J80" s="549">
        <v>546.04</v>
      </c>
      <c r="K80" s="549">
        <v>532.44499999999994</v>
      </c>
      <c r="L80" s="550">
        <v>77.37</v>
      </c>
      <c r="M80" s="551">
        <f t="shared" si="5"/>
        <v>8.2095387021110522E-3</v>
      </c>
      <c r="N80" s="213">
        <f t="shared" si="7"/>
        <v>1.2000000000000011E-2</v>
      </c>
      <c r="O80" s="613"/>
      <c r="P80" s="613"/>
      <c r="Q80" s="613"/>
      <c r="R80" s="613"/>
      <c r="S80" s="613"/>
      <c r="T80" s="613"/>
      <c r="U80" s="613"/>
      <c r="V80" s="613"/>
      <c r="W80" s="613"/>
      <c r="X80" s="613"/>
      <c r="Y80" s="613"/>
      <c r="Z80" s="613"/>
      <c r="AA80" s="613"/>
      <c r="AB80" s="613"/>
      <c r="AC80" s="613"/>
      <c r="AD80" s="613"/>
      <c r="AE80" s="613"/>
      <c r="AF80" s="613"/>
      <c r="AG80" s="613"/>
      <c r="AH80" s="613"/>
      <c r="AI80" s="613"/>
      <c r="AJ80" s="613"/>
      <c r="AK80" s="613"/>
      <c r="AL80" s="613"/>
      <c r="AM80" s="613"/>
      <c r="AN80" s="613"/>
    </row>
    <row r="81" spans="1:40" ht="15.75" customHeight="1">
      <c r="A81" s="542">
        <v>40422</v>
      </c>
      <c r="B81" s="542" t="s">
        <v>100</v>
      </c>
      <c r="C81" s="212">
        <v>103.506613422261</v>
      </c>
      <c r="D81" s="213">
        <f t="shared" ca="1" si="6"/>
        <v>5.2768712660778316E-2</v>
      </c>
      <c r="E81" s="213">
        <f t="shared" si="8"/>
        <v>4.2295963659360503E-2</v>
      </c>
      <c r="F81" s="213">
        <f t="shared" si="9"/>
        <v>7.4999464025846008E-2</v>
      </c>
      <c r="G81" s="213">
        <v>2.3473820406853196E-2</v>
      </c>
      <c r="H81" s="214">
        <v>2.5000000000000001E-2</v>
      </c>
      <c r="I81" s="552">
        <v>7.4999999999999997E-3</v>
      </c>
      <c r="J81" s="549">
        <v>483.55</v>
      </c>
      <c r="K81" s="549">
        <v>502.4</v>
      </c>
      <c r="L81" s="550">
        <v>78.099999999999994</v>
      </c>
      <c r="M81" s="551">
        <f t="shared" si="5"/>
        <v>9.435181594933395E-3</v>
      </c>
      <c r="N81" s="219">
        <f t="shared" si="7"/>
        <v>1.8999999999999906E-2</v>
      </c>
      <c r="O81" s="613"/>
      <c r="P81" s="613"/>
      <c r="Q81" s="613"/>
      <c r="R81" s="613"/>
      <c r="S81" s="613"/>
      <c r="T81" s="613"/>
      <c r="U81" s="613"/>
      <c r="V81" s="613"/>
      <c r="W81" s="613"/>
      <c r="X81" s="613"/>
      <c r="Y81" s="613"/>
      <c r="Z81" s="613"/>
      <c r="AA81" s="613"/>
      <c r="AB81" s="613"/>
      <c r="AC81" s="613"/>
      <c r="AD81" s="613"/>
      <c r="AE81" s="613"/>
      <c r="AF81" s="613"/>
      <c r="AG81" s="613"/>
      <c r="AH81" s="613"/>
      <c r="AI81" s="613"/>
      <c r="AJ81" s="613"/>
      <c r="AK81" s="613"/>
      <c r="AL81" s="613"/>
      <c r="AM81" s="613"/>
      <c r="AN81" s="613"/>
    </row>
    <row r="82" spans="1:40" s="560" customFormat="1" ht="15.75" customHeight="1">
      <c r="A82" s="553">
        <v>40513</v>
      </c>
      <c r="B82" s="553" t="s">
        <v>101</v>
      </c>
      <c r="C82" s="221">
        <v>113.33265424279469</v>
      </c>
      <c r="D82" s="222">
        <f t="shared" ca="1" si="6"/>
        <v>5.8516510222525131E-2</v>
      </c>
      <c r="E82" s="222">
        <f t="shared" si="8"/>
        <v>5.8516510222525131E-2</v>
      </c>
      <c r="F82" s="222">
        <f t="shared" si="9"/>
        <v>7.4503566321687753E-2</v>
      </c>
      <c r="G82" s="222">
        <v>1.1898653579130336E-2</v>
      </c>
      <c r="H82" s="223">
        <v>3.2500000000000001E-2</v>
      </c>
      <c r="I82" s="554">
        <v>0.02</v>
      </c>
      <c r="J82" s="555">
        <v>468</v>
      </c>
      <c r="K82" s="555">
        <v>478.57499999999999</v>
      </c>
      <c r="L82" s="556">
        <v>78.33</v>
      </c>
      <c r="M82" s="557">
        <f t="shared" si="5"/>
        <v>2.9449423815621767E-3</v>
      </c>
      <c r="N82" s="228">
        <f t="shared" si="7"/>
        <v>2.9844859321588091E-2</v>
      </c>
      <c r="O82" s="613"/>
      <c r="P82" s="613"/>
      <c r="Q82" s="613"/>
      <c r="R82" s="613"/>
      <c r="S82" s="613"/>
      <c r="T82" s="613"/>
      <c r="U82" s="613"/>
      <c r="V82" s="613"/>
      <c r="W82" s="613"/>
      <c r="X82" s="613"/>
      <c r="Y82" s="613"/>
      <c r="Z82" s="613"/>
      <c r="AA82" s="613"/>
      <c r="AB82" s="613"/>
      <c r="AC82" s="613"/>
      <c r="AD82" s="613"/>
      <c r="AE82" s="613"/>
      <c r="AF82" s="613"/>
      <c r="AG82" s="613"/>
      <c r="AH82" s="613"/>
      <c r="AI82" s="613"/>
      <c r="AJ82" s="613"/>
      <c r="AK82" s="613"/>
      <c r="AL82" s="613"/>
      <c r="AM82" s="613"/>
      <c r="AN82" s="613"/>
    </row>
    <row r="83" spans="1:40" ht="15.75" customHeight="1">
      <c r="A83" s="542">
        <v>40603</v>
      </c>
      <c r="B83" s="542" t="s">
        <v>102</v>
      </c>
      <c r="C83" s="212">
        <v>108.36363485688388</v>
      </c>
      <c r="D83" s="213">
        <f t="shared" ca="1" si="6"/>
        <v>8.7664837457514189E-2</v>
      </c>
      <c r="E83" s="213">
        <f t="shared" si="8"/>
        <v>7.5322033360092133E-2</v>
      </c>
      <c r="F83" s="213">
        <f t="shared" si="9"/>
        <v>8.7664837457514189E-2</v>
      </c>
      <c r="G83" s="213">
        <v>1.1656556541311813E-2</v>
      </c>
      <c r="H83" s="214">
        <v>0.04</v>
      </c>
      <c r="I83" s="408">
        <v>0.03</v>
      </c>
      <c r="J83" s="562">
        <v>477.45</v>
      </c>
      <c r="K83" s="562">
        <v>480.36</v>
      </c>
      <c r="L83" s="550">
        <v>79.319999999999993</v>
      </c>
      <c r="M83" s="551">
        <f t="shared" si="5"/>
        <v>1.2638835695135908E-2</v>
      </c>
      <c r="N83" s="213">
        <f t="shared" si="7"/>
        <v>3.3620015637216616E-2</v>
      </c>
      <c r="O83" s="613"/>
      <c r="P83" s="613"/>
      <c r="Q83" s="613"/>
      <c r="R83" s="613"/>
      <c r="S83" s="613"/>
      <c r="T83" s="613"/>
      <c r="U83" s="613"/>
      <c r="V83" s="613"/>
      <c r="W83" s="613"/>
      <c r="X83" s="613"/>
      <c r="Y83" s="613"/>
      <c r="Z83" s="613"/>
      <c r="AA83" s="613"/>
      <c r="AB83" s="613"/>
      <c r="AC83" s="613"/>
      <c r="AD83" s="613"/>
      <c r="AE83" s="613"/>
      <c r="AF83" s="613"/>
      <c r="AG83" s="613"/>
      <c r="AH83" s="613"/>
      <c r="AI83" s="613"/>
      <c r="AJ83" s="613"/>
      <c r="AK83" s="613"/>
      <c r="AL83" s="613"/>
      <c r="AM83" s="613"/>
      <c r="AN83" s="613"/>
    </row>
    <row r="84" spans="1:40" ht="15.75" customHeight="1">
      <c r="A84" s="542">
        <v>40695</v>
      </c>
      <c r="B84" s="542" t="s">
        <v>103</v>
      </c>
      <c r="C84" s="212">
        <v>112.32780026063341</v>
      </c>
      <c r="D84" s="213">
        <f t="shared" ca="1" si="6"/>
        <v>7.4744827156819182E-2</v>
      </c>
      <c r="E84" s="213">
        <f t="shared" si="8"/>
        <v>7.4742545005698879E-2</v>
      </c>
      <c r="F84" s="213">
        <f t="shared" si="9"/>
        <v>6.2568369439235605E-2</v>
      </c>
      <c r="G84" s="213">
        <v>1.4368041999035075E-2</v>
      </c>
      <c r="H84" s="214">
        <v>5.2499999999999998E-2</v>
      </c>
      <c r="I84" s="408">
        <v>3.6249999999999998E-2</v>
      </c>
      <c r="J84" s="562">
        <v>467.22</v>
      </c>
      <c r="K84" s="562">
        <v>463.83500000000004</v>
      </c>
      <c r="L84" s="550">
        <v>80.03</v>
      </c>
      <c r="M84" s="551">
        <f t="shared" si="5"/>
        <v>8.9510842158346815E-3</v>
      </c>
      <c r="N84" s="213">
        <f t="shared" si="7"/>
        <v>3.4380250743182073E-2</v>
      </c>
      <c r="O84" s="613"/>
      <c r="P84" s="613"/>
      <c r="Q84" s="613"/>
      <c r="R84" s="613"/>
      <c r="S84" s="613"/>
      <c r="T84" s="613"/>
      <c r="U84" s="613"/>
      <c r="V84" s="613"/>
      <c r="W84" s="613"/>
      <c r="X84" s="613"/>
      <c r="Y84" s="613"/>
      <c r="Z84" s="613"/>
      <c r="AA84" s="613"/>
      <c r="AB84" s="613"/>
      <c r="AC84" s="613"/>
      <c r="AD84" s="613"/>
      <c r="AE84" s="613"/>
      <c r="AF84" s="613"/>
      <c r="AG84" s="613"/>
      <c r="AH84" s="613"/>
      <c r="AI84" s="613"/>
      <c r="AJ84" s="613"/>
      <c r="AK84" s="613"/>
      <c r="AL84" s="613"/>
      <c r="AM84" s="613"/>
      <c r="AN84" s="613"/>
    </row>
    <row r="85" spans="1:40" ht="15.75" customHeight="1">
      <c r="A85" s="542">
        <v>40787</v>
      </c>
      <c r="B85" s="542" t="s">
        <v>104</v>
      </c>
      <c r="C85" s="212">
        <v>108.16761141634075</v>
      </c>
      <c r="D85" s="213">
        <f t="shared" ca="1" si="6"/>
        <v>6.4786631320681742E-2</v>
      </c>
      <c r="E85" s="213">
        <f t="shared" si="8"/>
        <v>6.7260269934413808E-2</v>
      </c>
      <c r="F85" s="213">
        <f t="shared" si="9"/>
        <v>4.5030919667567115E-2</v>
      </c>
      <c r="G85" s="213">
        <v>6.4138886381164273E-3</v>
      </c>
      <c r="H85" s="214">
        <v>5.2499999999999998E-2</v>
      </c>
      <c r="I85" s="408">
        <v>4.8750000000000002E-2</v>
      </c>
      <c r="J85" s="562">
        <v>519.75</v>
      </c>
      <c r="K85" s="562">
        <v>488.77499999999998</v>
      </c>
      <c r="L85" s="550">
        <v>80.66</v>
      </c>
      <c r="M85" s="551">
        <f t="shared" si="5"/>
        <v>7.8720479820066913E-3</v>
      </c>
      <c r="N85" s="219">
        <f t="shared" si="7"/>
        <v>3.2778489116517262E-2</v>
      </c>
      <c r="O85" s="613"/>
      <c r="P85" s="613"/>
      <c r="Q85" s="613"/>
      <c r="R85" s="613"/>
      <c r="S85" s="613"/>
      <c r="T85" s="613"/>
      <c r="U85" s="613"/>
      <c r="V85" s="613"/>
      <c r="W85" s="613"/>
      <c r="X85" s="613"/>
      <c r="Y85" s="613"/>
      <c r="Z85" s="613"/>
      <c r="AA85" s="613"/>
      <c r="AB85" s="613"/>
      <c r="AC85" s="613"/>
      <c r="AD85" s="613"/>
      <c r="AE85" s="613"/>
      <c r="AF85" s="613"/>
      <c r="AG85" s="613"/>
      <c r="AH85" s="613"/>
      <c r="AI85" s="613"/>
      <c r="AJ85" s="613"/>
      <c r="AK85" s="613"/>
      <c r="AL85" s="613"/>
      <c r="AM85" s="613"/>
      <c r="AN85" s="613"/>
    </row>
    <row r="86" spans="1:40" s="560" customFormat="1" ht="15.75" customHeight="1">
      <c r="A86" s="553">
        <v>40878</v>
      </c>
      <c r="B86" s="553" t="s">
        <v>105</v>
      </c>
      <c r="C86" s="221">
        <v>119.5995165327699</v>
      </c>
      <c r="D86" s="222">
        <f t="shared" ca="1" si="6"/>
        <v>6.2238967851046434E-2</v>
      </c>
      <c r="E86" s="222">
        <f t="shared" si="8"/>
        <v>6.2238967851046434E-2</v>
      </c>
      <c r="F86" s="222">
        <f t="shared" si="9"/>
        <v>5.5296175068392905E-2</v>
      </c>
      <c r="G86" s="222">
        <v>2.1748584105328872E-2</v>
      </c>
      <c r="H86" s="223">
        <v>5.2499999999999998E-2</v>
      </c>
      <c r="I86" s="554">
        <v>5.2499999999999998E-2</v>
      </c>
      <c r="J86" s="555">
        <v>519.54999999999995</v>
      </c>
      <c r="K86" s="555">
        <v>504.875</v>
      </c>
      <c r="L86" s="556">
        <v>81.8</v>
      </c>
      <c r="M86" s="557">
        <f t="shared" si="5"/>
        <v>1.4133399454500317E-2</v>
      </c>
      <c r="N86" s="228">
        <f t="shared" si="7"/>
        <v>4.4299757436486731E-2</v>
      </c>
      <c r="O86" s="613"/>
      <c r="P86" s="613"/>
      <c r="Q86" s="613"/>
      <c r="R86" s="613"/>
      <c r="S86" s="613"/>
      <c r="T86" s="613"/>
      <c r="U86" s="613"/>
      <c r="V86" s="613"/>
      <c r="W86" s="613"/>
      <c r="X86" s="613"/>
      <c r="Y86" s="613"/>
      <c r="Z86" s="613"/>
      <c r="AA86" s="613"/>
      <c r="AB86" s="613"/>
      <c r="AC86" s="613"/>
      <c r="AD86" s="613"/>
      <c r="AE86" s="613"/>
      <c r="AF86" s="613"/>
      <c r="AG86" s="613"/>
      <c r="AH86" s="613"/>
      <c r="AI86" s="613"/>
      <c r="AJ86" s="613"/>
      <c r="AK86" s="613"/>
      <c r="AL86" s="613"/>
      <c r="AM86" s="613"/>
      <c r="AN86" s="613"/>
    </row>
    <row r="87" spans="1:40" ht="15.75" customHeight="1">
      <c r="A87" s="542">
        <v>40969</v>
      </c>
      <c r="B87" s="542" t="s">
        <v>106</v>
      </c>
      <c r="C87" s="212">
        <v>114.88825115199532</v>
      </c>
      <c r="D87" s="213">
        <f t="shared" ca="1" si="6"/>
        <v>6.0210386110880476E-2</v>
      </c>
      <c r="E87" s="213">
        <f t="shared" si="8"/>
        <v>5.585027079002991E-2</v>
      </c>
      <c r="F87" s="213">
        <f t="shared" si="9"/>
        <v>6.0210386110880476E-2</v>
      </c>
      <c r="G87" s="213">
        <v>2.0553139800664422E-2</v>
      </c>
      <c r="H87" s="214">
        <v>0.05</v>
      </c>
      <c r="I87" s="408">
        <v>5.2499999999999998E-2</v>
      </c>
      <c r="J87" s="562">
        <v>488.35</v>
      </c>
      <c r="K87" s="562">
        <v>489.95000000000005</v>
      </c>
      <c r="L87" s="550">
        <v>82.33</v>
      </c>
      <c r="M87" s="551">
        <f t="shared" si="5"/>
        <v>6.479217603911902E-3</v>
      </c>
      <c r="N87" s="213">
        <f t="shared" si="7"/>
        <v>3.7947554210791878E-2</v>
      </c>
      <c r="O87" s="613"/>
      <c r="P87" s="613"/>
      <c r="Q87" s="613"/>
      <c r="R87" s="613"/>
      <c r="S87" s="613"/>
      <c r="T87" s="613"/>
      <c r="U87" s="613"/>
      <c r="V87" s="613"/>
      <c r="W87" s="613"/>
      <c r="X87" s="613"/>
      <c r="Y87" s="613"/>
      <c r="Z87" s="613"/>
      <c r="AA87" s="613"/>
      <c r="AB87" s="613"/>
      <c r="AC87" s="613"/>
      <c r="AD87" s="613"/>
      <c r="AE87" s="613"/>
      <c r="AF87" s="613"/>
      <c r="AG87" s="613"/>
      <c r="AH87" s="613"/>
      <c r="AI87" s="613"/>
      <c r="AJ87" s="613"/>
      <c r="AK87" s="613"/>
      <c r="AL87" s="613"/>
      <c r="AM87" s="613"/>
      <c r="AN87" s="613"/>
    </row>
    <row r="88" spans="1:40" ht="15.75" customHeight="1">
      <c r="A88" s="542">
        <v>41061</v>
      </c>
      <c r="B88" s="542" t="s">
        <v>107</v>
      </c>
      <c r="C88" s="212">
        <v>119.62546863663839</v>
      </c>
      <c r="D88" s="213">
        <f t="shared" ca="1" si="6"/>
        <v>6.263172226759095E-2</v>
      </c>
      <c r="E88" s="213">
        <f t="shared" si="8"/>
        <v>5.6567790095111814E-2</v>
      </c>
      <c r="F88" s="213">
        <f t="shared" si="9"/>
        <v>6.4967606942112788E-2</v>
      </c>
      <c r="G88" s="213">
        <v>1.853532999100338E-2</v>
      </c>
      <c r="H88" s="214">
        <v>0.05</v>
      </c>
      <c r="I88" s="408">
        <v>0.05</v>
      </c>
      <c r="J88" s="562">
        <v>501.08</v>
      </c>
      <c r="K88" s="562">
        <v>493.065</v>
      </c>
      <c r="L88" s="550">
        <v>82.15</v>
      </c>
      <c r="M88" s="551">
        <f t="shared" si="5"/>
        <v>-2.1863233329283416E-3</v>
      </c>
      <c r="N88" s="213">
        <f t="shared" si="7"/>
        <v>2.6490066225165698E-2</v>
      </c>
      <c r="O88" s="613"/>
      <c r="P88" s="613"/>
      <c r="Q88" s="613"/>
      <c r="R88" s="613"/>
      <c r="S88" s="613"/>
      <c r="T88" s="613"/>
      <c r="U88" s="613"/>
      <c r="V88" s="613"/>
      <c r="W88" s="613"/>
      <c r="X88" s="613"/>
      <c r="Y88" s="613"/>
      <c r="Z88" s="613"/>
      <c r="AA88" s="613"/>
      <c r="AB88" s="613"/>
      <c r="AC88" s="613"/>
      <c r="AD88" s="613"/>
      <c r="AE88" s="613"/>
      <c r="AF88" s="613"/>
      <c r="AG88" s="613"/>
      <c r="AH88" s="613"/>
      <c r="AI88" s="613"/>
      <c r="AJ88" s="613"/>
      <c r="AK88" s="613"/>
      <c r="AL88" s="613"/>
      <c r="AM88" s="613"/>
      <c r="AN88" s="613"/>
    </row>
    <row r="89" spans="1:40" ht="15.75" customHeight="1">
      <c r="A89" s="542">
        <v>41153</v>
      </c>
      <c r="B89" s="542" t="s">
        <v>108</v>
      </c>
      <c r="C89" s="212">
        <v>115.33767043470992</v>
      </c>
      <c r="D89" s="213">
        <f t="shared" ca="1" si="6"/>
        <v>6.3833864115166561E-2</v>
      </c>
      <c r="E89" s="213">
        <f t="shared" si="8"/>
        <v>6.1645675239005104E-2</v>
      </c>
      <c r="F89" s="213">
        <f t="shared" si="9"/>
        <v>6.6286561425225266E-2</v>
      </c>
      <c r="G89" s="213">
        <v>7.7713444438114454E-3</v>
      </c>
      <c r="H89" s="214">
        <v>0.05</v>
      </c>
      <c r="I89" s="408">
        <v>0.05</v>
      </c>
      <c r="J89" s="562">
        <v>474.7</v>
      </c>
      <c r="K89" s="562">
        <v>478.54999999999995</v>
      </c>
      <c r="L89" s="550">
        <v>82.95</v>
      </c>
      <c r="M89" s="551">
        <f t="shared" si="5"/>
        <v>9.7382836275106133E-3</v>
      </c>
      <c r="N89" s="219">
        <f t="shared" si="7"/>
        <v>2.83907760971982E-2</v>
      </c>
      <c r="O89" s="613"/>
      <c r="P89" s="613"/>
      <c r="Q89" s="613"/>
      <c r="R89" s="613"/>
      <c r="S89" s="613"/>
      <c r="T89" s="613"/>
      <c r="U89" s="613"/>
      <c r="V89" s="613"/>
      <c r="W89" s="613"/>
      <c r="X89" s="613"/>
      <c r="Y89" s="613"/>
      <c r="Z89" s="613"/>
      <c r="AA89" s="613"/>
      <c r="AB89" s="613"/>
      <c r="AC89" s="613"/>
      <c r="AD89" s="613"/>
      <c r="AE89" s="613"/>
      <c r="AF89" s="613"/>
      <c r="AG89" s="613"/>
      <c r="AH89" s="613"/>
      <c r="AI89" s="613"/>
      <c r="AJ89" s="613"/>
      <c r="AK89" s="613"/>
      <c r="AL89" s="613"/>
      <c r="AM89" s="613"/>
      <c r="AN89" s="613"/>
    </row>
    <row r="90" spans="1:40" s="560" customFormat="1" ht="15.75" customHeight="1">
      <c r="A90" s="553">
        <v>41244</v>
      </c>
      <c r="B90" s="553" t="s">
        <v>109</v>
      </c>
      <c r="C90" s="221">
        <v>126.21132224238711</v>
      </c>
      <c r="D90" s="222">
        <f t="shared" ca="1" si="6"/>
        <v>6.1553400185607732E-2</v>
      </c>
      <c r="E90" s="222">
        <f t="shared" si="8"/>
        <v>6.1553400185607732E-2</v>
      </c>
      <c r="F90" s="222">
        <f t="shared" si="9"/>
        <v>5.5282879908679305E-2</v>
      </c>
      <c r="G90" s="222">
        <v>5.9363633616247302E-3</v>
      </c>
      <c r="H90" s="223">
        <v>0.05</v>
      </c>
      <c r="I90" s="554">
        <v>0.05</v>
      </c>
      <c r="J90" s="555">
        <v>479.2</v>
      </c>
      <c r="K90" s="555">
        <v>480.11</v>
      </c>
      <c r="L90" s="556">
        <v>83.02</v>
      </c>
      <c r="M90" s="557">
        <f t="shared" si="5"/>
        <v>8.4388185653994086E-4</v>
      </c>
      <c r="N90" s="228">
        <f t="shared" si="7"/>
        <v>1.4914425427872802E-2</v>
      </c>
      <c r="O90" s="613"/>
      <c r="P90" s="613"/>
      <c r="Q90" s="613"/>
      <c r="R90" s="613"/>
      <c r="S90" s="613"/>
      <c r="T90" s="613"/>
      <c r="U90" s="613"/>
      <c r="V90" s="613"/>
      <c r="W90" s="613"/>
      <c r="X90" s="613"/>
      <c r="Y90" s="613"/>
      <c r="Z90" s="613"/>
      <c r="AA90" s="613"/>
      <c r="AB90" s="613"/>
      <c r="AC90" s="613"/>
      <c r="AD90" s="613"/>
      <c r="AE90" s="613"/>
      <c r="AF90" s="613"/>
      <c r="AG90" s="613"/>
      <c r="AH90" s="613"/>
      <c r="AI90" s="613"/>
      <c r="AJ90" s="613"/>
      <c r="AK90" s="613"/>
      <c r="AL90" s="613"/>
      <c r="AM90" s="613"/>
      <c r="AN90" s="613"/>
    </row>
    <row r="91" spans="1:40" ht="15.75" customHeight="1">
      <c r="A91" s="542">
        <v>41334</v>
      </c>
      <c r="B91" s="542" t="s">
        <v>110</v>
      </c>
      <c r="C91" s="212">
        <v>119.64056476620478</v>
      </c>
      <c r="D91" s="213">
        <f t="shared" ca="1" si="6"/>
        <v>4.1364661456307017E-2</v>
      </c>
      <c r="E91" s="213">
        <f t="shared" si="8"/>
        <v>5.6775388387848347E-2</v>
      </c>
      <c r="F91" s="213">
        <f t="shared" si="9"/>
        <v>4.1364661456307017E-2</v>
      </c>
      <c r="G91" s="213">
        <v>8.3697823656028181E-3</v>
      </c>
      <c r="H91" s="214">
        <v>0.05</v>
      </c>
      <c r="I91" s="408">
        <v>0.05</v>
      </c>
      <c r="J91" s="562">
        <v>472.15</v>
      </c>
      <c r="K91" s="562">
        <v>471.7</v>
      </c>
      <c r="L91" s="550">
        <v>83.58</v>
      </c>
      <c r="M91" s="551">
        <f t="shared" si="5"/>
        <v>6.7453625632378778E-3</v>
      </c>
      <c r="N91" s="213">
        <f t="shared" si="7"/>
        <v>1.5182800923114304E-2</v>
      </c>
      <c r="O91" s="613"/>
      <c r="P91" s="613"/>
      <c r="Q91" s="613"/>
      <c r="R91" s="613"/>
      <c r="S91" s="613"/>
      <c r="T91" s="613"/>
      <c r="U91" s="613"/>
      <c r="V91" s="613"/>
      <c r="W91" s="613"/>
      <c r="X91" s="613"/>
      <c r="Y91" s="613"/>
      <c r="Z91" s="613"/>
      <c r="AA91" s="613"/>
      <c r="AB91" s="613"/>
      <c r="AC91" s="613"/>
      <c r="AD91" s="613"/>
      <c r="AE91" s="613"/>
      <c r="AF91" s="613"/>
      <c r="AG91" s="613"/>
      <c r="AH91" s="613"/>
      <c r="AI91" s="613"/>
      <c r="AJ91" s="613"/>
      <c r="AK91" s="613"/>
      <c r="AL91" s="613"/>
      <c r="AM91" s="613"/>
      <c r="AN91" s="613"/>
    </row>
    <row r="92" spans="1:40" ht="15.75" customHeight="1">
      <c r="A92" s="542">
        <v>41426</v>
      </c>
      <c r="B92" s="542" t="s">
        <v>111</v>
      </c>
      <c r="C92" s="212">
        <v>123.73436856382102</v>
      </c>
      <c r="D92" s="213">
        <f t="shared" ca="1" si="6"/>
        <v>3.7785480309547204E-2</v>
      </c>
      <c r="E92" s="213">
        <f t="shared" si="8"/>
        <v>4.8981216462214539E-2</v>
      </c>
      <c r="F92" s="213">
        <f t="shared" si="9"/>
        <v>3.4348036200078758E-2</v>
      </c>
      <c r="G92" s="213">
        <v>6.8908018324953524E-3</v>
      </c>
      <c r="H92" s="214">
        <v>0.05</v>
      </c>
      <c r="I92" s="408">
        <v>0.05</v>
      </c>
      <c r="J92" s="562">
        <v>508.42</v>
      </c>
      <c r="K92" s="562">
        <v>489.73</v>
      </c>
      <c r="L92" s="550">
        <v>83.7</v>
      </c>
      <c r="M92" s="551">
        <f t="shared" si="5"/>
        <v>1.4357501794688421E-3</v>
      </c>
      <c r="N92" s="219">
        <f t="shared" si="7"/>
        <v>1.8867924528301883E-2</v>
      </c>
      <c r="O92" s="613"/>
      <c r="P92" s="613"/>
      <c r="Q92" s="613"/>
      <c r="R92" s="613"/>
      <c r="S92" s="613"/>
      <c r="T92" s="613"/>
      <c r="U92" s="613"/>
      <c r="V92" s="613"/>
      <c r="W92" s="613"/>
      <c r="X92" s="613"/>
      <c r="Y92" s="613"/>
      <c r="Z92" s="613"/>
      <c r="AA92" s="613"/>
      <c r="AB92" s="613"/>
      <c r="AC92" s="613"/>
      <c r="AD92" s="613"/>
      <c r="AE92" s="613"/>
      <c r="AF92" s="613"/>
      <c r="AG92" s="613"/>
      <c r="AH92" s="613"/>
      <c r="AI92" s="613"/>
      <c r="AJ92" s="613"/>
      <c r="AK92" s="613"/>
      <c r="AL92" s="613"/>
      <c r="AM92" s="613"/>
      <c r="AN92" s="613"/>
    </row>
    <row r="93" spans="1:40" ht="15.75" customHeight="1">
      <c r="A93" s="542">
        <v>41518</v>
      </c>
      <c r="B93" s="542" t="s">
        <v>112</v>
      </c>
      <c r="C93" s="212">
        <v>118.71583052335745</v>
      </c>
      <c r="D93" s="213">
        <f t="shared" ca="1" si="6"/>
        <v>3.4984493336516653E-2</v>
      </c>
      <c r="E93" s="213">
        <f t="shared" si="8"/>
        <v>4.0155805577025472E-2</v>
      </c>
      <c r="F93" s="213">
        <f t="shared" si="9"/>
        <v>2.9289303970811753E-2</v>
      </c>
      <c r="G93" s="213">
        <v>7.6999479808428362E-3</v>
      </c>
      <c r="H93" s="214">
        <v>0.05</v>
      </c>
      <c r="I93" s="408">
        <v>0.05</v>
      </c>
      <c r="J93" s="562">
        <v>504.67</v>
      </c>
      <c r="K93" s="562">
        <v>509.12</v>
      </c>
      <c r="L93" s="550">
        <v>84.58</v>
      </c>
      <c r="M93" s="551">
        <f t="shared" si="5"/>
        <v>1.0513739545997547E-2</v>
      </c>
      <c r="N93" s="219">
        <f t="shared" si="7"/>
        <v>1.9650391802290557E-2</v>
      </c>
      <c r="O93" s="613"/>
      <c r="P93" s="613"/>
      <c r="Q93" s="613"/>
      <c r="R93" s="613"/>
      <c r="S93" s="613"/>
      <c r="T93" s="613"/>
      <c r="U93" s="613"/>
      <c r="V93" s="613"/>
      <c r="W93" s="613"/>
      <c r="X93" s="613"/>
      <c r="Y93" s="613"/>
      <c r="Z93" s="613"/>
      <c r="AA93" s="613"/>
      <c r="AB93" s="613"/>
      <c r="AC93" s="613"/>
      <c r="AD93" s="613"/>
      <c r="AE93" s="613"/>
      <c r="AF93" s="613"/>
      <c r="AG93" s="613"/>
      <c r="AH93" s="613"/>
      <c r="AI93" s="613"/>
      <c r="AJ93" s="613"/>
      <c r="AK93" s="613"/>
      <c r="AL93" s="613"/>
      <c r="AM93" s="613"/>
      <c r="AN93" s="613"/>
    </row>
    <row r="94" spans="1:40" s="560" customFormat="1" ht="15.75" customHeight="1">
      <c r="A94" s="553">
        <v>41609</v>
      </c>
      <c r="B94" s="553" t="s">
        <v>113</v>
      </c>
      <c r="C94" s="221">
        <v>129.72252271548811</v>
      </c>
      <c r="D94" s="222">
        <f t="shared" ca="1" si="6"/>
        <v>3.3085082470672322E-2</v>
      </c>
      <c r="E94" s="222">
        <f t="shared" si="8"/>
        <v>3.3085082470672322E-2</v>
      </c>
      <c r="F94" s="222">
        <f t="shared" si="9"/>
        <v>2.7820011792268451E-2</v>
      </c>
      <c r="G94" s="222">
        <v>4.2032114035908119E-3</v>
      </c>
      <c r="H94" s="223">
        <v>4.4999999999999998E-2</v>
      </c>
      <c r="I94" s="554">
        <v>0.05</v>
      </c>
      <c r="J94" s="555">
        <v>525.45000000000005</v>
      </c>
      <c r="K94" s="555">
        <v>519.505</v>
      </c>
      <c r="L94" s="556">
        <v>85.52</v>
      </c>
      <c r="M94" s="557">
        <f t="shared" si="5"/>
        <v>1.1113738472452006E-2</v>
      </c>
      <c r="N94" s="228">
        <f t="shared" si="7"/>
        <v>3.0113225728739978E-2</v>
      </c>
      <c r="O94" s="613"/>
      <c r="P94" s="613"/>
      <c r="Q94" s="613"/>
      <c r="R94" s="613"/>
      <c r="S94" s="613"/>
      <c r="T94" s="613"/>
      <c r="U94" s="613"/>
      <c r="V94" s="613"/>
      <c r="W94" s="613"/>
      <c r="X94" s="613"/>
      <c r="Y94" s="613"/>
      <c r="Z94" s="613"/>
      <c r="AA94" s="613"/>
      <c r="AB94" s="613"/>
      <c r="AC94" s="613"/>
      <c r="AD94" s="613"/>
      <c r="AE94" s="613"/>
      <c r="AF94" s="613"/>
      <c r="AG94" s="613"/>
      <c r="AH94" s="613"/>
      <c r="AI94" s="613"/>
      <c r="AJ94" s="613"/>
      <c r="AK94" s="613"/>
      <c r="AL94" s="613"/>
      <c r="AM94" s="613"/>
      <c r="AN94" s="613"/>
    </row>
    <row r="95" spans="1:40" ht="15.75" customHeight="1">
      <c r="A95" s="542">
        <v>41699</v>
      </c>
      <c r="B95" s="542" t="s">
        <v>114</v>
      </c>
      <c r="C95" s="212">
        <v>122.56575660469954</v>
      </c>
      <c r="D95" s="213">
        <f t="shared" ca="1" si="6"/>
        <v>2.4449833083043604E-2</v>
      </c>
      <c r="E95" s="213">
        <f t="shared" si="8"/>
        <v>2.8958022466442301E-2</v>
      </c>
      <c r="F95" s="213">
        <f t="shared" si="9"/>
        <v>2.4449833083043604E-2</v>
      </c>
      <c r="G95" s="213">
        <v>1.9057473316479445E-3</v>
      </c>
      <c r="H95" s="214">
        <v>0.04</v>
      </c>
      <c r="I95" s="370">
        <v>4.6249999999999999E-2</v>
      </c>
      <c r="J95" s="562">
        <v>549.47</v>
      </c>
      <c r="K95" s="562">
        <v>552.63499999999999</v>
      </c>
      <c r="L95" s="550">
        <v>86.81</v>
      </c>
      <c r="M95" s="551">
        <f t="shared" si="5"/>
        <v>1.5084190832553857E-2</v>
      </c>
      <c r="N95" s="213">
        <f t="shared" si="7"/>
        <v>3.8645608997367908E-2</v>
      </c>
      <c r="O95" s="613"/>
      <c r="P95" s="613"/>
      <c r="Q95" s="613"/>
      <c r="R95" s="613"/>
      <c r="S95" s="613"/>
      <c r="T95" s="613"/>
      <c r="U95" s="613"/>
      <c r="V95" s="613"/>
      <c r="W95" s="613"/>
      <c r="X95" s="613"/>
      <c r="Y95" s="613"/>
      <c r="Z95" s="613"/>
      <c r="AA95" s="613"/>
      <c r="AB95" s="613"/>
      <c r="AC95" s="613"/>
      <c r="AD95" s="613"/>
      <c r="AE95" s="613"/>
      <c r="AF95" s="613"/>
      <c r="AG95" s="613"/>
      <c r="AH95" s="613"/>
      <c r="AI95" s="613"/>
      <c r="AJ95" s="613"/>
      <c r="AK95" s="613"/>
      <c r="AL95" s="613"/>
      <c r="AM95" s="613"/>
      <c r="AN95" s="613"/>
    </row>
    <row r="96" spans="1:40" ht="15.75" customHeight="1">
      <c r="A96" s="542">
        <v>41791</v>
      </c>
      <c r="B96" s="542" t="s">
        <v>115</v>
      </c>
      <c r="C96" s="212">
        <v>125.8371742879788</v>
      </c>
      <c r="D96" s="213">
        <f t="shared" ca="1" si="6"/>
        <v>2.0659471761762749E-2</v>
      </c>
      <c r="E96" s="213">
        <f t="shared" si="8"/>
        <v>2.4575727212573284E-2</v>
      </c>
      <c r="F96" s="213">
        <f t="shared" si="9"/>
        <v>1.6994516144260841E-2</v>
      </c>
      <c r="G96" s="213">
        <v>6.6986787404190729E-3</v>
      </c>
      <c r="H96" s="214">
        <v>0.04</v>
      </c>
      <c r="I96" s="370">
        <v>4.2500000000000003E-2</v>
      </c>
      <c r="J96" s="562">
        <v>552.95000000000005</v>
      </c>
      <c r="K96" s="562">
        <v>558.90000000000009</v>
      </c>
      <c r="L96" s="550">
        <v>87.69</v>
      </c>
      <c r="M96" s="551">
        <f t="shared" si="5"/>
        <v>1.0137080981453606E-2</v>
      </c>
      <c r="N96" s="213">
        <f t="shared" si="7"/>
        <v>4.7670250896057365E-2</v>
      </c>
      <c r="O96" s="613"/>
      <c r="P96" s="613"/>
      <c r="Q96" s="613"/>
      <c r="R96" s="613"/>
      <c r="S96" s="613"/>
      <c r="T96" s="613"/>
      <c r="U96" s="613"/>
      <c r="V96" s="613"/>
      <c r="W96" s="613"/>
      <c r="X96" s="613"/>
      <c r="Y96" s="613"/>
      <c r="Z96" s="613"/>
      <c r="AA96" s="613"/>
      <c r="AB96" s="613"/>
      <c r="AC96" s="613"/>
      <c r="AD96" s="613"/>
      <c r="AE96" s="613"/>
      <c r="AF96" s="613"/>
      <c r="AG96" s="613"/>
      <c r="AH96" s="613"/>
      <c r="AI96" s="613"/>
      <c r="AJ96" s="613"/>
      <c r="AK96" s="613"/>
      <c r="AL96" s="613"/>
      <c r="AM96" s="613"/>
      <c r="AN96" s="613"/>
    </row>
    <row r="97" spans="1:40" ht="15.75" customHeight="1">
      <c r="A97" s="542">
        <v>41883</v>
      </c>
      <c r="B97" s="542" t="s">
        <v>116</v>
      </c>
      <c r="C97" s="212">
        <v>120.26694618603042</v>
      </c>
      <c r="D97" s="213">
        <f t="shared" ca="1" si="6"/>
        <v>1.816979023521692E-2</v>
      </c>
      <c r="E97" s="213">
        <f t="shared" si="8"/>
        <v>2.0664080670029117E-2</v>
      </c>
      <c r="F97" s="213">
        <f t="shared" si="9"/>
        <v>1.3065786221053255E-2</v>
      </c>
      <c r="G97" s="213">
        <v>-3.4019026419542797E-3</v>
      </c>
      <c r="H97" s="214">
        <v>3.2500000000000001E-2</v>
      </c>
      <c r="I97" s="408">
        <v>0.04</v>
      </c>
      <c r="J97" s="562">
        <v>598.30999999999995</v>
      </c>
      <c r="K97" s="562">
        <v>585.21</v>
      </c>
      <c r="L97" s="550">
        <v>88.92</v>
      </c>
      <c r="M97" s="551">
        <f t="shared" si="5"/>
        <v>1.4026684912760823E-2</v>
      </c>
      <c r="N97" s="219">
        <f t="shared" si="7"/>
        <v>5.1312366989832103E-2</v>
      </c>
      <c r="O97" s="613"/>
      <c r="P97" s="613"/>
      <c r="Q97" s="613"/>
      <c r="R97" s="613"/>
      <c r="S97" s="613"/>
      <c r="T97" s="613"/>
      <c r="U97" s="613"/>
      <c r="V97" s="613"/>
      <c r="W97" s="613"/>
      <c r="X97" s="613"/>
      <c r="Y97" s="613"/>
      <c r="Z97" s="613"/>
      <c r="AA97" s="613"/>
      <c r="AB97" s="613"/>
      <c r="AC97" s="613"/>
      <c r="AD97" s="613"/>
      <c r="AE97" s="613"/>
      <c r="AF97" s="613"/>
      <c r="AG97" s="613"/>
      <c r="AH97" s="613"/>
      <c r="AI97" s="613"/>
      <c r="AJ97" s="613"/>
      <c r="AK97" s="613"/>
      <c r="AL97" s="613"/>
      <c r="AM97" s="613"/>
      <c r="AN97" s="613"/>
    </row>
    <row r="98" spans="1:40" s="560" customFormat="1" ht="15.75" customHeight="1">
      <c r="A98" s="553">
        <v>41974</v>
      </c>
      <c r="B98" s="553" t="s">
        <v>117</v>
      </c>
      <c r="C98" s="221">
        <v>131.95989777216272</v>
      </c>
      <c r="D98" s="222">
        <f t="shared" ca="1" si="6"/>
        <v>1.7926494714098018E-2</v>
      </c>
      <c r="E98" s="222">
        <f t="shared" si="8"/>
        <v>1.7926494714098018E-2</v>
      </c>
      <c r="F98" s="222">
        <f t="shared" si="9"/>
        <v>1.7247390891261816E-2</v>
      </c>
      <c r="G98" s="222">
        <v>1.2663136618660698E-2</v>
      </c>
      <c r="H98" s="223">
        <v>0.03</v>
      </c>
      <c r="I98" s="554">
        <v>3.5000000000000003E-2</v>
      </c>
      <c r="J98" s="555">
        <v>606</v>
      </c>
      <c r="K98" s="555">
        <v>592.03</v>
      </c>
      <c r="L98" s="556">
        <v>89.5</v>
      </c>
      <c r="M98" s="557">
        <f t="shared" si="5"/>
        <v>6.5227170490327335E-3</v>
      </c>
      <c r="N98" s="228">
        <f t="shared" si="7"/>
        <v>4.6538821328344193E-2</v>
      </c>
      <c r="O98" s="613"/>
      <c r="P98" s="613"/>
      <c r="Q98" s="613"/>
      <c r="R98" s="613"/>
      <c r="S98" s="613"/>
      <c r="T98" s="613"/>
      <c r="U98" s="613"/>
      <c r="V98" s="613"/>
      <c r="W98" s="613"/>
      <c r="X98" s="613"/>
      <c r="Y98" s="613"/>
      <c r="Z98" s="613"/>
      <c r="AA98" s="613"/>
      <c r="AB98" s="613"/>
      <c r="AC98" s="613"/>
      <c r="AD98" s="613"/>
      <c r="AE98" s="613"/>
      <c r="AF98" s="613"/>
      <c r="AG98" s="613"/>
      <c r="AH98" s="613"/>
      <c r="AI98" s="613"/>
      <c r="AJ98" s="613"/>
      <c r="AK98" s="613"/>
      <c r="AL98" s="613"/>
      <c r="AM98" s="613"/>
      <c r="AN98" s="613"/>
    </row>
    <row r="99" spans="1:40" ht="15.75" customHeight="1">
      <c r="A99" s="542">
        <v>42064</v>
      </c>
      <c r="B99" s="542" t="s">
        <v>118</v>
      </c>
      <c r="C99" s="212">
        <v>125.62023494901811</v>
      </c>
      <c r="D99" s="213">
        <f t="shared" ca="1" si="6"/>
        <v>2.4921139712537288E-2</v>
      </c>
      <c r="E99" s="213">
        <f t="shared" si="8"/>
        <v>1.8081825405255714E-2</v>
      </c>
      <c r="F99" s="213">
        <f t="shared" si="9"/>
        <v>2.4921139712537288E-2</v>
      </c>
      <c r="G99" s="213">
        <v>5.0116999065672463E-3</v>
      </c>
      <c r="H99" s="214">
        <v>0.03</v>
      </c>
      <c r="I99" s="370">
        <v>0.03</v>
      </c>
      <c r="J99" s="562">
        <v>625.29</v>
      </c>
      <c r="K99" s="562">
        <v>630.02499999999998</v>
      </c>
      <c r="L99" s="550">
        <v>90.44</v>
      </c>
      <c r="M99" s="551">
        <f t="shared" si="5"/>
        <v>1.0502793296089274E-2</v>
      </c>
      <c r="N99" s="213">
        <f t="shared" si="7"/>
        <v>4.1815459048496706E-2</v>
      </c>
      <c r="O99" s="613"/>
      <c r="P99" s="613"/>
      <c r="Q99" s="613"/>
      <c r="R99" s="613"/>
      <c r="S99" s="613"/>
      <c r="T99" s="613"/>
      <c r="U99" s="613"/>
      <c r="V99" s="613"/>
      <c r="W99" s="613"/>
      <c r="X99" s="613"/>
      <c r="Y99" s="613"/>
      <c r="Z99" s="613"/>
      <c r="AA99" s="613"/>
      <c r="AB99" s="613"/>
      <c r="AC99" s="613"/>
      <c r="AD99" s="613"/>
      <c r="AE99" s="613"/>
      <c r="AF99" s="613"/>
      <c r="AG99" s="613"/>
      <c r="AH99" s="613"/>
      <c r="AI99" s="613"/>
      <c r="AJ99" s="613"/>
      <c r="AK99" s="613"/>
      <c r="AL99" s="613"/>
      <c r="AM99" s="613"/>
      <c r="AN99" s="613"/>
    </row>
    <row r="100" spans="1:40" ht="15.75" customHeight="1">
      <c r="A100" s="542">
        <v>42156</v>
      </c>
      <c r="B100" s="542" t="s">
        <v>119</v>
      </c>
      <c r="C100" s="212">
        <v>128.41458517091468</v>
      </c>
      <c r="D100" s="213">
        <f t="shared" ca="1" si="6"/>
        <v>2.2672394431962895E-2</v>
      </c>
      <c r="E100" s="213">
        <f t="shared" si="8"/>
        <v>1.8960541821859245E-2</v>
      </c>
      <c r="F100" s="213">
        <f t="shared" si="9"/>
        <v>2.0482110294669065E-2</v>
      </c>
      <c r="G100" s="213">
        <v>8.6133068463765117E-3</v>
      </c>
      <c r="H100" s="214">
        <v>0.03</v>
      </c>
      <c r="I100" s="370">
        <v>0.03</v>
      </c>
      <c r="J100" s="562">
        <v>639.12</v>
      </c>
      <c r="K100" s="562">
        <v>625.51</v>
      </c>
      <c r="L100" s="550">
        <v>91.57</v>
      </c>
      <c r="M100" s="551">
        <f t="shared" si="5"/>
        <v>1.2494471472799695E-2</v>
      </c>
      <c r="N100" s="213">
        <f t="shared" si="7"/>
        <v>4.4246778423993494E-2</v>
      </c>
      <c r="O100" s="613"/>
      <c r="P100" s="613"/>
      <c r="Q100" s="613"/>
      <c r="R100" s="613"/>
      <c r="S100" s="613"/>
      <c r="T100" s="613"/>
      <c r="U100" s="613"/>
      <c r="V100" s="613"/>
      <c r="W100" s="613"/>
      <c r="X100" s="613"/>
      <c r="Y100" s="613"/>
      <c r="Z100" s="613"/>
      <c r="AA100" s="613"/>
      <c r="AB100" s="613"/>
      <c r="AC100" s="613"/>
      <c r="AD100" s="613"/>
      <c r="AE100" s="613"/>
      <c r="AF100" s="613"/>
      <c r="AG100" s="613"/>
      <c r="AH100" s="613"/>
      <c r="AI100" s="613"/>
      <c r="AJ100" s="613"/>
      <c r="AK100" s="613"/>
      <c r="AL100" s="613"/>
      <c r="AM100" s="613"/>
      <c r="AN100" s="613"/>
    </row>
    <row r="101" spans="1:40" ht="15.75" customHeight="1">
      <c r="A101" s="542">
        <v>42248</v>
      </c>
      <c r="B101" s="542" t="s">
        <v>120</v>
      </c>
      <c r="C101" s="212">
        <v>122.99518988310277</v>
      </c>
      <c r="D101" s="213">
        <f t="shared" ca="1" si="6"/>
        <v>2.2676474114379674E-2</v>
      </c>
      <c r="E101" s="213">
        <f t="shared" si="8"/>
        <v>2.1263381996550201E-2</v>
      </c>
      <c r="F101" s="213">
        <f t="shared" si="9"/>
        <v>2.2684900411890974E-2</v>
      </c>
      <c r="G101" s="213">
        <v>-3.3304102131890279E-3</v>
      </c>
      <c r="H101" s="214">
        <v>0.03</v>
      </c>
      <c r="I101" s="408">
        <v>0.03</v>
      </c>
      <c r="J101" s="562">
        <v>696.38</v>
      </c>
      <c r="K101" s="562">
        <v>684.13</v>
      </c>
      <c r="L101" s="550">
        <v>93.05</v>
      </c>
      <c r="M101" s="551">
        <f t="shared" si="5"/>
        <v>1.6162498634924249E-2</v>
      </c>
      <c r="N101" s="219">
        <f t="shared" si="7"/>
        <v>4.6446243814664889E-2</v>
      </c>
      <c r="O101" s="613"/>
      <c r="P101" s="613"/>
      <c r="Q101" s="613"/>
      <c r="R101" s="613"/>
      <c r="S101" s="613"/>
      <c r="T101" s="613"/>
      <c r="U101" s="613"/>
      <c r="V101" s="613"/>
      <c r="W101" s="613"/>
      <c r="X101" s="613"/>
      <c r="Y101" s="613"/>
      <c r="Z101" s="613"/>
      <c r="AA101" s="613"/>
      <c r="AB101" s="613"/>
      <c r="AC101" s="613"/>
      <c r="AD101" s="613"/>
      <c r="AE101" s="613"/>
      <c r="AF101" s="613"/>
      <c r="AG101" s="613"/>
      <c r="AH101" s="613"/>
      <c r="AI101" s="613"/>
      <c r="AJ101" s="613"/>
      <c r="AK101" s="613"/>
      <c r="AL101" s="613"/>
      <c r="AM101" s="613"/>
      <c r="AN101" s="613"/>
    </row>
    <row r="102" spans="1:40" s="560" customFormat="1" ht="15.75" customHeight="1">
      <c r="A102" s="553">
        <v>42339</v>
      </c>
      <c r="B102" s="553" t="s">
        <v>121</v>
      </c>
      <c r="C102" s="221">
        <v>134.37302973956344</v>
      </c>
      <c r="D102" s="222">
        <f t="shared" ca="1" si="6"/>
        <v>2.1519424998116987E-2</v>
      </c>
      <c r="E102" s="222">
        <f t="shared" si="8"/>
        <v>2.1519424998116987E-2</v>
      </c>
      <c r="F102" s="222">
        <f t="shared" si="9"/>
        <v>1.8286858417904783E-2</v>
      </c>
      <c r="G102" s="222">
        <v>8.7815251913383463E-3</v>
      </c>
      <c r="H102" s="223">
        <v>3.5000000000000003E-2</v>
      </c>
      <c r="I102" s="554">
        <v>0.03</v>
      </c>
      <c r="J102" s="555">
        <v>709</v>
      </c>
      <c r="K102" s="555">
        <v>700.20499999999993</v>
      </c>
      <c r="L102" s="556">
        <v>93.41</v>
      </c>
      <c r="M102" s="557">
        <f t="shared" si="5"/>
        <v>3.8688876947876594E-3</v>
      </c>
      <c r="N102" s="228">
        <f t="shared" si="7"/>
        <v>4.3687150837988797E-2</v>
      </c>
      <c r="O102" s="613"/>
      <c r="P102" s="613"/>
      <c r="Q102" s="613"/>
      <c r="R102" s="613"/>
      <c r="S102" s="613"/>
      <c r="T102" s="613"/>
      <c r="U102" s="613"/>
      <c r="V102" s="613"/>
      <c r="W102" s="613"/>
      <c r="X102" s="613"/>
      <c r="Y102" s="613"/>
      <c r="Z102" s="613"/>
      <c r="AA102" s="613"/>
      <c r="AB102" s="613"/>
      <c r="AC102" s="613"/>
      <c r="AD102" s="613"/>
      <c r="AE102" s="613"/>
      <c r="AF102" s="613"/>
      <c r="AG102" s="613"/>
      <c r="AH102" s="613"/>
      <c r="AI102" s="613"/>
      <c r="AJ102" s="613"/>
      <c r="AK102" s="613"/>
      <c r="AL102" s="613"/>
      <c r="AM102" s="613"/>
      <c r="AN102" s="613"/>
    </row>
    <row r="103" spans="1:40" ht="15.75" customHeight="1">
      <c r="A103" s="542">
        <v>42430</v>
      </c>
      <c r="B103" s="542" t="s">
        <v>122</v>
      </c>
      <c r="C103" s="212">
        <v>129.32981135548056</v>
      </c>
      <c r="D103" s="213">
        <f t="shared" ca="1" si="6"/>
        <v>2.9530086518051446E-2</v>
      </c>
      <c r="E103" s="213">
        <f t="shared" si="8"/>
        <v>2.2689537902711887E-2</v>
      </c>
      <c r="F103" s="213">
        <f t="shared" si="9"/>
        <v>2.9530086518051446E-2</v>
      </c>
      <c r="G103" s="213">
        <v>9.9086347474257597E-3</v>
      </c>
      <c r="H103" s="214">
        <v>3.5000000000000003E-2</v>
      </c>
      <c r="I103" s="408">
        <v>3.3750000000000002E-2</v>
      </c>
      <c r="J103" s="562">
        <v>667.7</v>
      </c>
      <c r="K103" s="562">
        <v>689.65000000000009</v>
      </c>
      <c r="L103" s="550">
        <v>94.47</v>
      </c>
      <c r="M103" s="551">
        <f t="shared" si="5"/>
        <v>1.1347821432394767E-2</v>
      </c>
      <c r="N103" s="213">
        <f t="shared" si="7"/>
        <v>4.4559929234851747E-2</v>
      </c>
      <c r="O103" s="613"/>
      <c r="P103" s="613"/>
      <c r="Q103" s="613"/>
      <c r="R103" s="613"/>
      <c r="S103" s="613"/>
      <c r="T103" s="613"/>
      <c r="U103" s="613"/>
      <c r="V103" s="613"/>
      <c r="W103" s="613"/>
      <c r="X103" s="613"/>
      <c r="Y103" s="613"/>
      <c r="Z103" s="613"/>
      <c r="AA103" s="613"/>
      <c r="AB103" s="613"/>
      <c r="AC103" s="613"/>
      <c r="AD103" s="613"/>
      <c r="AE103" s="613"/>
      <c r="AF103" s="613"/>
      <c r="AG103" s="613"/>
      <c r="AH103" s="613"/>
      <c r="AI103" s="613"/>
      <c r="AJ103" s="613"/>
      <c r="AK103" s="613"/>
      <c r="AL103" s="613"/>
      <c r="AM103" s="613"/>
      <c r="AN103" s="613"/>
    </row>
    <row r="104" spans="1:40" ht="15.75" customHeight="1">
      <c r="A104" s="542">
        <v>42522</v>
      </c>
      <c r="B104" s="542" t="s">
        <v>123</v>
      </c>
      <c r="C104" s="212">
        <v>130.03600878336798</v>
      </c>
      <c r="D104" s="213">
        <f t="shared" ca="1" si="6"/>
        <v>2.0985312235539011E-2</v>
      </c>
      <c r="E104" s="213">
        <f t="shared" si="8"/>
        <v>2.0685697587745189E-2</v>
      </c>
      <c r="F104" s="213">
        <f t="shared" si="9"/>
        <v>1.2626475491823941E-2</v>
      </c>
      <c r="G104" s="213">
        <v>-5.523779358635128E-3</v>
      </c>
      <c r="H104" s="214">
        <v>3.5000000000000003E-2</v>
      </c>
      <c r="I104" s="370">
        <v>3.5000000000000003E-2</v>
      </c>
      <c r="J104" s="562">
        <v>663.24</v>
      </c>
      <c r="K104" s="562">
        <v>661.84500000000003</v>
      </c>
      <c r="L104" s="550">
        <v>95.42</v>
      </c>
      <c r="M104" s="551">
        <f t="shared" si="5"/>
        <v>1.0056102466391437E-2</v>
      </c>
      <c r="N104" s="213">
        <f t="shared" si="7"/>
        <v>4.2044337665174236E-2</v>
      </c>
      <c r="O104" s="613"/>
      <c r="P104" s="613"/>
      <c r="Q104" s="613"/>
      <c r="R104" s="613"/>
      <c r="S104" s="613"/>
      <c r="T104" s="613"/>
      <c r="U104" s="613"/>
      <c r="V104" s="613"/>
      <c r="W104" s="613"/>
      <c r="X104" s="613"/>
      <c r="Y104" s="613"/>
      <c r="Z104" s="613"/>
      <c r="AA104" s="613"/>
      <c r="AB104" s="613"/>
      <c r="AC104" s="613"/>
      <c r="AD104" s="613"/>
      <c r="AE104" s="613"/>
      <c r="AF104" s="613"/>
      <c r="AG104" s="613"/>
      <c r="AH104" s="613"/>
      <c r="AI104" s="613"/>
      <c r="AJ104" s="613"/>
      <c r="AK104" s="613"/>
      <c r="AL104" s="613"/>
      <c r="AM104" s="613"/>
      <c r="AN104" s="613"/>
    </row>
    <row r="105" spans="1:40" ht="15.75" customHeight="1">
      <c r="A105" s="542">
        <v>42614</v>
      </c>
      <c r="B105" s="542" t="s">
        <v>124</v>
      </c>
      <c r="C105" s="212">
        <v>125.44835091845022</v>
      </c>
      <c r="D105" s="213">
        <f t="shared" ca="1" si="6"/>
        <v>2.0645998588283421E-2</v>
      </c>
      <c r="E105" s="213">
        <f t="shared" si="8"/>
        <v>2.0034371734866996E-2</v>
      </c>
      <c r="F105" s="213">
        <f t="shared" si="9"/>
        <v>1.9945178650311313E-2</v>
      </c>
      <c r="G105" s="213">
        <v>6.788509395416753E-3</v>
      </c>
      <c r="H105" s="214">
        <v>3.5000000000000003E-2</v>
      </c>
      <c r="I105" s="408">
        <v>3.5000000000000003E-2</v>
      </c>
      <c r="J105" s="615">
        <v>657.75</v>
      </c>
      <c r="K105" s="615">
        <v>656.72500000000002</v>
      </c>
      <c r="L105" s="550">
        <v>95.93</v>
      </c>
      <c r="M105" s="551">
        <f t="shared" si="5"/>
        <v>5.3447914483337744E-3</v>
      </c>
      <c r="N105" s="219">
        <f t="shared" si="7"/>
        <v>3.0951101558302163E-2</v>
      </c>
      <c r="O105" s="613"/>
      <c r="P105" s="613"/>
      <c r="Q105" s="613"/>
      <c r="R105" s="613"/>
      <c r="S105" s="613"/>
      <c r="T105" s="613"/>
      <c r="U105" s="613"/>
      <c r="V105" s="613"/>
      <c r="W105" s="613"/>
      <c r="X105" s="613"/>
      <c r="Y105" s="613"/>
      <c r="Z105" s="613"/>
      <c r="AA105" s="613"/>
      <c r="AB105" s="613"/>
      <c r="AC105" s="613"/>
      <c r="AD105" s="613"/>
      <c r="AE105" s="613"/>
      <c r="AF105" s="613"/>
      <c r="AG105" s="613"/>
      <c r="AH105" s="613"/>
      <c r="AI105" s="613"/>
      <c r="AJ105" s="613"/>
      <c r="AK105" s="613"/>
      <c r="AL105" s="613"/>
      <c r="AM105" s="613"/>
      <c r="AN105" s="613"/>
    </row>
    <row r="106" spans="1:40" s="560" customFormat="1" ht="15.75" customHeight="1">
      <c r="A106" s="553">
        <v>42705</v>
      </c>
      <c r="B106" s="553" t="s">
        <v>125</v>
      </c>
      <c r="C106" s="221">
        <v>135.55396213578982</v>
      </c>
      <c r="D106" s="222">
        <f t="shared" ca="1" si="6"/>
        <v>1.7530387490465316E-2</v>
      </c>
      <c r="E106" s="222">
        <f t="shared" si="8"/>
        <v>1.7530387490465316E-2</v>
      </c>
      <c r="F106" s="222">
        <f t="shared" si="9"/>
        <v>8.7884629714400919E-3</v>
      </c>
      <c r="G106" s="222">
        <v>4.2616634826808664E-4</v>
      </c>
      <c r="H106" s="223">
        <v>3.5000000000000003E-2</v>
      </c>
      <c r="I106" s="554">
        <v>3.5000000000000003E-2</v>
      </c>
      <c r="J106" s="555">
        <v>670</v>
      </c>
      <c r="K106" s="555">
        <v>661.61</v>
      </c>
      <c r="L106" s="556">
        <v>95.94</v>
      </c>
      <c r="M106" s="557">
        <f t="shared" si="5"/>
        <v>1.0424267695174905E-4</v>
      </c>
      <c r="N106" s="228">
        <f t="shared" si="7"/>
        <v>2.708489455090457E-2</v>
      </c>
      <c r="O106" s="613"/>
      <c r="P106" s="613"/>
      <c r="Q106" s="613"/>
      <c r="R106" s="613"/>
      <c r="S106" s="613"/>
      <c r="T106" s="613"/>
      <c r="U106" s="613"/>
      <c r="V106" s="613"/>
      <c r="W106" s="613"/>
      <c r="X106" s="613"/>
      <c r="Y106" s="613"/>
      <c r="Z106" s="613"/>
      <c r="AA106" s="613"/>
      <c r="AB106" s="613"/>
      <c r="AC106" s="613"/>
      <c r="AD106" s="613"/>
      <c r="AE106" s="613"/>
      <c r="AF106" s="613"/>
      <c r="AG106" s="613"/>
      <c r="AH106" s="613"/>
      <c r="AI106" s="613"/>
      <c r="AJ106" s="613"/>
      <c r="AK106" s="613"/>
      <c r="AL106" s="613"/>
      <c r="AM106" s="613"/>
      <c r="AN106" s="613"/>
    </row>
    <row r="107" spans="1:40" ht="15.75" customHeight="1">
      <c r="A107" s="542">
        <v>42795</v>
      </c>
      <c r="B107" s="542" t="s">
        <v>126</v>
      </c>
      <c r="C107" s="212">
        <v>128.85005722043076</v>
      </c>
      <c r="D107" s="213">
        <f t="shared" ca="1" si="6"/>
        <v>-3.709540205940054E-3</v>
      </c>
      <c r="E107" s="213">
        <f t="shared" si="8"/>
        <v>9.2712986621845683E-3</v>
      </c>
      <c r="F107" s="213">
        <f t="shared" si="9"/>
        <v>-3.709540205940054E-3</v>
      </c>
      <c r="G107" s="213">
        <v>-7.8234851476282063E-3</v>
      </c>
      <c r="H107" s="214">
        <v>0.03</v>
      </c>
      <c r="I107" s="408">
        <v>3.5000000000000003E-2</v>
      </c>
      <c r="J107" s="562">
        <v>660.17</v>
      </c>
      <c r="K107" s="562">
        <v>653.7349999999999</v>
      </c>
      <c r="L107" s="550">
        <v>97.06</v>
      </c>
      <c r="M107" s="551">
        <f t="shared" si="5"/>
        <v>1.167396289347522E-2</v>
      </c>
      <c r="N107" s="213">
        <f t="shared" si="7"/>
        <v>2.7416110934688209E-2</v>
      </c>
      <c r="O107" s="613"/>
      <c r="P107" s="613"/>
      <c r="Q107" s="613"/>
      <c r="R107" s="613"/>
      <c r="S107" s="613"/>
      <c r="T107" s="613"/>
      <c r="U107" s="613"/>
      <c r="V107" s="613"/>
      <c r="W107" s="613"/>
      <c r="X107" s="613"/>
      <c r="Y107" s="613"/>
      <c r="Z107" s="613"/>
      <c r="AA107" s="613"/>
      <c r="AB107" s="613"/>
      <c r="AC107" s="613"/>
      <c r="AD107" s="613"/>
      <c r="AE107" s="613"/>
      <c r="AF107" s="613"/>
      <c r="AG107" s="613"/>
      <c r="AH107" s="613"/>
      <c r="AI107" s="613"/>
      <c r="AJ107" s="613"/>
      <c r="AK107" s="613"/>
      <c r="AL107" s="613"/>
      <c r="AM107" s="613"/>
      <c r="AN107" s="613"/>
    </row>
    <row r="108" spans="1:40" ht="15.75" customHeight="1">
      <c r="A108" s="542">
        <v>42887</v>
      </c>
      <c r="B108" s="542" t="s">
        <v>127</v>
      </c>
      <c r="C108" s="212">
        <v>130.91560520159689</v>
      </c>
      <c r="D108" s="213">
        <f t="shared" ca="1" si="6"/>
        <v>1.5416151710545556E-3</v>
      </c>
      <c r="E108" s="213">
        <f t="shared" si="8"/>
        <v>7.8065995354490436E-3</v>
      </c>
      <c r="F108" s="213">
        <f t="shared" si="9"/>
        <v>6.764252659386516E-3</v>
      </c>
      <c r="G108" s="213">
        <v>1.3087372434324562E-2</v>
      </c>
      <c r="H108" s="214">
        <v>2.5000000000000001E-2</v>
      </c>
      <c r="I108" s="408">
        <v>3.125E-2</v>
      </c>
      <c r="J108" s="562">
        <v>663.9</v>
      </c>
      <c r="K108" s="562">
        <v>665.625</v>
      </c>
      <c r="L108" s="550">
        <v>97.04</v>
      </c>
      <c r="M108" s="551">
        <f t="shared" si="5"/>
        <v>-2.0605810838647542E-4</v>
      </c>
      <c r="N108" s="213">
        <f t="shared" si="7"/>
        <v>1.6977572835883414E-2</v>
      </c>
      <c r="O108" s="613"/>
      <c r="P108" s="613"/>
      <c r="Q108" s="613"/>
      <c r="R108" s="613"/>
      <c r="S108" s="613"/>
      <c r="T108" s="613"/>
      <c r="U108" s="613"/>
      <c r="V108" s="613"/>
      <c r="W108" s="613"/>
      <c r="X108" s="613"/>
      <c r="Y108" s="613"/>
      <c r="Z108" s="613"/>
      <c r="AA108" s="613"/>
      <c r="AB108" s="613"/>
      <c r="AC108" s="613"/>
      <c r="AD108" s="613"/>
      <c r="AE108" s="613"/>
      <c r="AF108" s="613"/>
      <c r="AG108" s="613"/>
      <c r="AH108" s="613"/>
      <c r="AI108" s="613"/>
      <c r="AJ108" s="613"/>
      <c r="AK108" s="613"/>
      <c r="AL108" s="613"/>
      <c r="AM108" s="613"/>
      <c r="AN108" s="613"/>
    </row>
    <row r="109" spans="1:40" ht="15.75" customHeight="1">
      <c r="A109" s="542">
        <v>42979</v>
      </c>
      <c r="B109" s="542" t="s">
        <v>128</v>
      </c>
      <c r="C109" s="212">
        <v>127.77641357176377</v>
      </c>
      <c r="D109" s="213">
        <f t="shared" ca="1" si="6"/>
        <v>7.0888889798355059E-3</v>
      </c>
      <c r="E109" s="213">
        <f t="shared" si="8"/>
        <v>7.5287628946161256E-3</v>
      </c>
      <c r="F109" s="213">
        <f t="shared" si="9"/>
        <v>1.8557937479998898E-2</v>
      </c>
      <c r="G109" s="213">
        <v>1.8464600702744027E-2</v>
      </c>
      <c r="H109" s="214">
        <v>2.5000000000000001E-2</v>
      </c>
      <c r="I109" s="408">
        <v>2.6249999999999999E-2</v>
      </c>
      <c r="J109" s="562">
        <v>639.11</v>
      </c>
      <c r="K109" s="562">
        <v>642.05500000000006</v>
      </c>
      <c r="L109" s="550">
        <v>97.32</v>
      </c>
      <c r="M109" s="551">
        <f t="shared" si="5"/>
        <v>2.8854080791425041E-3</v>
      </c>
      <c r="N109" s="213">
        <f t="shared" si="7"/>
        <v>1.4489732096319985E-2</v>
      </c>
      <c r="O109" s="613"/>
      <c r="P109" s="613"/>
      <c r="Q109" s="613"/>
      <c r="R109" s="613"/>
      <c r="S109" s="613"/>
      <c r="T109" s="613"/>
      <c r="U109" s="613"/>
      <c r="V109" s="613"/>
      <c r="W109" s="613"/>
      <c r="X109" s="613"/>
      <c r="Y109" s="613"/>
      <c r="Z109" s="613"/>
      <c r="AA109" s="613"/>
      <c r="AB109" s="613"/>
      <c r="AC109" s="613"/>
      <c r="AD109" s="613"/>
      <c r="AE109" s="613"/>
      <c r="AF109" s="613"/>
      <c r="AG109" s="613"/>
      <c r="AH109" s="613"/>
      <c r="AI109" s="613"/>
      <c r="AJ109" s="613"/>
      <c r="AK109" s="613"/>
      <c r="AL109" s="613"/>
      <c r="AM109" s="613"/>
      <c r="AN109" s="613"/>
    </row>
    <row r="110" spans="1:40" s="560" customFormat="1" ht="15.75" customHeight="1">
      <c r="A110" s="553">
        <v>43070</v>
      </c>
      <c r="B110" s="553" t="s">
        <v>129</v>
      </c>
      <c r="C110" s="221">
        <v>139.89107126871448</v>
      </c>
      <c r="D110" s="222">
        <f t="shared" ca="1" si="6"/>
        <v>1.3576953734781627E-2</v>
      </c>
      <c r="E110" s="222">
        <f t="shared" si="8"/>
        <v>1.3576953734781627E-2</v>
      </c>
      <c r="F110" s="222">
        <f t="shared" si="9"/>
        <v>3.1995443472024876E-2</v>
      </c>
      <c r="G110" s="222">
        <v>9.7637443088611775E-3</v>
      </c>
      <c r="H110" s="223">
        <v>2.5000000000000001E-2</v>
      </c>
      <c r="I110" s="554">
        <v>2.5000000000000001E-2</v>
      </c>
      <c r="J110" s="555">
        <v>615.42999999999995</v>
      </c>
      <c r="K110" s="555">
        <v>625.38499999999999</v>
      </c>
      <c r="L110" s="556">
        <v>98.12</v>
      </c>
      <c r="M110" s="557">
        <f t="shared" si="5"/>
        <v>8.2203041512536323E-3</v>
      </c>
      <c r="N110" s="228">
        <f t="shared" si="7"/>
        <v>2.2722534917656967E-2</v>
      </c>
      <c r="O110" s="613"/>
      <c r="P110" s="613"/>
      <c r="Q110" s="613"/>
      <c r="R110" s="613"/>
      <c r="S110" s="613"/>
      <c r="T110" s="613"/>
      <c r="U110" s="613"/>
      <c r="V110" s="613"/>
      <c r="W110" s="613"/>
      <c r="X110" s="613"/>
      <c r="Y110" s="613"/>
      <c r="Z110" s="613"/>
      <c r="AA110" s="613"/>
      <c r="AB110" s="613"/>
      <c r="AC110" s="613"/>
      <c r="AD110" s="613"/>
      <c r="AE110" s="613"/>
      <c r="AF110" s="613"/>
      <c r="AG110" s="613"/>
      <c r="AH110" s="613"/>
      <c r="AI110" s="613"/>
      <c r="AJ110" s="613"/>
      <c r="AK110" s="613"/>
      <c r="AL110" s="613"/>
      <c r="AM110" s="613"/>
      <c r="AN110" s="613"/>
    </row>
    <row r="111" spans="1:40" ht="15.75" customHeight="1">
      <c r="A111" s="542">
        <v>43160</v>
      </c>
      <c r="B111" s="542" t="s">
        <v>130</v>
      </c>
      <c r="C111" s="212">
        <v>134.66756537695767</v>
      </c>
      <c r="D111" s="213">
        <f t="shared" ca="1" si="6"/>
        <v>4.5149441777698085E-2</v>
      </c>
      <c r="E111" s="213">
        <f t="shared" si="8"/>
        <v>2.570220243276955E-2</v>
      </c>
      <c r="F111" s="213">
        <f t="shared" si="9"/>
        <v>4.5149441777698085E-2</v>
      </c>
      <c r="G111" s="213">
        <v>8.7224061569659561E-3</v>
      </c>
      <c r="H111" s="214">
        <v>2.5000000000000001E-2</v>
      </c>
      <c r="I111" s="408">
        <v>2.5000000000000001E-2</v>
      </c>
      <c r="J111" s="562">
        <v>603.9</v>
      </c>
      <c r="K111" s="562">
        <v>602.65499999999997</v>
      </c>
      <c r="L111" s="550">
        <v>98.82</v>
      </c>
      <c r="M111" s="551">
        <f t="shared" si="5"/>
        <v>7.1341214838971378E-3</v>
      </c>
      <c r="N111" s="213">
        <f t="shared" si="7"/>
        <v>1.8133113538017609E-2</v>
      </c>
      <c r="O111" s="613"/>
      <c r="P111" s="613"/>
      <c r="Q111" s="613"/>
      <c r="R111" s="613"/>
      <c r="S111" s="613"/>
      <c r="T111" s="613"/>
      <c r="U111" s="613"/>
      <c r="V111" s="613"/>
      <c r="W111" s="613"/>
      <c r="X111" s="613"/>
      <c r="Y111" s="613"/>
      <c r="Z111" s="613"/>
      <c r="AA111" s="613"/>
      <c r="AB111" s="613"/>
      <c r="AC111" s="613"/>
      <c r="AD111" s="613"/>
      <c r="AE111" s="613"/>
      <c r="AF111" s="613"/>
      <c r="AG111" s="613"/>
      <c r="AH111" s="613"/>
      <c r="AI111" s="613"/>
      <c r="AJ111" s="613"/>
      <c r="AK111" s="613"/>
      <c r="AL111" s="613"/>
      <c r="AM111" s="613"/>
      <c r="AN111" s="613"/>
    </row>
    <row r="112" spans="1:40" ht="15.75" customHeight="1">
      <c r="A112" s="542">
        <v>43252</v>
      </c>
      <c r="B112" s="542" t="s">
        <v>131</v>
      </c>
      <c r="C112" s="212">
        <v>138.12962767770449</v>
      </c>
      <c r="D112" s="213">
        <f t="shared" ca="1" si="6"/>
        <v>5.0166486636955554E-2</v>
      </c>
      <c r="E112" s="213">
        <f t="shared" si="8"/>
        <v>3.7822414868846632E-2</v>
      </c>
      <c r="F112" s="213">
        <f t="shared" si="9"/>
        <v>5.5104374035461534E-2</v>
      </c>
      <c r="G112" s="213">
        <v>1.3524557376926039E-2</v>
      </c>
      <c r="H112" s="214">
        <v>2.5000000000000001E-2</v>
      </c>
      <c r="I112" s="408">
        <v>2.5000000000000001E-2</v>
      </c>
      <c r="J112" s="562">
        <v>653.9</v>
      </c>
      <c r="K112" s="562">
        <v>633.78</v>
      </c>
      <c r="L112" s="550">
        <v>99.52</v>
      </c>
      <c r="M112" s="551">
        <f t="shared" si="5"/>
        <v>7.0835863185589876E-3</v>
      </c>
      <c r="N112" s="213">
        <f t="shared" si="7"/>
        <v>2.5556471558120242E-2</v>
      </c>
      <c r="O112" s="613"/>
      <c r="P112" s="613"/>
      <c r="Q112" s="613"/>
      <c r="R112" s="613"/>
      <c r="S112" s="613"/>
      <c r="T112" s="613"/>
      <c r="U112" s="613"/>
      <c r="V112" s="613"/>
      <c r="W112" s="613"/>
      <c r="X112" s="613"/>
      <c r="Y112" s="613"/>
      <c r="Z112" s="613"/>
      <c r="AA112" s="613"/>
      <c r="AB112" s="613"/>
      <c r="AC112" s="613"/>
      <c r="AD112" s="613"/>
      <c r="AE112" s="613"/>
      <c r="AF112" s="613"/>
      <c r="AG112" s="613"/>
      <c r="AH112" s="613"/>
      <c r="AI112" s="613"/>
      <c r="AJ112" s="613"/>
      <c r="AK112" s="613"/>
      <c r="AL112" s="613"/>
      <c r="AM112" s="613"/>
      <c r="AN112" s="613"/>
    </row>
    <row r="113" spans="1:40" ht="15.75" customHeight="1">
      <c r="A113" s="542">
        <v>43344</v>
      </c>
      <c r="B113" s="542" t="s">
        <v>132</v>
      </c>
      <c r="C113" s="212">
        <v>130.87725518006948</v>
      </c>
      <c r="D113" s="213">
        <f t="shared" ca="1" si="6"/>
        <v>4.1627408326105675E-2</v>
      </c>
      <c r="E113" s="213">
        <f t="shared" si="8"/>
        <v>3.9131402040544883E-2</v>
      </c>
      <c r="F113" s="213">
        <f t="shared" si="9"/>
        <v>2.4267715156711445E-2</v>
      </c>
      <c r="G113" s="213">
        <v>-4.9044386513550364E-3</v>
      </c>
      <c r="H113" s="214">
        <v>2.5000000000000001E-2</v>
      </c>
      <c r="I113" s="408">
        <v>2.5000000000000001E-2</v>
      </c>
      <c r="J113" s="562">
        <v>656.83</v>
      </c>
      <c r="K113" s="562">
        <v>646.75</v>
      </c>
      <c r="L113" s="550">
        <v>100.38</v>
      </c>
      <c r="M113" s="551">
        <f t="shared" si="5"/>
        <v>8.6414790996784951E-3</v>
      </c>
      <c r="N113" s="213">
        <f t="shared" si="7"/>
        <v>3.1442663378544955E-2</v>
      </c>
      <c r="O113" s="613"/>
      <c r="P113" s="613"/>
      <c r="Q113" s="613"/>
      <c r="R113" s="613"/>
      <c r="S113" s="613"/>
      <c r="T113" s="613"/>
      <c r="U113" s="613"/>
      <c r="V113" s="613"/>
      <c r="W113" s="613"/>
      <c r="X113" s="613"/>
      <c r="Y113" s="613"/>
      <c r="Z113" s="613"/>
      <c r="AA113" s="613"/>
      <c r="AB113" s="613"/>
      <c r="AC113" s="613"/>
      <c r="AD113" s="613"/>
      <c r="AE113" s="613"/>
      <c r="AF113" s="613"/>
      <c r="AG113" s="613"/>
      <c r="AH113" s="613"/>
      <c r="AI113" s="613"/>
      <c r="AJ113" s="613"/>
      <c r="AK113" s="613"/>
      <c r="AL113" s="613"/>
      <c r="AM113" s="613"/>
      <c r="AN113" s="613"/>
    </row>
    <row r="114" spans="1:40" s="560" customFormat="1" ht="15.75" customHeight="1">
      <c r="A114" s="553">
        <v>43435</v>
      </c>
      <c r="B114" s="553" t="s">
        <v>133</v>
      </c>
      <c r="C114" s="221">
        <v>144.80343707954981</v>
      </c>
      <c r="D114" s="222">
        <f t="shared" ca="1" si="6"/>
        <v>3.9900294778594247E-2</v>
      </c>
      <c r="E114" s="222">
        <f t="shared" si="8"/>
        <v>3.9900294778594247E-2</v>
      </c>
      <c r="F114" s="222">
        <f t="shared" si="9"/>
        <v>3.5115649385508263E-2</v>
      </c>
      <c r="G114" s="222">
        <v>1.4696967063193567E-2</v>
      </c>
      <c r="H114" s="223">
        <v>2.75E-2</v>
      </c>
      <c r="I114" s="554">
        <v>2.5000000000000001E-2</v>
      </c>
      <c r="J114" s="555">
        <v>694</v>
      </c>
      <c r="K114" s="555">
        <v>695.4</v>
      </c>
      <c r="L114" s="556">
        <v>100.64</v>
      </c>
      <c r="M114" s="557">
        <f t="shared" si="5"/>
        <v>2.5901574018729612E-3</v>
      </c>
      <c r="N114" s="228">
        <f t="shared" si="7"/>
        <v>2.568283734203014E-2</v>
      </c>
      <c r="O114" s="613"/>
      <c r="P114" s="613"/>
      <c r="Q114" s="613"/>
      <c r="R114" s="613"/>
      <c r="S114" s="613"/>
      <c r="T114" s="613"/>
      <c r="U114" s="613"/>
      <c r="V114" s="613"/>
      <c r="W114" s="613"/>
      <c r="X114" s="613"/>
      <c r="Y114" s="613"/>
      <c r="Z114" s="613"/>
      <c r="AA114" s="613"/>
      <c r="AB114" s="613"/>
      <c r="AC114" s="613"/>
      <c r="AD114" s="613"/>
      <c r="AE114" s="613"/>
      <c r="AF114" s="613"/>
      <c r="AG114" s="613"/>
      <c r="AH114" s="613"/>
      <c r="AI114" s="613"/>
      <c r="AJ114" s="613"/>
      <c r="AK114" s="613"/>
      <c r="AL114" s="613"/>
      <c r="AM114" s="613"/>
      <c r="AN114" s="613"/>
    </row>
    <row r="115" spans="1:40" ht="15.75" customHeight="1">
      <c r="A115" s="542">
        <v>43525</v>
      </c>
      <c r="B115" s="542" t="s">
        <v>134</v>
      </c>
      <c r="C115" s="212">
        <v>136.28295195781683</v>
      </c>
      <c r="D115" s="213">
        <f t="shared" ca="1" si="6"/>
        <v>1.1995364855207802E-2</v>
      </c>
      <c r="E115" s="213">
        <f t="shared" si="8"/>
        <v>3.1584802203145523E-2</v>
      </c>
      <c r="F115" s="213">
        <f t="shared" si="9"/>
        <v>1.1995364855207802E-2</v>
      </c>
      <c r="G115" s="213">
        <v>-7.6447153463405915E-3</v>
      </c>
      <c r="H115" s="214">
        <v>0.03</v>
      </c>
      <c r="I115" s="408">
        <v>2.75E-2</v>
      </c>
      <c r="J115" s="562">
        <v>679.72</v>
      </c>
      <c r="K115" s="562">
        <v>667.13</v>
      </c>
      <c r="L115" s="550">
        <v>101.27</v>
      </c>
      <c r="M115" s="551">
        <f t="shared" si="5"/>
        <v>6.2599364069952923E-3</v>
      </c>
      <c r="N115" s="213">
        <f t="shared" si="7"/>
        <v>2.4792552114956568E-2</v>
      </c>
      <c r="O115" s="613"/>
      <c r="P115" s="613"/>
      <c r="Q115" s="613"/>
      <c r="R115" s="613"/>
      <c r="S115" s="613"/>
      <c r="T115" s="613"/>
      <c r="U115" s="613"/>
      <c r="V115" s="613"/>
      <c r="W115" s="613"/>
      <c r="X115" s="613"/>
      <c r="Y115" s="613"/>
      <c r="Z115" s="613"/>
      <c r="AA115" s="613"/>
      <c r="AB115" s="613"/>
      <c r="AC115" s="613"/>
      <c r="AD115" s="613"/>
      <c r="AE115" s="613"/>
      <c r="AF115" s="613"/>
      <c r="AG115" s="613"/>
      <c r="AH115" s="613"/>
      <c r="AI115" s="613"/>
      <c r="AJ115" s="613"/>
      <c r="AK115" s="613"/>
      <c r="AL115" s="613"/>
      <c r="AM115" s="613"/>
      <c r="AN115" s="613"/>
    </row>
    <row r="116" spans="1:40" ht="15.75" customHeight="1">
      <c r="A116" s="542">
        <v>43617</v>
      </c>
      <c r="B116" s="542" t="s">
        <v>135</v>
      </c>
      <c r="C116" s="212">
        <v>139.78148281289288</v>
      </c>
      <c r="D116" s="213">
        <f t="shared" ca="1" si="6"/>
        <v>1.197681574162246E-2</v>
      </c>
      <c r="E116" s="213">
        <f t="shared" si="8"/>
        <v>2.0871760165938502E-2</v>
      </c>
      <c r="F116" s="213">
        <f t="shared" si="9"/>
        <v>1.1958731540510747E-2</v>
      </c>
      <c r="G116" s="213">
        <v>1.3869848169456578E-2</v>
      </c>
      <c r="H116" s="214">
        <v>2.5000000000000001E-2</v>
      </c>
      <c r="I116" s="408">
        <v>0.03</v>
      </c>
      <c r="J116" s="562">
        <v>678.73</v>
      </c>
      <c r="K116" s="562">
        <v>677.745</v>
      </c>
      <c r="L116" s="550">
        <v>102.2</v>
      </c>
      <c r="M116" s="551">
        <f t="shared" si="5"/>
        <v>9.1833711859385936E-3</v>
      </c>
      <c r="N116" s="213">
        <f t="shared" si="7"/>
        <v>2.6929260450160752E-2</v>
      </c>
      <c r="O116" s="613"/>
      <c r="P116" s="613"/>
      <c r="Q116" s="613"/>
      <c r="R116" s="613"/>
      <c r="S116" s="613"/>
      <c r="T116" s="613"/>
      <c r="U116" s="613"/>
      <c r="V116" s="613"/>
      <c r="W116" s="613"/>
      <c r="X116" s="613"/>
      <c r="Y116" s="613"/>
      <c r="Z116" s="613"/>
      <c r="AA116" s="613"/>
      <c r="AB116" s="613"/>
      <c r="AC116" s="613"/>
      <c r="AD116" s="613"/>
      <c r="AE116" s="613"/>
      <c r="AF116" s="613"/>
      <c r="AG116" s="613"/>
      <c r="AH116" s="613"/>
      <c r="AI116" s="613"/>
      <c r="AJ116" s="613"/>
      <c r="AK116" s="613"/>
      <c r="AL116" s="613"/>
      <c r="AM116" s="613"/>
      <c r="AN116" s="613"/>
    </row>
    <row r="117" spans="1:40" ht="15.75" customHeight="1">
      <c r="A117" s="542">
        <v>43709</v>
      </c>
      <c r="B117" s="542" t="s">
        <v>136</v>
      </c>
      <c r="C117" s="212">
        <v>135.04102285948954</v>
      </c>
      <c r="D117" s="213">
        <f t="shared" ca="1" si="6"/>
        <v>1.8408421508875339E-2</v>
      </c>
      <c r="E117" s="213">
        <f t="shared" si="8"/>
        <v>2.2708164450127022E-2</v>
      </c>
      <c r="F117" s="213">
        <f t="shared" si="9"/>
        <v>3.1814295567944795E-2</v>
      </c>
      <c r="G117" s="213">
        <v>1.7136071117769269E-3</v>
      </c>
      <c r="H117" s="214">
        <v>0.02</v>
      </c>
      <c r="I117" s="408">
        <v>2.75E-2</v>
      </c>
      <c r="J117" s="562">
        <v>728.66</v>
      </c>
      <c r="K117" s="562">
        <v>712.94</v>
      </c>
      <c r="L117" s="550">
        <v>102.63246997694492</v>
      </c>
      <c r="M117" s="551">
        <f t="shared" si="5"/>
        <v>4.2316044710852818E-3</v>
      </c>
      <c r="N117" s="213">
        <f t="shared" si="7"/>
        <v>2.2439429935693589E-2</v>
      </c>
      <c r="O117" s="613"/>
      <c r="P117" s="613"/>
      <c r="Q117" s="613"/>
      <c r="R117" s="613"/>
      <c r="S117" s="613"/>
      <c r="T117" s="613"/>
      <c r="U117" s="613"/>
      <c r="V117" s="613"/>
      <c r="W117" s="613"/>
      <c r="X117" s="613"/>
      <c r="Y117" s="613"/>
      <c r="Z117" s="613"/>
      <c r="AA117" s="613"/>
      <c r="AB117" s="613"/>
      <c r="AC117" s="613"/>
      <c r="AD117" s="613"/>
      <c r="AE117" s="613"/>
      <c r="AF117" s="613"/>
      <c r="AG117" s="613"/>
      <c r="AH117" s="613"/>
      <c r="AI117" s="613"/>
      <c r="AJ117" s="613"/>
      <c r="AK117" s="613"/>
      <c r="AL117" s="613"/>
      <c r="AM117" s="613"/>
      <c r="AN117" s="613"/>
    </row>
    <row r="118" spans="1:40" s="560" customFormat="1" ht="15.75" customHeight="1">
      <c r="A118" s="553">
        <v>43800</v>
      </c>
      <c r="B118" s="553" t="s">
        <v>137</v>
      </c>
      <c r="C118" s="221">
        <v>140.85179331881196</v>
      </c>
      <c r="D118" s="222">
        <f t="shared" ca="1" si="6"/>
        <v>6.3436753384067401E-3</v>
      </c>
      <c r="E118" s="222">
        <f t="shared" si="8"/>
        <v>6.3436753384067401E-3</v>
      </c>
      <c r="F118" s="222">
        <f t="shared" si="9"/>
        <v>-2.7289709694991338E-2</v>
      </c>
      <c r="G118" s="222">
        <v>-3.9374660392378247E-2</v>
      </c>
      <c r="H118" s="223">
        <v>1.7500000000000002E-2</v>
      </c>
      <c r="I118" s="554">
        <v>2.2499999999999999E-2</v>
      </c>
      <c r="J118" s="555">
        <v>753</v>
      </c>
      <c r="K118" s="555">
        <v>747.18000000000006</v>
      </c>
      <c r="L118" s="556">
        <v>103.65559067868641</v>
      </c>
      <c r="M118" s="557">
        <f t="shared" si="5"/>
        <v>9.9687818287070851E-3</v>
      </c>
      <c r="N118" s="228">
        <f t="shared" si="7"/>
        <v>2.9964136314451606E-2</v>
      </c>
      <c r="O118" s="613"/>
      <c r="P118" s="613"/>
      <c r="Q118" s="613"/>
      <c r="R118" s="613"/>
      <c r="S118" s="613"/>
      <c r="T118" s="613"/>
      <c r="U118" s="613"/>
      <c r="V118" s="613"/>
      <c r="W118" s="613"/>
      <c r="X118" s="613"/>
      <c r="Y118" s="613"/>
      <c r="Z118" s="613"/>
      <c r="AA118" s="613"/>
      <c r="AB118" s="613"/>
      <c r="AC118" s="613"/>
      <c r="AD118" s="613"/>
      <c r="AE118" s="613"/>
      <c r="AF118" s="613"/>
      <c r="AG118" s="613"/>
      <c r="AH118" s="613"/>
      <c r="AI118" s="613"/>
      <c r="AJ118" s="613"/>
      <c r="AK118" s="613"/>
      <c r="AL118" s="613"/>
      <c r="AM118" s="613"/>
      <c r="AN118" s="613"/>
    </row>
    <row r="119" spans="1:40" ht="15.75" customHeight="1">
      <c r="A119" s="542">
        <v>43891</v>
      </c>
      <c r="B119" s="542" t="s">
        <v>138</v>
      </c>
      <c r="C119" s="212">
        <v>135.96437076026422</v>
      </c>
      <c r="D119" s="213">
        <f t="shared" ca="1" si="6"/>
        <v>-2.3376452665276881E-3</v>
      </c>
      <c r="E119" s="213">
        <f t="shared" si="8"/>
        <v>2.8093378619116205E-3</v>
      </c>
      <c r="F119" s="213">
        <f t="shared" si="9"/>
        <v>-2.3376452665276881E-3</v>
      </c>
      <c r="G119" s="213">
        <v>1.8986865717703472E-2</v>
      </c>
      <c r="H119" s="214">
        <v>5.0000000000000001E-3</v>
      </c>
      <c r="I119" s="408">
        <v>1.7500000000000002E-2</v>
      </c>
      <c r="J119" s="562">
        <v>853.79</v>
      </c>
      <c r="K119" s="562">
        <v>827.16499999999996</v>
      </c>
      <c r="L119" s="550">
        <v>105.05602316168533</v>
      </c>
      <c r="M119" s="551">
        <f t="shared" si="5"/>
        <v>1.3510438499549915E-2</v>
      </c>
      <c r="N119" s="213">
        <f t="shared" si="7"/>
        <v>3.7385436572384023E-2</v>
      </c>
      <c r="O119" s="613"/>
      <c r="P119" s="613"/>
      <c r="Q119" s="613"/>
      <c r="R119" s="613"/>
      <c r="S119" s="613"/>
      <c r="T119" s="613"/>
      <c r="U119" s="613"/>
      <c r="V119" s="613"/>
      <c r="W119" s="613"/>
      <c r="X119" s="613"/>
      <c r="Y119" s="613"/>
      <c r="Z119" s="613"/>
      <c r="AA119" s="613"/>
      <c r="AB119" s="613"/>
      <c r="AC119" s="613"/>
      <c r="AD119" s="613"/>
      <c r="AE119" s="613"/>
      <c r="AF119" s="613"/>
      <c r="AG119" s="613"/>
      <c r="AH119" s="613"/>
      <c r="AI119" s="613"/>
      <c r="AJ119" s="613"/>
      <c r="AK119" s="613"/>
      <c r="AL119" s="613"/>
      <c r="AM119" s="613"/>
      <c r="AN119" s="613"/>
    </row>
    <row r="120" spans="1:40" ht="15.75" customHeight="1">
      <c r="A120" s="542">
        <v>43983</v>
      </c>
      <c r="B120" s="542" t="s">
        <v>139</v>
      </c>
      <c r="C120" s="212">
        <v>118.88033018220425</v>
      </c>
      <c r="D120" s="213">
        <f t="shared" ca="1" si="6"/>
        <v>-7.6865148695686392E-2</v>
      </c>
      <c r="E120" s="213">
        <f t="shared" si="8"/>
        <v>-3.8074844489572435E-2</v>
      </c>
      <c r="F120" s="213">
        <f t="shared" si="9"/>
        <v>-0.14952733516689232</v>
      </c>
      <c r="G120" s="213">
        <v>-0.1266839677580861</v>
      </c>
      <c r="H120" s="214">
        <v>5.0000000000000001E-3</v>
      </c>
      <c r="I120" s="408">
        <v>1.125E-2</v>
      </c>
      <c r="J120" s="562">
        <v>821.24</v>
      </c>
      <c r="K120" s="562">
        <v>828.38499999999999</v>
      </c>
      <c r="L120" s="550">
        <v>104.8856029695238</v>
      </c>
      <c r="M120" s="551">
        <f t="shared" si="5"/>
        <v>-1.6221839265631033E-3</v>
      </c>
      <c r="N120" s="213">
        <f t="shared" si="7"/>
        <v>2.6277915553070352E-2</v>
      </c>
      <c r="O120" s="613"/>
      <c r="P120" s="613"/>
      <c r="Q120" s="613"/>
      <c r="R120" s="613"/>
      <c r="S120" s="613"/>
      <c r="T120" s="613"/>
      <c r="U120" s="613"/>
      <c r="V120" s="613"/>
      <c r="W120" s="613"/>
      <c r="X120" s="613"/>
      <c r="Y120" s="613"/>
      <c r="Z120" s="613"/>
      <c r="AA120" s="613"/>
      <c r="AB120" s="613"/>
      <c r="AC120" s="613"/>
      <c r="AD120" s="613"/>
      <c r="AE120" s="613"/>
      <c r="AF120" s="613"/>
      <c r="AG120" s="613"/>
      <c r="AH120" s="613"/>
      <c r="AI120" s="613"/>
      <c r="AJ120" s="613"/>
      <c r="AK120" s="613"/>
      <c r="AL120" s="613"/>
      <c r="AM120" s="613"/>
      <c r="AN120" s="613"/>
    </row>
    <row r="121" spans="1:40" ht="15.75" customHeight="1">
      <c r="A121" s="542">
        <v>44075</v>
      </c>
      <c r="B121" s="542" t="s">
        <v>140</v>
      </c>
      <c r="C121" s="212">
        <v>122.24636565147738</v>
      </c>
      <c r="D121" s="213">
        <f t="shared" ca="1" si="6"/>
        <v>-8.2738845726660792E-2</v>
      </c>
      <c r="E121" s="213">
        <f t="shared" si="8"/>
        <v>-6.8295426028061823E-2</v>
      </c>
      <c r="F121" s="213">
        <f t="shared" si="9"/>
        <v>-9.4746447687418911E-2</v>
      </c>
      <c r="G121" s="213">
        <v>5.0761329071874473E-2</v>
      </c>
      <c r="H121" s="214">
        <v>5.0000000000000001E-3</v>
      </c>
      <c r="I121" s="408">
        <v>5.0000000000000001E-3</v>
      </c>
      <c r="J121" s="562">
        <v>784.31</v>
      </c>
      <c r="K121" s="562">
        <v>771.02</v>
      </c>
      <c r="L121" s="550">
        <v>105.79073449454332</v>
      </c>
      <c r="M121" s="551">
        <f t="shared" si="5"/>
        <v>8.6297022603045725E-3</v>
      </c>
      <c r="N121" s="213">
        <f t="shared" si="7"/>
        <v>3.0772566599126527E-2</v>
      </c>
      <c r="O121" s="613"/>
      <c r="P121" s="613"/>
      <c r="Q121" s="613"/>
      <c r="R121" s="613"/>
      <c r="S121" s="613"/>
      <c r="T121" s="613"/>
      <c r="U121" s="613"/>
      <c r="V121" s="613"/>
      <c r="W121" s="613"/>
      <c r="X121" s="613"/>
      <c r="Y121" s="613"/>
      <c r="Z121" s="613"/>
      <c r="AA121" s="613"/>
      <c r="AB121" s="613"/>
      <c r="AC121" s="613"/>
      <c r="AD121" s="613"/>
      <c r="AE121" s="613"/>
      <c r="AF121" s="613"/>
      <c r="AG121" s="613"/>
      <c r="AH121" s="613"/>
      <c r="AI121" s="613"/>
      <c r="AJ121" s="613"/>
      <c r="AK121" s="613"/>
      <c r="AL121" s="613"/>
      <c r="AM121" s="613"/>
      <c r="AN121" s="613"/>
    </row>
    <row r="122" spans="1:40" s="560" customFormat="1" ht="15.75" customHeight="1">
      <c r="A122" s="553">
        <v>44166</v>
      </c>
      <c r="B122" s="553" t="s">
        <v>141</v>
      </c>
      <c r="C122" s="221">
        <v>140.95682977923019</v>
      </c>
      <c r="D122" s="222">
        <f t="shared" ca="1" si="6"/>
        <v>-6.1434747922113231E-2</v>
      </c>
      <c r="E122" s="222">
        <f t="shared" si="8"/>
        <v>-6.1434747922113231E-2</v>
      </c>
      <c r="F122" s="222">
        <f t="shared" si="9"/>
        <v>7.4572327368582769E-4</v>
      </c>
      <c r="G122" s="222">
        <v>6.9133454096951041E-2</v>
      </c>
      <c r="H122" s="223">
        <v>5.0000000000000001E-3</v>
      </c>
      <c r="I122" s="554">
        <v>5.0000000000000001E-3</v>
      </c>
      <c r="J122" s="555">
        <v>710.5</v>
      </c>
      <c r="K122" s="555">
        <v>742.16499999999996</v>
      </c>
      <c r="L122" s="556">
        <v>106.73</v>
      </c>
      <c r="M122" s="557">
        <f t="shared" si="5"/>
        <v>8.8785233408614772E-3</v>
      </c>
      <c r="N122" s="228">
        <f t="shared" si="7"/>
        <v>2.9659850483547023E-2</v>
      </c>
      <c r="O122" s="613"/>
      <c r="P122" s="613"/>
      <c r="Q122" s="613"/>
      <c r="R122" s="613"/>
      <c r="S122" s="613"/>
      <c r="T122" s="613"/>
      <c r="U122" s="613"/>
      <c r="V122" s="613"/>
      <c r="W122" s="613"/>
      <c r="X122" s="613"/>
      <c r="Y122" s="613"/>
      <c r="Z122" s="613"/>
      <c r="AA122" s="613"/>
      <c r="AB122" s="613"/>
      <c r="AC122" s="613"/>
      <c r="AD122" s="613"/>
      <c r="AE122" s="613"/>
      <c r="AF122" s="613"/>
      <c r="AG122" s="613"/>
      <c r="AH122" s="613"/>
      <c r="AI122" s="613"/>
      <c r="AJ122" s="613"/>
      <c r="AK122" s="613"/>
      <c r="AL122" s="613"/>
      <c r="AM122" s="613"/>
      <c r="AN122" s="613"/>
    </row>
    <row r="123" spans="1:40" ht="15.75" customHeight="1">
      <c r="A123" s="542">
        <v>44256</v>
      </c>
      <c r="B123" s="542" t="s">
        <v>142</v>
      </c>
      <c r="C123" s="212">
        <v>136.69005750663931</v>
      </c>
      <c r="D123" s="213">
        <f t="shared" ca="1" si="6"/>
        <v>5.3373302308341586E-3</v>
      </c>
      <c r="E123" s="213">
        <f t="shared" si="8"/>
        <v>-5.9577198688255284E-2</v>
      </c>
      <c r="F123" s="213">
        <f t="shared" si="9"/>
        <v>5.3373302308341586E-3</v>
      </c>
      <c r="G123" s="213">
        <v>3.5875382492329466E-2</v>
      </c>
      <c r="H123" s="214">
        <v>5.0000000000000001E-3</v>
      </c>
      <c r="I123" s="408">
        <v>5.0000000000000001E-3</v>
      </c>
      <c r="J123" s="562">
        <v>719.04</v>
      </c>
      <c r="K123" s="562">
        <v>725.77</v>
      </c>
      <c r="L123" s="550">
        <v>108.08196774701349</v>
      </c>
      <c r="M123" s="551">
        <f t="shared" si="5"/>
        <v>1.2667176492209276E-2</v>
      </c>
      <c r="N123" s="213">
        <f t="shared" si="7"/>
        <v>2.880315182567994E-2</v>
      </c>
      <c r="O123" s="613"/>
      <c r="P123" s="613"/>
      <c r="Q123" s="613"/>
      <c r="R123" s="613"/>
      <c r="S123" s="613"/>
      <c r="T123" s="613"/>
      <c r="U123" s="613"/>
      <c r="V123" s="613"/>
      <c r="W123" s="613"/>
      <c r="X123" s="613"/>
      <c r="Y123" s="613"/>
      <c r="Z123" s="613"/>
      <c r="AA123" s="613"/>
      <c r="AB123" s="613"/>
      <c r="AC123" s="613"/>
      <c r="AD123" s="613"/>
      <c r="AE123" s="613"/>
      <c r="AF123" s="613"/>
      <c r="AG123" s="613"/>
      <c r="AH123" s="613"/>
      <c r="AI123" s="613"/>
      <c r="AJ123" s="613"/>
      <c r="AK123" s="613"/>
      <c r="AL123" s="613"/>
      <c r="AM123" s="613"/>
      <c r="AN123" s="613"/>
    </row>
    <row r="124" spans="1:40">
      <c r="A124" s="542">
        <v>44348</v>
      </c>
      <c r="B124" s="542" t="s">
        <v>143</v>
      </c>
      <c r="C124" s="212">
        <v>140.63752643363833</v>
      </c>
      <c r="D124" s="213">
        <f t="shared" ca="1" si="6"/>
        <v>8.8221897158005547E-2</v>
      </c>
      <c r="E124" s="213">
        <f t="shared" si="8"/>
        <v>1.8452176328787484E-2</v>
      </c>
      <c r="F124" s="213">
        <f t="shared" si="9"/>
        <v>0.1830176297297248</v>
      </c>
      <c r="G124" s="213">
        <v>1.0651991286897422E-2</v>
      </c>
      <c r="H124" s="214">
        <v>5.0000000000000001E-3</v>
      </c>
      <c r="I124" s="408">
        <v>5.0000000000000001E-3</v>
      </c>
      <c r="J124" s="562">
        <v>734.38</v>
      </c>
      <c r="K124" s="562">
        <v>722.36500000000001</v>
      </c>
      <c r="L124" s="550">
        <v>108.86736733284266</v>
      </c>
      <c r="M124" s="551">
        <f t="shared" si="5"/>
        <v>7.2667032457027769E-3</v>
      </c>
      <c r="N124" s="213">
        <f t="shared" si="7"/>
        <v>3.7962925802846659E-2</v>
      </c>
      <c r="O124" s="613"/>
      <c r="P124" s="613"/>
      <c r="Q124" s="613"/>
      <c r="R124" s="613"/>
      <c r="S124" s="613"/>
      <c r="T124" s="613"/>
      <c r="U124" s="613"/>
      <c r="V124" s="613"/>
      <c r="W124" s="613"/>
      <c r="X124" s="613"/>
      <c r="Y124" s="613"/>
      <c r="Z124" s="613"/>
      <c r="AA124" s="613"/>
      <c r="AB124" s="613"/>
      <c r="AC124" s="613"/>
      <c r="AD124" s="613"/>
      <c r="AE124" s="613"/>
      <c r="AF124" s="613"/>
      <c r="AG124" s="613"/>
      <c r="AH124" s="613"/>
      <c r="AI124" s="613"/>
      <c r="AJ124" s="613"/>
      <c r="AK124" s="613"/>
      <c r="AL124" s="613"/>
      <c r="AM124" s="613"/>
      <c r="AN124" s="613"/>
    </row>
    <row r="125" spans="1:40">
      <c r="A125" s="542">
        <v>44440</v>
      </c>
      <c r="B125" s="542" t="s">
        <v>144</v>
      </c>
      <c r="C125" s="212">
        <v>142.10787987275592</v>
      </c>
      <c r="D125" s="213">
        <f t="shared" ca="1" si="6"/>
        <v>0.11229223116198717</v>
      </c>
      <c r="E125" s="213">
        <f t="shared" si="8"/>
        <v>8.1957754348918055E-2</v>
      </c>
      <c r="F125" s="213">
        <f t="shared" si="9"/>
        <v>0.16247120407573856</v>
      </c>
      <c r="G125" s="213">
        <v>4.1219725416340891E-2</v>
      </c>
      <c r="H125" s="214">
        <v>1.4999999999999999E-2</v>
      </c>
      <c r="I125" s="408">
        <v>5.0000000000000001E-3</v>
      </c>
      <c r="J125" s="562">
        <v>810.13</v>
      </c>
      <c r="K125" s="562">
        <v>784.56500000000005</v>
      </c>
      <c r="L125" s="550">
        <v>111.43493744650739</v>
      </c>
      <c r="M125" s="551">
        <f t="shared" si="5"/>
        <v>2.3584386915638689E-2</v>
      </c>
      <c r="N125" s="213">
        <f t="shared" si="7"/>
        <v>5.3352526371345022E-2</v>
      </c>
      <c r="O125" s="613"/>
      <c r="P125" s="613"/>
      <c r="Q125" s="613"/>
      <c r="R125" s="613"/>
      <c r="S125" s="613"/>
      <c r="T125" s="613"/>
      <c r="U125" s="613"/>
      <c r="V125" s="613"/>
      <c r="W125" s="613"/>
      <c r="X125" s="613"/>
      <c r="Y125" s="613"/>
      <c r="Z125" s="613"/>
      <c r="AA125" s="613"/>
      <c r="AB125" s="613"/>
      <c r="AC125" s="613"/>
      <c r="AD125" s="613"/>
      <c r="AE125" s="613"/>
      <c r="AF125" s="613"/>
      <c r="AG125" s="613"/>
      <c r="AH125" s="613"/>
      <c r="AI125" s="613"/>
      <c r="AJ125" s="613"/>
      <c r="AK125" s="613"/>
      <c r="AL125" s="613"/>
      <c r="AM125" s="613"/>
      <c r="AN125" s="613"/>
    </row>
    <row r="126" spans="1:40" s="560" customFormat="1" ht="15.75" customHeight="1">
      <c r="A126" s="553">
        <v>44531</v>
      </c>
      <c r="B126" s="553" t="s">
        <v>145</v>
      </c>
      <c r="C126" s="221">
        <v>157.32775873285541</v>
      </c>
      <c r="D126" s="222">
        <f t="shared" ca="1" si="6"/>
        <v>0.11333957069177503</v>
      </c>
      <c r="E126" s="222">
        <f t="shared" si="8"/>
        <v>0.11333957069177503</v>
      </c>
      <c r="F126" s="222">
        <f t="shared" si="9"/>
        <v>0.11614143833445856</v>
      </c>
      <c r="G126" s="222">
        <v>2.3928306531672217E-2</v>
      </c>
      <c r="H126" s="223">
        <v>0.04</v>
      </c>
      <c r="I126" s="554">
        <v>1.125E-2</v>
      </c>
      <c r="J126" s="555">
        <v>851</v>
      </c>
      <c r="K126" s="555">
        <v>828.23500000000001</v>
      </c>
      <c r="L126" s="556">
        <v>114.37398145010958</v>
      </c>
      <c r="M126" s="557">
        <f t="shared" si="5"/>
        <v>2.6374529128380786E-2</v>
      </c>
      <c r="N126" s="228">
        <f t="shared" si="7"/>
        <v>7.1619801837436325E-2</v>
      </c>
      <c r="O126" s="613"/>
      <c r="P126" s="613"/>
      <c r="Q126" s="613"/>
      <c r="R126" s="613"/>
      <c r="S126" s="613"/>
      <c r="T126" s="613"/>
      <c r="U126" s="613"/>
      <c r="V126" s="613"/>
      <c r="W126" s="613"/>
      <c r="X126" s="613"/>
      <c r="Y126" s="613"/>
      <c r="Z126" s="613"/>
      <c r="AA126" s="613"/>
      <c r="AB126" s="613"/>
      <c r="AC126" s="613"/>
      <c r="AD126" s="613"/>
      <c r="AE126" s="613"/>
      <c r="AF126" s="613"/>
      <c r="AG126" s="613"/>
      <c r="AH126" s="613"/>
      <c r="AI126" s="613"/>
      <c r="AJ126" s="613"/>
      <c r="AK126" s="613"/>
      <c r="AL126" s="613"/>
      <c r="AM126" s="613"/>
      <c r="AN126" s="613"/>
    </row>
    <row r="127" spans="1:40" ht="15.75" customHeight="1">
      <c r="A127" s="542">
        <v>44621</v>
      </c>
      <c r="B127" s="542" t="s">
        <v>146</v>
      </c>
      <c r="C127" s="212">
        <v>145.30565374647867</v>
      </c>
      <c r="D127" s="213">
        <f t="shared" ca="1" si="6"/>
        <v>6.3030160327651297E-2</v>
      </c>
      <c r="E127" s="213">
        <f t="shared" si="8"/>
        <v>0.12838979823463381</v>
      </c>
      <c r="F127" s="213">
        <f t="shared" si="9"/>
        <v>6.3030160327651297E-2</v>
      </c>
      <c r="G127" s="213">
        <v>-1.4688089178453656E-2</v>
      </c>
      <c r="H127" s="214">
        <v>7.0000000000000007E-2</v>
      </c>
      <c r="I127" s="408">
        <v>3.3750000000000002E-2</v>
      </c>
      <c r="J127" s="562">
        <v>786</v>
      </c>
      <c r="K127" s="562">
        <v>793.3</v>
      </c>
      <c r="L127" s="550">
        <v>118.26</v>
      </c>
      <c r="M127" s="551">
        <f t="shared" si="5"/>
        <v>3.3976421041052252E-2</v>
      </c>
      <c r="N127" s="213">
        <f t="shared" si="7"/>
        <v>9.4169568385451097E-2</v>
      </c>
      <c r="O127" s="613"/>
      <c r="P127" s="613"/>
      <c r="Q127" s="613"/>
      <c r="R127" s="613"/>
      <c r="S127" s="613"/>
      <c r="T127" s="613"/>
      <c r="U127" s="613"/>
      <c r="V127" s="613"/>
      <c r="W127" s="613"/>
      <c r="X127" s="613"/>
      <c r="Y127" s="613"/>
      <c r="Z127" s="613"/>
      <c r="AA127" s="613"/>
      <c r="AB127" s="613"/>
      <c r="AC127" s="613"/>
      <c r="AD127" s="613"/>
      <c r="AE127" s="613"/>
      <c r="AF127" s="613"/>
      <c r="AG127" s="613"/>
      <c r="AH127" s="613"/>
      <c r="AI127" s="613"/>
      <c r="AJ127" s="613"/>
      <c r="AK127" s="613"/>
      <c r="AL127" s="613"/>
      <c r="AM127" s="613"/>
      <c r="AN127" s="613"/>
    </row>
    <row r="128" spans="1:40">
      <c r="A128" s="542">
        <v>44713</v>
      </c>
      <c r="B128" s="542" t="s">
        <v>147</v>
      </c>
      <c r="C128" s="212">
        <v>146.82014791478909</v>
      </c>
      <c r="D128" s="213">
        <f t="shared" ca="1" si="6"/>
        <v>5.3360064335240764E-2</v>
      </c>
      <c r="E128" s="213">
        <f t="shared" si="8"/>
        <v>9.4408427500240144E-2</v>
      </c>
      <c r="F128" s="213">
        <f t="shared" si="9"/>
        <v>4.3961392367549257E-2</v>
      </c>
      <c r="G128" s="213">
        <v>-3.6365434264606922E-3</v>
      </c>
      <c r="H128" s="214">
        <v>0.09</v>
      </c>
      <c r="I128" s="408">
        <v>6.25E-2</v>
      </c>
      <c r="J128" s="562">
        <v>918.15</v>
      </c>
      <c r="K128" s="562">
        <v>884.88499999999999</v>
      </c>
      <c r="L128" s="550">
        <v>122.48</v>
      </c>
      <c r="M128" s="551">
        <f t="shared" si="5"/>
        <v>3.5684085912396357E-2</v>
      </c>
      <c r="N128" s="213">
        <f t="shared" si="7"/>
        <v>0.12503868698816922</v>
      </c>
      <c r="O128" s="613"/>
      <c r="P128" s="613"/>
      <c r="Q128" s="613"/>
      <c r="R128" s="613"/>
      <c r="S128" s="613"/>
      <c r="T128" s="613"/>
      <c r="U128" s="613"/>
      <c r="V128" s="613"/>
      <c r="W128" s="613"/>
      <c r="X128" s="613"/>
      <c r="Y128" s="613"/>
      <c r="Z128" s="613"/>
      <c r="AA128" s="613"/>
      <c r="AB128" s="613"/>
      <c r="AC128" s="613"/>
      <c r="AD128" s="613"/>
      <c r="AE128" s="613"/>
      <c r="AF128" s="613"/>
      <c r="AG128" s="613"/>
      <c r="AH128" s="613"/>
      <c r="AI128" s="613"/>
      <c r="AJ128" s="613"/>
      <c r="AK128" s="613"/>
      <c r="AL128" s="613"/>
      <c r="AM128" s="613"/>
      <c r="AN128" s="613"/>
    </row>
    <row r="129" spans="1:40">
      <c r="A129" s="542">
        <v>44805</v>
      </c>
      <c r="B129" s="542" t="s">
        <v>148</v>
      </c>
      <c r="C129" s="212">
        <v>142.86711450991561</v>
      </c>
      <c r="D129" s="213">
        <f t="shared" ca="1" si="6"/>
        <v>3.709140904948538E-2</v>
      </c>
      <c r="E129" s="213">
        <f t="shared" si="8"/>
        <v>5.6975054219795984E-2</v>
      </c>
      <c r="F129" s="213">
        <f t="shared" si="9"/>
        <v>5.3426638821121308E-3</v>
      </c>
      <c r="G129" s="213">
        <v>-4.245026286903153E-3</v>
      </c>
      <c r="H129" s="214">
        <v>0.1075</v>
      </c>
      <c r="I129" s="408">
        <v>0.08</v>
      </c>
      <c r="J129" s="562">
        <v>968.38</v>
      </c>
      <c r="K129" s="562">
        <v>934.74</v>
      </c>
      <c r="L129" s="550">
        <v>126.74999999999999</v>
      </c>
      <c r="M129" s="551">
        <f t="shared" si="5"/>
        <v>3.4862834748530247E-2</v>
      </c>
      <c r="N129" s="213">
        <f t="shared" si="7"/>
        <v>0.13743501727942697</v>
      </c>
      <c r="O129" s="613"/>
      <c r="P129" s="613"/>
      <c r="Q129" s="613"/>
      <c r="R129" s="613"/>
      <c r="S129" s="613"/>
      <c r="T129" s="613"/>
      <c r="U129" s="613"/>
      <c r="V129" s="613"/>
      <c r="W129" s="613"/>
      <c r="X129" s="613"/>
      <c r="Y129" s="613"/>
      <c r="Z129" s="613"/>
      <c r="AA129" s="613"/>
      <c r="AB129" s="613"/>
      <c r="AC129" s="613"/>
      <c r="AD129" s="613"/>
      <c r="AE129" s="613"/>
      <c r="AF129" s="613"/>
      <c r="AG129" s="613"/>
      <c r="AH129" s="613"/>
      <c r="AI129" s="613"/>
      <c r="AJ129" s="613"/>
      <c r="AK129" s="613"/>
      <c r="AL129" s="613"/>
      <c r="AM129" s="613"/>
      <c r="AN129" s="613"/>
    </row>
    <row r="130" spans="1:40">
      <c r="A130" s="616">
        <v>44896</v>
      </c>
      <c r="B130" s="616" t="s">
        <v>149</v>
      </c>
      <c r="C130" s="617">
        <v>153.64436200939059</v>
      </c>
      <c r="D130" s="618">
        <f t="shared" ca="1" si="6"/>
        <v>2.0587400809420009E-2</v>
      </c>
      <c r="E130" s="618">
        <f t="shared" si="8"/>
        <v>2.0587400809420009E-2</v>
      </c>
      <c r="F130" s="618">
        <f t="shared" si="9"/>
        <v>-2.341224939026354E-2</v>
      </c>
      <c r="G130" s="618">
        <v>9.888471611407823E-4</v>
      </c>
      <c r="H130" s="223">
        <v>0.1125</v>
      </c>
      <c r="I130" s="554">
        <v>0.10249999999999999</v>
      </c>
      <c r="J130" s="555">
        <v>850.58</v>
      </c>
      <c r="K130" s="555">
        <v>877.79</v>
      </c>
      <c r="L130" s="556">
        <v>129.02000000000001</v>
      </c>
      <c r="M130" s="557">
        <f t="shared" si="5"/>
        <v>1.7909270216962758E-2</v>
      </c>
      <c r="N130" s="228">
        <f t="shared" si="7"/>
        <v>0.12805376156533543</v>
      </c>
      <c r="O130" s="613"/>
      <c r="P130" s="613"/>
      <c r="Q130" s="613"/>
      <c r="R130" s="613"/>
      <c r="S130" s="613"/>
      <c r="T130" s="613"/>
      <c r="U130" s="613"/>
      <c r="V130" s="613"/>
      <c r="W130" s="613"/>
      <c r="X130" s="613"/>
      <c r="Y130" s="613"/>
      <c r="Z130" s="613"/>
      <c r="AA130" s="613"/>
      <c r="AB130" s="613"/>
      <c r="AC130" s="613"/>
      <c r="AD130" s="613"/>
      <c r="AE130" s="613"/>
      <c r="AF130" s="613"/>
      <c r="AG130" s="613"/>
      <c r="AH130" s="613"/>
      <c r="AI130" s="613"/>
      <c r="AJ130" s="613"/>
      <c r="AK130" s="613"/>
      <c r="AL130" s="613"/>
      <c r="AM130" s="613"/>
      <c r="AN130" s="613"/>
    </row>
    <row r="131" spans="1:40" ht="15.75" customHeight="1">
      <c r="A131" s="542">
        <v>44986</v>
      </c>
      <c r="B131" s="542" t="s">
        <v>150</v>
      </c>
      <c r="C131" s="212">
        <v>145.72576008021386</v>
      </c>
      <c r="D131" s="213">
        <f t="shared" ca="1" si="6"/>
        <v>2.8911905552426731E-3</v>
      </c>
      <c r="E131" s="213">
        <f t="shared" si="8"/>
        <v>6.284077268479793E-3</v>
      </c>
      <c r="F131" s="213">
        <f t="shared" si="9"/>
        <v>2.8911905552426731E-3</v>
      </c>
      <c r="G131" s="213">
        <v>6.9886402393064539E-3</v>
      </c>
      <c r="H131" s="214">
        <v>0.1125</v>
      </c>
      <c r="I131" s="408">
        <v>0.1125</v>
      </c>
      <c r="J131" s="562">
        <v>795.47</v>
      </c>
      <c r="K131" s="562">
        <v>796.48</v>
      </c>
      <c r="L131" s="550">
        <v>131.38</v>
      </c>
      <c r="M131" s="551">
        <f t="shared" si="5"/>
        <v>1.8291737715082856E-2</v>
      </c>
      <c r="N131" s="213">
        <f t="shared" si="7"/>
        <v>0.11094199222053103</v>
      </c>
      <c r="O131" s="613"/>
      <c r="P131" s="613"/>
      <c r="Q131" s="613"/>
      <c r="R131" s="613"/>
      <c r="S131" s="613"/>
      <c r="T131" s="613"/>
      <c r="U131" s="613"/>
      <c r="V131" s="613"/>
      <c r="W131" s="613"/>
      <c r="X131" s="613"/>
      <c r="Y131" s="613"/>
      <c r="Z131" s="613"/>
      <c r="AA131" s="613"/>
      <c r="AB131" s="613"/>
      <c r="AC131" s="613"/>
      <c r="AD131" s="613"/>
      <c r="AE131" s="613"/>
      <c r="AF131" s="613"/>
      <c r="AG131" s="613"/>
      <c r="AH131" s="613"/>
      <c r="AI131" s="613"/>
      <c r="AJ131" s="613"/>
      <c r="AK131" s="613"/>
      <c r="AL131" s="613"/>
      <c r="AM131" s="613"/>
      <c r="AN131" s="613"/>
    </row>
    <row r="132" spans="1:40">
      <c r="A132" s="542">
        <v>45078</v>
      </c>
      <c r="B132" s="542" t="s">
        <v>151</v>
      </c>
      <c r="C132" s="212">
        <v>146.24215801882454</v>
      </c>
      <c r="D132" s="213">
        <f t="shared" ca="1" si="6"/>
        <v>-5.4046428398824009E-4</v>
      </c>
      <c r="E132" s="213">
        <f t="shared" si="8"/>
        <v>-5.2100178252728613E-3</v>
      </c>
      <c r="F132" s="213">
        <f t="shared" si="9"/>
        <v>-3.9367205671254624E-3</v>
      </c>
      <c r="G132" s="213">
        <v>-6.2062084975086362E-3</v>
      </c>
      <c r="H132" s="214">
        <v>0.1125</v>
      </c>
      <c r="I132" s="408">
        <v>0.1125</v>
      </c>
      <c r="J132" s="562">
        <v>801.81</v>
      </c>
      <c r="K132" s="562">
        <v>804.53</v>
      </c>
      <c r="L132" s="550">
        <v>131.74</v>
      </c>
      <c r="M132" s="551">
        <f t="shared" ref="M132:M195" si="10">L132/L131-1</f>
        <v>2.7401430963618356E-3</v>
      </c>
      <c r="N132" s="213">
        <f t="shared" si="7"/>
        <v>7.5604180274330579E-2</v>
      </c>
      <c r="O132" s="613"/>
      <c r="P132" s="613"/>
      <c r="Q132" s="613"/>
      <c r="R132" s="613"/>
      <c r="S132" s="613"/>
      <c r="T132" s="613"/>
      <c r="U132" s="613"/>
      <c r="V132" s="613"/>
      <c r="W132" s="613"/>
      <c r="X132" s="613"/>
      <c r="Y132" s="613"/>
      <c r="Z132" s="613"/>
      <c r="AA132" s="613"/>
      <c r="AB132" s="613"/>
      <c r="AC132" s="613"/>
      <c r="AD132" s="613"/>
      <c r="AE132" s="613"/>
      <c r="AF132" s="613"/>
      <c r="AG132" s="613"/>
      <c r="AH132" s="613"/>
      <c r="AI132" s="613"/>
      <c r="AJ132" s="613"/>
      <c r="AK132" s="613"/>
      <c r="AL132" s="613"/>
      <c r="AM132" s="613"/>
      <c r="AN132" s="613"/>
    </row>
    <row r="133" spans="1:40">
      <c r="A133" s="542">
        <v>45170</v>
      </c>
      <c r="B133" s="542" t="s">
        <v>152</v>
      </c>
      <c r="C133" s="212">
        <v>143.6814080707523</v>
      </c>
      <c r="D133" s="213">
        <f t="shared" ca="1" si="6"/>
        <v>1.5090130763164566E-3</v>
      </c>
      <c r="E133" s="213">
        <f t="shared" si="8"/>
        <v>-5.1103850551018626E-3</v>
      </c>
      <c r="F133" s="213">
        <f t="shared" si="9"/>
        <v>5.699657080847409E-3</v>
      </c>
      <c r="G133" s="213">
        <v>4.9978740655314269E-3</v>
      </c>
      <c r="H133" s="214">
        <v>9.5000000000000001E-2</v>
      </c>
      <c r="I133" s="408">
        <v>0.1125</v>
      </c>
      <c r="J133" s="562">
        <v>892.8</v>
      </c>
      <c r="K133" s="562">
        <v>865.77499999999998</v>
      </c>
      <c r="L133" s="550">
        <v>133.24</v>
      </c>
      <c r="M133" s="551">
        <f t="shared" si="10"/>
        <v>1.1386063458326934E-2</v>
      </c>
      <c r="N133" s="213">
        <f t="shared" si="7"/>
        <v>5.1203155818540624E-2</v>
      </c>
      <c r="O133" s="613"/>
      <c r="P133" s="613"/>
      <c r="Q133" s="613"/>
      <c r="R133" s="613"/>
      <c r="S133" s="613"/>
      <c r="T133" s="613"/>
      <c r="U133" s="613"/>
      <c r="V133" s="613"/>
      <c r="W133" s="613"/>
      <c r="X133" s="613"/>
      <c r="Y133" s="613"/>
      <c r="Z133" s="613"/>
      <c r="AA133" s="613"/>
      <c r="AB133" s="613"/>
      <c r="AC133" s="613"/>
      <c r="AD133" s="613"/>
      <c r="AE133" s="613"/>
      <c r="AF133" s="613"/>
      <c r="AG133" s="613"/>
      <c r="AH133" s="613"/>
      <c r="AI133" s="613"/>
      <c r="AJ133" s="613"/>
      <c r="AK133" s="613"/>
      <c r="AL133" s="613"/>
      <c r="AM133" s="613"/>
      <c r="AN133" s="613"/>
    </row>
    <row r="134" spans="1:40">
      <c r="A134" s="616">
        <v>45261</v>
      </c>
      <c r="B134" s="616" t="s">
        <v>153</v>
      </c>
      <c r="C134" s="617">
        <v>154.27577657351071</v>
      </c>
      <c r="D134" s="618">
        <f t="shared" ca="1" si="6"/>
        <v>2.1878066688334474E-3</v>
      </c>
      <c r="E134" s="618">
        <f t="shared" si="8"/>
        <v>2.1878066688334474E-3</v>
      </c>
      <c r="F134" s="618">
        <f t="shared" si="9"/>
        <v>4.1095849913550531E-3</v>
      </c>
      <c r="G134" s="618">
        <v>1.9571422413959816E-3</v>
      </c>
      <c r="H134" s="223">
        <v>8.2500000000000004E-2</v>
      </c>
      <c r="I134" s="554">
        <v>9.8750000000000004E-2</v>
      </c>
      <c r="J134" s="555">
        <v>879</v>
      </c>
      <c r="K134" s="555">
        <v>888.19</v>
      </c>
      <c r="L134" s="556">
        <v>134.09786358499997</v>
      </c>
      <c r="M134" s="557">
        <f t="shared" si="10"/>
        <v>6.4384838261779542E-3</v>
      </c>
      <c r="N134" s="228">
        <f t="shared" si="7"/>
        <v>3.9357181716012768E-2</v>
      </c>
      <c r="O134" s="613"/>
      <c r="P134" s="613"/>
      <c r="Q134" s="613"/>
      <c r="R134" s="613"/>
      <c r="S134" s="613"/>
      <c r="T134" s="613"/>
      <c r="U134" s="613"/>
      <c r="V134" s="613"/>
      <c r="W134" s="613"/>
      <c r="X134" s="613"/>
      <c r="Y134" s="613"/>
      <c r="Z134" s="613"/>
      <c r="AA134" s="613"/>
      <c r="AB134" s="613"/>
      <c r="AC134" s="613"/>
      <c r="AD134" s="613"/>
      <c r="AE134" s="613"/>
      <c r="AF134" s="613"/>
      <c r="AG134" s="613"/>
      <c r="AH134" s="613"/>
      <c r="AI134" s="613"/>
      <c r="AJ134" s="613"/>
      <c r="AK134" s="613"/>
      <c r="AL134" s="613"/>
      <c r="AM134" s="613"/>
      <c r="AN134" s="613"/>
    </row>
    <row r="135" spans="1:40" ht="15.75" customHeight="1">
      <c r="A135" s="542">
        <f>EDATE(A134,3)</f>
        <v>45352</v>
      </c>
      <c r="B135" s="542" t="s">
        <v>154</v>
      </c>
      <c r="C135" s="212">
        <v>149.34833729948167</v>
      </c>
      <c r="D135" s="213">
        <f t="shared" ref="D135:D154" ca="1" si="11">AVERAGE(OFFSET($C$1,MATCH(EDATE(A135,0),$A$1:$A$304,0)-1,,IF(MONTH($A135)=3,-1,IF(MONTH($A135)=6,-2,IF(MONTH($A135)=9,-3,-4)))))/AVERAGE(OFFSET($C$1,MATCH(EDATE(A135,-12),$A$1:$A$304,0)-1,,IF(MONTH($A135)=3,-1,IF(MONTH($A135)=6,-2,IF(MONTH($A135)=9,-3,-4)))))-1</f>
        <v>2.485886652623237E-2</v>
      </c>
      <c r="E135" s="213">
        <f t="shared" si="8"/>
        <v>7.6228489215228734E-3</v>
      </c>
      <c r="F135" s="213">
        <f t="shared" si="9"/>
        <v>2.485886652623237E-2</v>
      </c>
      <c r="G135" s="213">
        <v>2.0415866239763103E-2</v>
      </c>
      <c r="H135" s="214">
        <v>7.2499999999999995E-2</v>
      </c>
      <c r="I135" s="408">
        <v>8.6249999999999993E-2</v>
      </c>
      <c r="J135" s="562">
        <v>980.15</v>
      </c>
      <c r="K135" s="562">
        <v>954.61249999999995</v>
      </c>
      <c r="L135" s="550">
        <v>136.30138018645013</v>
      </c>
      <c r="M135" s="551">
        <f t="shared" si="10"/>
        <v>1.6432152925787813E-2</v>
      </c>
      <c r="N135" s="213">
        <f t="shared" ref="N135:N198" si="12">L135/L131-1</f>
        <v>3.7459127617979426E-2</v>
      </c>
      <c r="O135" s="613"/>
      <c r="P135" s="613"/>
      <c r="Q135" s="613"/>
      <c r="R135" s="613"/>
      <c r="S135" s="613"/>
      <c r="T135" s="613"/>
      <c r="U135" s="613"/>
      <c r="V135" s="613"/>
      <c r="W135" s="613"/>
      <c r="X135" s="613"/>
      <c r="Y135" s="613"/>
      <c r="Z135" s="613"/>
      <c r="AA135" s="613"/>
      <c r="AB135" s="613"/>
      <c r="AC135" s="613"/>
      <c r="AD135" s="613"/>
      <c r="AE135" s="613"/>
      <c r="AF135" s="613"/>
      <c r="AG135" s="613"/>
      <c r="AH135" s="613"/>
      <c r="AI135" s="613"/>
      <c r="AJ135" s="613"/>
      <c r="AK135" s="613"/>
      <c r="AL135" s="613"/>
      <c r="AM135" s="613"/>
      <c r="AN135" s="613"/>
    </row>
    <row r="136" spans="1:40">
      <c r="A136" s="542">
        <f t="shared" ref="A136:A154" si="13">EDATE(A135,3)</f>
        <v>45444</v>
      </c>
      <c r="B136" s="542" t="s">
        <v>155</v>
      </c>
      <c r="C136" s="212">
        <v>148.5513886196274</v>
      </c>
      <c r="D136" s="213">
        <f t="shared" ca="1" si="11"/>
        <v>2.0316642522547834E-2</v>
      </c>
      <c r="E136" s="213">
        <f t="shared" si="8"/>
        <v>1.2536574793433841E-2</v>
      </c>
      <c r="F136" s="213">
        <f t="shared" si="9"/>
        <v>1.5790457636064348E-2</v>
      </c>
      <c r="G136" s="213">
        <v>-5.9271675954485348E-3</v>
      </c>
      <c r="H136" s="214">
        <v>5.7500000000000002E-2</v>
      </c>
      <c r="I136" s="408">
        <v>7.2499999999999995E-2</v>
      </c>
      <c r="J136" s="562">
        <v>941.05</v>
      </c>
      <c r="K136" s="562">
        <v>950.69</v>
      </c>
      <c r="L136" s="550">
        <v>137.25333756142342</v>
      </c>
      <c r="M136" s="551">
        <f t="shared" si="10"/>
        <v>6.9842093577561215E-3</v>
      </c>
      <c r="N136" s="213">
        <f t="shared" si="12"/>
        <v>4.185014089436323E-2</v>
      </c>
      <c r="O136" s="613"/>
      <c r="P136" s="613"/>
      <c r="Q136" s="613"/>
      <c r="R136" s="613"/>
      <c r="S136" s="613"/>
      <c r="T136" s="613"/>
      <c r="U136" s="613"/>
      <c r="V136" s="613"/>
      <c r="W136" s="613"/>
      <c r="X136" s="613"/>
      <c r="Y136" s="613"/>
      <c r="Z136" s="613"/>
      <c r="AA136" s="613"/>
      <c r="AB136" s="613"/>
      <c r="AC136" s="613"/>
      <c r="AD136" s="613"/>
      <c r="AE136" s="613"/>
      <c r="AF136" s="613"/>
      <c r="AG136" s="613"/>
      <c r="AH136" s="613"/>
      <c r="AI136" s="613"/>
      <c r="AJ136" s="613"/>
      <c r="AK136" s="613"/>
      <c r="AL136" s="613"/>
      <c r="AM136" s="613"/>
      <c r="AN136" s="613"/>
    </row>
    <row r="137" spans="1:40">
      <c r="A137" s="542">
        <f t="shared" si="13"/>
        <v>45536</v>
      </c>
      <c r="B137" s="542" t="s">
        <v>156</v>
      </c>
      <c r="C137" s="212">
        <v>146.91687317996741</v>
      </c>
      <c r="D137" s="213">
        <f t="shared" ca="1" si="11"/>
        <v>2.1042780003550199E-2</v>
      </c>
      <c r="E137" s="213">
        <f t="shared" si="8"/>
        <v>1.6627850747361839E-2</v>
      </c>
      <c r="F137" s="213">
        <f t="shared" si="9"/>
        <v>2.2518328242036034E-2</v>
      </c>
      <c r="G137" s="213">
        <v>6.6193633752529291E-3</v>
      </c>
      <c r="H137" s="214">
        <v>5.5E-2</v>
      </c>
      <c r="I137" s="408">
        <v>6.1249999999999999E-2</v>
      </c>
      <c r="J137" s="562">
        <v>898.7</v>
      </c>
      <c r="K137" s="562">
        <v>920.43000000000006</v>
      </c>
      <c r="L137" s="550">
        <v>138.74205555298181</v>
      </c>
      <c r="M137" s="551">
        <f t="shared" si="10"/>
        <v>1.0846497564346302E-2</v>
      </c>
      <c r="N137" s="213">
        <f t="shared" si="12"/>
        <v>4.129432267323474E-2</v>
      </c>
      <c r="O137" s="613"/>
      <c r="P137" s="613"/>
      <c r="Q137" s="613"/>
      <c r="R137" s="613"/>
      <c r="S137" s="613"/>
      <c r="T137" s="613"/>
      <c r="U137" s="613"/>
      <c r="V137" s="613"/>
      <c r="W137" s="613"/>
      <c r="X137" s="613"/>
      <c r="Y137" s="613"/>
      <c r="Z137" s="613"/>
      <c r="AA137" s="613"/>
      <c r="AB137" s="613"/>
      <c r="AC137" s="613"/>
      <c r="AD137" s="613"/>
      <c r="AE137" s="613"/>
      <c r="AF137" s="613"/>
      <c r="AG137" s="613"/>
      <c r="AH137" s="613"/>
      <c r="AI137" s="613"/>
      <c r="AJ137" s="613"/>
      <c r="AK137" s="613"/>
      <c r="AL137" s="613"/>
      <c r="AM137" s="613"/>
      <c r="AN137" s="613"/>
    </row>
    <row r="138" spans="1:40" ht="16" thickBot="1">
      <c r="A138" s="565">
        <f t="shared" si="13"/>
        <v>45627</v>
      </c>
      <c r="B138" s="565" t="s">
        <v>157</v>
      </c>
      <c r="C138" s="271">
        <v>158.13267098784848</v>
      </c>
      <c r="D138" s="272">
        <f t="shared" ca="1" si="11"/>
        <v>2.2077662542342891E-2</v>
      </c>
      <c r="E138" s="272">
        <f t="shared" ref="E138:E154" si="14">AVERAGE(C135:C138)/AVERAGE(C131:C134)-1</f>
        <v>2.2077662542342891E-2</v>
      </c>
      <c r="F138" s="272">
        <f t="shared" si="9"/>
        <v>2.5000000000000133E-2</v>
      </c>
      <c r="G138" s="272">
        <v>2.0000000000000018E-3</v>
      </c>
      <c r="H138" s="223">
        <v>0.05</v>
      </c>
      <c r="I138" s="554">
        <v>5.6250000000000001E-2</v>
      </c>
      <c r="J138" s="555">
        <v>996.49</v>
      </c>
      <c r="K138" s="555">
        <v>978.95499999999993</v>
      </c>
      <c r="L138" s="556">
        <v>140.18021570002563</v>
      </c>
      <c r="M138" s="557">
        <f t="shared" si="10"/>
        <v>1.0365711689305446E-2</v>
      </c>
      <c r="N138" s="228">
        <f t="shared" si="12"/>
        <v>4.5357561652503708E-2</v>
      </c>
      <c r="O138" s="613"/>
      <c r="P138" s="613"/>
      <c r="Q138" s="613"/>
      <c r="R138" s="613"/>
      <c r="S138" s="613"/>
      <c r="T138" s="613"/>
      <c r="U138" s="613"/>
      <c r="V138" s="613"/>
      <c r="W138" s="613"/>
      <c r="X138" s="613"/>
      <c r="Y138" s="613"/>
      <c r="Z138" s="613"/>
      <c r="AA138" s="613"/>
      <c r="AB138" s="613"/>
      <c r="AC138" s="613"/>
      <c r="AD138" s="613"/>
      <c r="AE138" s="613"/>
      <c r="AF138" s="613"/>
      <c r="AG138" s="613"/>
      <c r="AH138" s="613"/>
      <c r="AI138" s="613"/>
      <c r="AJ138" s="613"/>
      <c r="AK138" s="613"/>
      <c r="AL138" s="613"/>
      <c r="AM138" s="613"/>
      <c r="AN138" s="613"/>
    </row>
    <row r="139" spans="1:40" ht="16" thickTop="1">
      <c r="A139" s="566">
        <f t="shared" si="13"/>
        <v>45717</v>
      </c>
      <c r="B139" s="566" t="s">
        <v>158</v>
      </c>
      <c r="C139" s="567">
        <v>150.39377566057803</v>
      </c>
      <c r="D139" s="269">
        <f t="shared" ca="1" si="11"/>
        <v>6.9999999999998952E-3</v>
      </c>
      <c r="E139" s="269">
        <f t="shared" si="14"/>
        <v>1.7600992874087229E-2</v>
      </c>
      <c r="F139" s="269">
        <f t="shared" ref="F139:F154" si="15">C139/C135-1</f>
        <v>6.9999999999998952E-3</v>
      </c>
      <c r="G139" s="269">
        <v>6.9999999999998952E-3</v>
      </c>
      <c r="H139" s="412">
        <v>0.05</v>
      </c>
      <c r="I139" s="413">
        <v>5.1249999999999997E-2</v>
      </c>
      <c r="J139" s="568">
        <v>1001.1175000000001</v>
      </c>
      <c r="K139" s="568">
        <v>1002.075</v>
      </c>
      <c r="L139" s="567">
        <v>142.94928145456808</v>
      </c>
      <c r="M139" s="569">
        <f t="shared" si="10"/>
        <v>1.9753613166554329E-2</v>
      </c>
      <c r="N139" s="269">
        <f t="shared" si="12"/>
        <v>4.8773543298124444E-2</v>
      </c>
      <c r="O139" s="613"/>
      <c r="P139" s="613"/>
      <c r="Q139" s="613"/>
      <c r="R139" s="613"/>
      <c r="S139" s="613"/>
      <c r="T139" s="613"/>
      <c r="U139" s="613"/>
      <c r="V139" s="613"/>
      <c r="W139" s="613"/>
      <c r="X139" s="613"/>
      <c r="Y139" s="613"/>
      <c r="Z139" s="613"/>
      <c r="AA139" s="613"/>
      <c r="AB139" s="613"/>
      <c r="AC139" s="613"/>
      <c r="AD139" s="613"/>
      <c r="AE139" s="613"/>
      <c r="AF139" s="613"/>
      <c r="AG139" s="613"/>
      <c r="AH139" s="613"/>
      <c r="AI139" s="613"/>
      <c r="AJ139" s="613"/>
      <c r="AK139" s="613"/>
      <c r="AL139" s="613"/>
      <c r="AM139" s="613"/>
      <c r="AN139" s="613"/>
    </row>
    <row r="140" spans="1:40">
      <c r="A140" s="566">
        <f t="shared" si="13"/>
        <v>45809</v>
      </c>
      <c r="B140" s="566" t="s">
        <v>159</v>
      </c>
      <c r="C140" s="567">
        <v>153.00793027821621</v>
      </c>
      <c r="D140" s="269">
        <f t="shared" ca="1" si="11"/>
        <v>1.8469234916916877E-2</v>
      </c>
      <c r="E140" s="269">
        <f t="shared" si="14"/>
        <v>2.113651670386818E-2</v>
      </c>
      <c r="F140" s="269">
        <f t="shared" si="15"/>
        <v>2.9999999999999805E-2</v>
      </c>
      <c r="G140" s="269">
        <v>6.0000000000000053E-3</v>
      </c>
      <c r="H140" s="412">
        <v>0.05</v>
      </c>
      <c r="I140" s="413">
        <v>0.05</v>
      </c>
      <c r="J140" s="568">
        <v>990.74500000000012</v>
      </c>
      <c r="K140" s="568">
        <v>994.2025000000001</v>
      </c>
      <c r="L140" s="567">
        <v>143.91895020910638</v>
      </c>
      <c r="M140" s="569">
        <f t="shared" si="10"/>
        <v>6.7833062515005871E-3</v>
      </c>
      <c r="N140" s="269">
        <f t="shared" si="12"/>
        <v>4.8564302814858573E-2</v>
      </c>
      <c r="O140" s="613"/>
      <c r="P140" s="613"/>
      <c r="Q140" s="613"/>
      <c r="R140" s="613"/>
      <c r="S140" s="613"/>
      <c r="T140" s="613"/>
      <c r="U140" s="613"/>
      <c r="V140" s="613"/>
      <c r="W140" s="613"/>
      <c r="X140" s="613"/>
      <c r="Y140" s="613"/>
      <c r="Z140" s="613"/>
      <c r="AA140" s="613"/>
      <c r="AB140" s="613"/>
      <c r="AC140" s="613"/>
      <c r="AD140" s="613"/>
      <c r="AE140" s="613"/>
      <c r="AF140" s="613"/>
      <c r="AG140" s="613"/>
      <c r="AH140" s="613"/>
      <c r="AI140" s="613"/>
      <c r="AJ140" s="613"/>
      <c r="AK140" s="613"/>
      <c r="AL140" s="613"/>
      <c r="AM140" s="613"/>
      <c r="AN140" s="613"/>
    </row>
    <row r="141" spans="1:40">
      <c r="A141" s="566">
        <f t="shared" si="13"/>
        <v>45901</v>
      </c>
      <c r="B141" s="566" t="s">
        <v>160</v>
      </c>
      <c r="C141" s="567">
        <v>149.5613768972068</v>
      </c>
      <c r="D141" s="269">
        <f t="shared" ca="1" si="11"/>
        <v>1.8314253005450754E-2</v>
      </c>
      <c r="E141" s="269">
        <f t="shared" si="14"/>
        <v>2.0035938761174155E-2</v>
      </c>
      <c r="F141" s="269">
        <f t="shared" si="15"/>
        <v>1.7999999999999794E-2</v>
      </c>
      <c r="G141" s="269">
        <v>4.9999999999998934E-3</v>
      </c>
      <c r="H141" s="412">
        <v>0.05</v>
      </c>
      <c r="I141" s="413">
        <v>0.05</v>
      </c>
      <c r="J141" s="568">
        <v>980.37250000000017</v>
      </c>
      <c r="K141" s="568">
        <v>983.83000000000015</v>
      </c>
      <c r="L141" s="567">
        <v>145.15669280597146</v>
      </c>
      <c r="M141" s="569">
        <f t="shared" si="10"/>
        <v>8.600275329042617E-3</v>
      </c>
      <c r="N141" s="269">
        <f t="shared" si="12"/>
        <v>4.6234267089549252E-2</v>
      </c>
      <c r="O141" s="613"/>
      <c r="P141" s="613"/>
      <c r="Q141" s="613"/>
      <c r="R141" s="613"/>
      <c r="S141" s="613"/>
      <c r="T141" s="613"/>
      <c r="U141" s="613"/>
      <c r="V141" s="613"/>
      <c r="W141" s="613"/>
      <c r="X141" s="613"/>
      <c r="Y141" s="613"/>
      <c r="Z141" s="613"/>
      <c r="AA141" s="613"/>
      <c r="AB141" s="613"/>
      <c r="AC141" s="613"/>
      <c r="AD141" s="613"/>
      <c r="AE141" s="613"/>
      <c r="AF141" s="613"/>
      <c r="AG141" s="613"/>
      <c r="AH141" s="613"/>
      <c r="AI141" s="613"/>
      <c r="AJ141" s="613"/>
      <c r="AK141" s="613"/>
      <c r="AL141" s="613"/>
      <c r="AM141" s="613"/>
      <c r="AN141" s="613"/>
    </row>
    <row r="142" spans="1:40" ht="16" thickBot="1">
      <c r="A142" s="565">
        <f t="shared" si="13"/>
        <v>45992</v>
      </c>
      <c r="B142" s="565" t="s">
        <v>161</v>
      </c>
      <c r="C142" s="271">
        <v>161.70646935217385</v>
      </c>
      <c r="D142" s="272">
        <f t="shared" ca="1" si="11"/>
        <v>1.9438255725162668E-2</v>
      </c>
      <c r="E142" s="272">
        <f t="shared" si="14"/>
        <v>1.9438255725162668E-2</v>
      </c>
      <c r="F142" s="272">
        <f t="shared" si="15"/>
        <v>2.2599999999999953E-2</v>
      </c>
      <c r="G142" s="272">
        <v>4.9999999999998934E-3</v>
      </c>
      <c r="H142" s="414">
        <v>0.05</v>
      </c>
      <c r="I142" s="570">
        <v>0.05</v>
      </c>
      <c r="J142" s="571">
        <v>955</v>
      </c>
      <c r="K142" s="571">
        <v>963.45749999999998</v>
      </c>
      <c r="L142" s="271">
        <v>145.85254447154819</v>
      </c>
      <c r="M142" s="276">
        <f t="shared" si="10"/>
        <v>4.793796635383929E-3</v>
      </c>
      <c r="N142" s="272">
        <f t="shared" si="12"/>
        <v>4.0464545893272641E-2</v>
      </c>
      <c r="O142" s="613"/>
      <c r="P142" s="613"/>
      <c r="Q142" s="613"/>
      <c r="R142" s="613"/>
      <c r="S142" s="613"/>
      <c r="T142" s="613"/>
      <c r="U142" s="613"/>
      <c r="V142" s="613"/>
      <c r="W142" s="613"/>
      <c r="X142" s="613"/>
      <c r="Y142" s="613"/>
      <c r="Z142" s="613"/>
      <c r="AA142" s="613"/>
      <c r="AB142" s="613"/>
      <c r="AC142" s="613"/>
      <c r="AD142" s="613"/>
      <c r="AE142" s="613"/>
      <c r="AF142" s="613"/>
      <c r="AG142" s="613"/>
      <c r="AH142" s="613"/>
      <c r="AI142" s="613"/>
      <c r="AJ142" s="613"/>
      <c r="AK142" s="613"/>
      <c r="AL142" s="613"/>
      <c r="AM142" s="613"/>
      <c r="AN142" s="613"/>
    </row>
    <row r="143" spans="1:40" ht="16" thickTop="1">
      <c r="A143" s="566">
        <f t="shared" si="13"/>
        <v>46082</v>
      </c>
      <c r="B143" s="566" t="s">
        <v>162</v>
      </c>
      <c r="C143" s="567">
        <v>153.57694651165045</v>
      </c>
      <c r="D143" s="269">
        <f t="shared" ca="1" si="11"/>
        <v>2.1165575749999554E-2</v>
      </c>
      <c r="E143" s="269">
        <f t="shared" si="14"/>
        <v>2.2943933775238623E-2</v>
      </c>
      <c r="F143" s="269">
        <f t="shared" si="15"/>
        <v>2.1165575749999554E-2</v>
      </c>
      <c r="G143" s="269">
        <v>4.9999999999998934E-3</v>
      </c>
      <c r="H143" s="412">
        <v>0.05</v>
      </c>
      <c r="I143" s="413">
        <v>0.05</v>
      </c>
      <c r="J143" s="568">
        <v>948.75</v>
      </c>
      <c r="K143" s="568">
        <v>950.83333333333326</v>
      </c>
      <c r="L143" s="567">
        <v>147.59502553075433</v>
      </c>
      <c r="M143" s="569">
        <f t="shared" si="10"/>
        <v>1.1946867745910694E-2</v>
      </c>
      <c r="N143" s="269">
        <f t="shared" si="12"/>
        <v>3.249924748773747E-2</v>
      </c>
      <c r="O143" s="613"/>
      <c r="P143" s="613"/>
      <c r="Q143" s="613"/>
      <c r="R143" s="613"/>
      <c r="S143" s="613"/>
      <c r="T143" s="613"/>
      <c r="U143" s="613"/>
      <c r="V143" s="613"/>
      <c r="W143" s="613"/>
      <c r="X143" s="613"/>
      <c r="Y143" s="613"/>
      <c r="Z143" s="613"/>
      <c r="AA143" s="613"/>
      <c r="AB143" s="613"/>
      <c r="AC143" s="613"/>
      <c r="AD143" s="613"/>
      <c r="AE143" s="613"/>
      <c r="AF143" s="613"/>
      <c r="AG143" s="613"/>
      <c r="AH143" s="613"/>
      <c r="AI143" s="613"/>
      <c r="AJ143" s="613"/>
      <c r="AK143" s="613"/>
      <c r="AL143" s="613"/>
      <c r="AM143" s="613"/>
      <c r="AN143" s="613"/>
    </row>
    <row r="144" spans="1:40">
      <c r="A144" s="566">
        <f t="shared" si="13"/>
        <v>46174</v>
      </c>
      <c r="B144" s="566" t="s">
        <v>163</v>
      </c>
      <c r="C144" s="567">
        <v>156.09111667291731</v>
      </c>
      <c r="D144" s="269">
        <f t="shared" ca="1" si="11"/>
        <v>2.0653665167715385E-2</v>
      </c>
      <c r="E144" s="269">
        <f t="shared" si="14"/>
        <v>2.0518750393151208E-2</v>
      </c>
      <c r="F144" s="269">
        <f t="shared" si="15"/>
        <v>2.0150500624999568E-2</v>
      </c>
      <c r="G144" s="269">
        <v>4.9999999999998934E-3</v>
      </c>
      <c r="H144" s="412">
        <v>4.7500000000000001E-2</v>
      </c>
      <c r="I144" s="413">
        <v>0.05</v>
      </c>
      <c r="J144" s="568">
        <v>942.5</v>
      </c>
      <c r="K144" s="568">
        <v>944.58333333333326</v>
      </c>
      <c r="L144" s="567">
        <v>148.11351361718476</v>
      </c>
      <c r="M144" s="569">
        <f t="shared" si="10"/>
        <v>3.5129103068747281E-3</v>
      </c>
      <c r="N144" s="269">
        <f t="shared" si="12"/>
        <v>2.9145316874420679E-2</v>
      </c>
      <c r="O144" s="613"/>
      <c r="P144" s="613"/>
      <c r="Q144" s="613"/>
      <c r="R144" s="613"/>
      <c r="S144" s="613"/>
      <c r="T144" s="613"/>
      <c r="U144" s="613"/>
      <c r="V144" s="613"/>
      <c r="W144" s="613"/>
      <c r="X144" s="613"/>
      <c r="Y144" s="613"/>
      <c r="Z144" s="613"/>
      <c r="AA144" s="613"/>
      <c r="AB144" s="613"/>
      <c r="AC144" s="613"/>
      <c r="AD144" s="613"/>
      <c r="AE144" s="613"/>
      <c r="AF144" s="613"/>
      <c r="AG144" s="613"/>
      <c r="AH144" s="613"/>
      <c r="AI144" s="613"/>
      <c r="AJ144" s="613"/>
      <c r="AK144" s="613"/>
      <c r="AL144" s="613"/>
      <c r="AM144" s="613"/>
      <c r="AN144" s="613"/>
    </row>
    <row r="145" spans="1:40">
      <c r="A145" s="566">
        <f t="shared" si="13"/>
        <v>46266</v>
      </c>
      <c r="B145" s="566" t="s">
        <v>164</v>
      </c>
      <c r="C145" s="567">
        <v>152.57511351584978</v>
      </c>
      <c r="D145" s="269">
        <f t="shared" ca="1" si="11"/>
        <v>2.0487528048232617E-2</v>
      </c>
      <c r="E145" s="269">
        <f t="shared" si="14"/>
        <v>2.1034170419791831E-2</v>
      </c>
      <c r="F145" s="269">
        <f t="shared" si="15"/>
        <v>2.015050062499979E-2</v>
      </c>
      <c r="G145" s="269">
        <v>4.9999999999998934E-3</v>
      </c>
      <c r="H145" s="412">
        <v>4.4999999999999998E-2</v>
      </c>
      <c r="I145" s="413">
        <v>4.8750000000000002E-2</v>
      </c>
      <c r="J145" s="568">
        <v>936.25</v>
      </c>
      <c r="K145" s="568">
        <v>938.33333333333326</v>
      </c>
      <c r="L145" s="567">
        <v>149.59094083373506</v>
      </c>
      <c r="M145" s="569">
        <f t="shared" si="10"/>
        <v>9.9749656899563721E-3</v>
      </c>
      <c r="N145" s="269">
        <f t="shared" si="12"/>
        <v>3.0548009478907012E-2</v>
      </c>
      <c r="O145" s="613"/>
      <c r="P145" s="613"/>
      <c r="Q145" s="613"/>
      <c r="R145" s="613"/>
      <c r="S145" s="613"/>
      <c r="T145" s="613"/>
      <c r="U145" s="613"/>
      <c r="V145" s="613"/>
      <c r="W145" s="613"/>
      <c r="X145" s="613"/>
      <c r="Y145" s="613"/>
      <c r="Z145" s="613"/>
      <c r="AA145" s="613"/>
      <c r="AB145" s="613"/>
      <c r="AC145" s="613"/>
      <c r="AD145" s="613"/>
      <c r="AE145" s="613"/>
      <c r="AF145" s="613"/>
      <c r="AG145" s="613"/>
      <c r="AH145" s="613"/>
      <c r="AI145" s="613"/>
      <c r="AJ145" s="613"/>
      <c r="AK145" s="613"/>
      <c r="AL145" s="613"/>
      <c r="AM145" s="613"/>
      <c r="AN145" s="613"/>
    </row>
    <row r="146" spans="1:40" ht="16" thickBot="1">
      <c r="A146" s="565">
        <f t="shared" si="13"/>
        <v>46357</v>
      </c>
      <c r="B146" s="565" t="s">
        <v>165</v>
      </c>
      <c r="C146" s="271">
        <v>164.96493566392132</v>
      </c>
      <c r="D146" s="272">
        <f t="shared" ca="1" si="11"/>
        <v>2.0398863310420623E-2</v>
      </c>
      <c r="E146" s="272">
        <f t="shared" si="14"/>
        <v>2.0398863310420623E-2</v>
      </c>
      <c r="F146" s="272">
        <f t="shared" si="15"/>
        <v>2.0150500624999568E-2</v>
      </c>
      <c r="G146" s="272">
        <v>4.9999999999998934E-3</v>
      </c>
      <c r="H146" s="414">
        <v>4.4999999999999998E-2</v>
      </c>
      <c r="I146" s="570">
        <v>4.6249999999999999E-2</v>
      </c>
      <c r="J146" s="571">
        <v>930</v>
      </c>
      <c r="K146" s="571">
        <v>932.08333333333326</v>
      </c>
      <c r="L146" s="271">
        <v>150.22812080625221</v>
      </c>
      <c r="M146" s="276">
        <f t="shared" si="10"/>
        <v>4.2594823521120428E-3</v>
      </c>
      <c r="N146" s="272">
        <f t="shared" si="12"/>
        <v>3.0000000003822969E-2</v>
      </c>
      <c r="O146" s="613"/>
      <c r="P146" s="613"/>
      <c r="Q146" s="613"/>
      <c r="R146" s="613"/>
      <c r="S146" s="613"/>
      <c r="T146" s="613"/>
      <c r="U146" s="613"/>
      <c r="V146" s="613"/>
      <c r="W146" s="613"/>
      <c r="X146" s="613"/>
      <c r="Y146" s="613"/>
      <c r="Z146" s="613"/>
      <c r="AA146" s="613"/>
      <c r="AB146" s="613"/>
      <c r="AC146" s="613"/>
      <c r="AD146" s="613"/>
      <c r="AE146" s="613"/>
      <c r="AF146" s="613"/>
      <c r="AG146" s="613"/>
      <c r="AH146" s="613"/>
      <c r="AI146" s="613"/>
      <c r="AJ146" s="613"/>
      <c r="AK146" s="613"/>
      <c r="AL146" s="613"/>
      <c r="AM146" s="613"/>
      <c r="AN146" s="613"/>
    </row>
    <row r="147" spans="1:40" ht="16" thickTop="1">
      <c r="A147" s="566">
        <f t="shared" si="13"/>
        <v>46447</v>
      </c>
      <c r="B147" s="566" t="s">
        <v>166</v>
      </c>
      <c r="C147" s="567">
        <v>156.67159886831899</v>
      </c>
      <c r="D147" s="269">
        <f t="shared" ca="1" si="11"/>
        <v>2.0150500624999568E-2</v>
      </c>
      <c r="E147" s="269">
        <f t="shared" si="14"/>
        <v>2.015050062499979E-2</v>
      </c>
      <c r="F147" s="269">
        <f t="shared" si="15"/>
        <v>2.0150500624999568E-2</v>
      </c>
      <c r="G147" s="269">
        <v>4.9999999999998934E-3</v>
      </c>
      <c r="H147" s="412">
        <v>4.4999999999999998E-2</v>
      </c>
      <c r="I147" s="413">
        <v>4.4999999999999998E-2</v>
      </c>
      <c r="J147" s="568">
        <v>922.5</v>
      </c>
      <c r="K147" s="568">
        <v>925</v>
      </c>
      <c r="L147" s="567">
        <v>152.0228762972412</v>
      </c>
      <c r="M147" s="569">
        <f t="shared" si="10"/>
        <v>1.1946867745910694E-2</v>
      </c>
      <c r="N147" s="269">
        <f t="shared" si="12"/>
        <v>3.0000000003822969E-2</v>
      </c>
      <c r="O147" s="613"/>
      <c r="P147" s="613"/>
      <c r="Q147" s="613"/>
      <c r="R147" s="613"/>
      <c r="S147" s="613"/>
      <c r="T147" s="613"/>
      <c r="U147" s="613"/>
      <c r="V147" s="613"/>
      <c r="W147" s="613"/>
      <c r="X147" s="613"/>
      <c r="Y147" s="613"/>
      <c r="Z147" s="613"/>
      <c r="AA147" s="613"/>
      <c r="AB147" s="613"/>
      <c r="AC147" s="613"/>
      <c r="AD147" s="613"/>
      <c r="AE147" s="613"/>
      <c r="AF147" s="613"/>
      <c r="AG147" s="613"/>
      <c r="AH147" s="613"/>
      <c r="AI147" s="613"/>
      <c r="AJ147" s="613"/>
      <c r="AK147" s="613"/>
      <c r="AL147" s="613"/>
      <c r="AM147" s="613"/>
      <c r="AN147" s="613"/>
    </row>
    <row r="148" spans="1:40">
      <c r="A148" s="566">
        <f t="shared" si="13"/>
        <v>46539</v>
      </c>
      <c r="B148" s="566" t="s">
        <v>167</v>
      </c>
      <c r="C148" s="567">
        <v>159.23643081699183</v>
      </c>
      <c r="D148" s="269">
        <f t="shared" ca="1" si="11"/>
        <v>2.0150500624999568E-2</v>
      </c>
      <c r="E148" s="269">
        <f t="shared" si="14"/>
        <v>2.0150500624999568E-2</v>
      </c>
      <c r="F148" s="269">
        <f t="shared" si="15"/>
        <v>2.015050062499979E-2</v>
      </c>
      <c r="G148" s="269">
        <v>4.9999999999998934E-3</v>
      </c>
      <c r="H148" s="412">
        <v>4.4999999999999998E-2</v>
      </c>
      <c r="I148" s="413">
        <v>4.4999999999999998E-2</v>
      </c>
      <c r="J148" s="568">
        <v>915</v>
      </c>
      <c r="K148" s="568">
        <v>917.5</v>
      </c>
      <c r="L148" s="567">
        <v>152.55691902626654</v>
      </c>
      <c r="M148" s="569">
        <f t="shared" si="10"/>
        <v>3.5129103068749501E-3</v>
      </c>
      <c r="N148" s="269">
        <f t="shared" si="12"/>
        <v>3.0000000003822969E-2</v>
      </c>
      <c r="O148" s="613"/>
      <c r="P148" s="613"/>
      <c r="Q148" s="613"/>
      <c r="R148" s="613"/>
      <c r="S148" s="613"/>
      <c r="T148" s="613"/>
      <c r="U148" s="613"/>
      <c r="V148" s="613"/>
      <c r="W148" s="613"/>
      <c r="X148" s="613"/>
      <c r="Y148" s="613"/>
      <c r="Z148" s="613"/>
      <c r="AA148" s="613"/>
      <c r="AB148" s="613"/>
      <c r="AC148" s="613"/>
      <c r="AD148" s="613"/>
      <c r="AE148" s="613"/>
      <c r="AF148" s="613"/>
      <c r="AG148" s="613"/>
      <c r="AH148" s="613"/>
      <c r="AI148" s="613"/>
      <c r="AJ148" s="613"/>
      <c r="AK148" s="613"/>
      <c r="AL148" s="613"/>
      <c r="AM148" s="613"/>
      <c r="AN148" s="613"/>
    </row>
    <row r="149" spans="1:40">
      <c r="A149" s="566">
        <f t="shared" si="13"/>
        <v>46631</v>
      </c>
      <c r="B149" s="566" t="s">
        <v>168</v>
      </c>
      <c r="C149" s="567">
        <v>155.64957843611026</v>
      </c>
      <c r="D149" s="269">
        <f t="shared" ca="1" si="11"/>
        <v>2.0150500624999568E-2</v>
      </c>
      <c r="E149" s="269">
        <f t="shared" si="14"/>
        <v>2.0150500624999346E-2</v>
      </c>
      <c r="F149" s="269">
        <f t="shared" si="15"/>
        <v>2.0150500624999346E-2</v>
      </c>
      <c r="G149" s="269">
        <v>4.9999999999998934E-3</v>
      </c>
      <c r="H149" s="412">
        <v>4.4999999999999998E-2</v>
      </c>
      <c r="I149" s="413">
        <v>4.4999999999999998E-2</v>
      </c>
      <c r="J149" s="568">
        <v>907.5</v>
      </c>
      <c r="K149" s="568">
        <v>910</v>
      </c>
      <c r="L149" s="567">
        <v>154.078669059319</v>
      </c>
      <c r="M149" s="569">
        <f t="shared" si="10"/>
        <v>9.9749656899563721E-3</v>
      </c>
      <c r="N149" s="269">
        <f t="shared" si="12"/>
        <v>3.0000000003822969E-2</v>
      </c>
      <c r="O149" s="613"/>
      <c r="P149" s="613"/>
      <c r="Q149" s="613"/>
      <c r="R149" s="613"/>
      <c r="S149" s="613"/>
      <c r="T149" s="613"/>
      <c r="U149" s="613"/>
      <c r="V149" s="613"/>
      <c r="W149" s="613"/>
      <c r="X149" s="613"/>
      <c r="Y149" s="613"/>
      <c r="Z149" s="613"/>
      <c r="AA149" s="613"/>
      <c r="AB149" s="613"/>
      <c r="AC149" s="613"/>
      <c r="AD149" s="613"/>
      <c r="AE149" s="613"/>
      <c r="AF149" s="613"/>
      <c r="AG149" s="613"/>
      <c r="AH149" s="613"/>
      <c r="AI149" s="613"/>
      <c r="AJ149" s="613"/>
      <c r="AK149" s="613"/>
      <c r="AL149" s="613"/>
      <c r="AM149" s="613"/>
      <c r="AN149" s="613"/>
    </row>
    <row r="150" spans="1:40" ht="16" thickBot="1">
      <c r="A150" s="565">
        <f t="shared" si="13"/>
        <v>46722</v>
      </c>
      <c r="B150" s="565" t="s">
        <v>169</v>
      </c>
      <c r="C150" s="271">
        <v>168.28906170312018</v>
      </c>
      <c r="D150" s="272">
        <f t="shared" ca="1" si="11"/>
        <v>2.0150500624999568E-2</v>
      </c>
      <c r="E150" s="272">
        <f t="shared" si="14"/>
        <v>2.0150500624999568E-2</v>
      </c>
      <c r="F150" s="272">
        <f t="shared" si="15"/>
        <v>2.0150500624999568E-2</v>
      </c>
      <c r="G150" s="272">
        <v>4.9999999999998934E-3</v>
      </c>
      <c r="H150" s="414">
        <v>4.4999999999999998E-2</v>
      </c>
      <c r="I150" s="570">
        <v>4.4999999999999998E-2</v>
      </c>
      <c r="J150" s="571">
        <v>900</v>
      </c>
      <c r="K150" s="571">
        <v>902.5</v>
      </c>
      <c r="L150" s="271">
        <v>154.73496443101408</v>
      </c>
      <c r="M150" s="276">
        <f t="shared" si="10"/>
        <v>4.2594823521120428E-3</v>
      </c>
      <c r="N150" s="272">
        <f t="shared" si="12"/>
        <v>3.0000000003822969E-2</v>
      </c>
      <c r="O150" s="613"/>
      <c r="P150" s="613"/>
      <c r="Q150" s="613"/>
      <c r="R150" s="613"/>
      <c r="S150" s="613"/>
      <c r="T150" s="613"/>
      <c r="U150" s="613"/>
      <c r="V150" s="613"/>
      <c r="W150" s="613"/>
      <c r="X150" s="613"/>
      <c r="Y150" s="613"/>
      <c r="Z150" s="613"/>
      <c r="AA150" s="613"/>
      <c r="AB150" s="613"/>
      <c r="AC150" s="613"/>
      <c r="AD150" s="613"/>
      <c r="AE150" s="613"/>
      <c r="AF150" s="613"/>
      <c r="AG150" s="613"/>
      <c r="AH150" s="613"/>
      <c r="AI150" s="613"/>
      <c r="AJ150" s="613"/>
      <c r="AK150" s="613"/>
      <c r="AL150" s="613"/>
      <c r="AM150" s="613"/>
      <c r="AN150" s="613"/>
    </row>
    <row r="151" spans="1:40" ht="16" thickTop="1">
      <c r="A151" s="566">
        <f t="shared" si="13"/>
        <v>46813</v>
      </c>
      <c r="B151" s="566" t="s">
        <v>170</v>
      </c>
      <c r="C151" s="567">
        <v>159.82861001923473</v>
      </c>
      <c r="D151" s="269">
        <f t="shared" ca="1" si="11"/>
        <v>2.0150500624999568E-2</v>
      </c>
      <c r="E151" s="269">
        <f t="shared" si="14"/>
        <v>2.0150500624999568E-2</v>
      </c>
      <c r="F151" s="269">
        <f t="shared" si="15"/>
        <v>2.0150500624999568E-2</v>
      </c>
      <c r="G151" s="269">
        <v>4.9999999999998934E-3</v>
      </c>
      <c r="H151" s="412">
        <v>4.4999999999999998E-2</v>
      </c>
      <c r="I151" s="413">
        <v>4.4999999999999998E-2</v>
      </c>
      <c r="J151" s="568">
        <v>900</v>
      </c>
      <c r="K151" s="568">
        <v>900</v>
      </c>
      <c r="L151" s="567">
        <v>156.58356258673962</v>
      </c>
      <c r="M151" s="569">
        <f t="shared" si="10"/>
        <v>1.1946867745910916E-2</v>
      </c>
      <c r="N151" s="269">
        <f t="shared" si="12"/>
        <v>3.0000000003822969E-2</v>
      </c>
      <c r="O151" s="613"/>
      <c r="P151" s="613"/>
      <c r="Q151" s="613"/>
      <c r="R151" s="613"/>
      <c r="S151" s="613"/>
      <c r="T151" s="613"/>
      <c r="U151" s="613"/>
      <c r="V151" s="613"/>
      <c r="W151" s="613"/>
      <c r="X151" s="613"/>
      <c r="Y151" s="613"/>
      <c r="Z151" s="613"/>
      <c r="AA151" s="613"/>
      <c r="AB151" s="613"/>
      <c r="AC151" s="613"/>
      <c r="AD151" s="613"/>
      <c r="AE151" s="613"/>
      <c r="AF151" s="613"/>
      <c r="AG151" s="613"/>
      <c r="AH151" s="613"/>
      <c r="AI151" s="613"/>
      <c r="AJ151" s="613"/>
      <c r="AK151" s="613"/>
      <c r="AL151" s="613"/>
      <c r="AM151" s="613"/>
      <c r="AN151" s="613"/>
    </row>
    <row r="152" spans="1:40">
      <c r="A152" s="566">
        <f t="shared" si="13"/>
        <v>46905</v>
      </c>
      <c r="B152" s="566" t="s">
        <v>171</v>
      </c>
      <c r="C152" s="567">
        <v>162.44512461569232</v>
      </c>
      <c r="D152" s="269">
        <f t="shared" ca="1" si="11"/>
        <v>2.0150500624999568E-2</v>
      </c>
      <c r="E152" s="269">
        <f t="shared" si="14"/>
        <v>2.0150500624999346E-2</v>
      </c>
      <c r="F152" s="269">
        <f t="shared" si="15"/>
        <v>2.0150500624999568E-2</v>
      </c>
      <c r="G152" s="269">
        <v>4.9999999999998934E-3</v>
      </c>
      <c r="H152" s="412">
        <v>4.4999999999999998E-2</v>
      </c>
      <c r="I152" s="413">
        <v>4.4999999999999998E-2</v>
      </c>
      <c r="J152" s="568">
        <v>900</v>
      </c>
      <c r="K152" s="568">
        <v>900</v>
      </c>
      <c r="L152" s="567">
        <v>157.13362659763777</v>
      </c>
      <c r="M152" s="569">
        <f t="shared" si="10"/>
        <v>3.5129103068749501E-3</v>
      </c>
      <c r="N152" s="269">
        <f t="shared" si="12"/>
        <v>3.0000000003822969E-2</v>
      </c>
      <c r="O152" s="613"/>
      <c r="P152" s="613"/>
      <c r="Q152" s="613"/>
      <c r="R152" s="613"/>
      <c r="S152" s="613"/>
      <c r="T152" s="613"/>
      <c r="U152" s="613"/>
      <c r="V152" s="613"/>
      <c r="W152" s="613"/>
      <c r="X152" s="613"/>
      <c r="Y152" s="613"/>
      <c r="Z152" s="613"/>
      <c r="AA152" s="613"/>
      <c r="AB152" s="613"/>
      <c r="AC152" s="613"/>
      <c r="AD152" s="613"/>
      <c r="AE152" s="613"/>
      <c r="AF152" s="613"/>
      <c r="AG152" s="613"/>
      <c r="AH152" s="613"/>
      <c r="AI152" s="613"/>
      <c r="AJ152" s="613"/>
      <c r="AK152" s="613"/>
      <c r="AL152" s="613"/>
      <c r="AM152" s="613"/>
      <c r="AN152" s="613"/>
    </row>
    <row r="153" spans="1:40">
      <c r="A153" s="566">
        <f t="shared" si="13"/>
        <v>46997</v>
      </c>
      <c r="B153" s="566" t="s">
        <v>172</v>
      </c>
      <c r="C153" s="567">
        <v>158.78599536366804</v>
      </c>
      <c r="D153" s="269">
        <f t="shared" ca="1" si="11"/>
        <v>2.015050062499979E-2</v>
      </c>
      <c r="E153" s="269">
        <f t="shared" si="14"/>
        <v>2.0150500624999568E-2</v>
      </c>
      <c r="F153" s="269">
        <f t="shared" si="15"/>
        <v>2.0150500624999568E-2</v>
      </c>
      <c r="G153" s="269">
        <v>4.9999999999998934E-3</v>
      </c>
      <c r="H153" s="412">
        <v>4.4999999999999998E-2</v>
      </c>
      <c r="I153" s="413">
        <v>4.4999999999999998E-2</v>
      </c>
      <c r="J153" s="568">
        <v>900</v>
      </c>
      <c r="K153" s="568">
        <v>900</v>
      </c>
      <c r="L153" s="567">
        <v>158.70102913168762</v>
      </c>
      <c r="M153" s="569">
        <f t="shared" si="10"/>
        <v>9.9749656899563721E-3</v>
      </c>
      <c r="N153" s="269">
        <f t="shared" si="12"/>
        <v>3.0000000003822969E-2</v>
      </c>
      <c r="O153" s="613"/>
      <c r="P153" s="613"/>
      <c r="Q153" s="613"/>
      <c r="R153" s="613"/>
      <c r="S153" s="613"/>
      <c r="T153" s="613"/>
      <c r="U153" s="613"/>
      <c r="V153" s="613"/>
      <c r="W153" s="613"/>
      <c r="X153" s="613"/>
      <c r="Y153" s="613"/>
      <c r="Z153" s="613"/>
      <c r="AA153" s="613"/>
      <c r="AB153" s="613"/>
      <c r="AC153" s="613"/>
      <c r="AD153" s="613"/>
      <c r="AE153" s="613"/>
      <c r="AF153" s="613"/>
      <c r="AG153" s="613"/>
      <c r="AH153" s="613"/>
      <c r="AI153" s="613"/>
      <c r="AJ153" s="613"/>
      <c r="AK153" s="613"/>
      <c r="AL153" s="613"/>
      <c r="AM153" s="613"/>
      <c r="AN153" s="613"/>
    </row>
    <row r="154" spans="1:40" ht="16" thickBot="1">
      <c r="A154" s="565">
        <f t="shared" si="13"/>
        <v>47088</v>
      </c>
      <c r="B154" s="565" t="s">
        <v>173</v>
      </c>
      <c r="C154" s="271">
        <v>171.68017054614947</v>
      </c>
      <c r="D154" s="272">
        <f t="shared" ca="1" si="11"/>
        <v>2.015050062499979E-2</v>
      </c>
      <c r="E154" s="272">
        <f t="shared" si="14"/>
        <v>2.015050062499979E-2</v>
      </c>
      <c r="F154" s="272">
        <f t="shared" si="15"/>
        <v>2.0150500624999346E-2</v>
      </c>
      <c r="G154" s="272">
        <v>4.9999999999998934E-3</v>
      </c>
      <c r="H154" s="414">
        <v>4.4999999999999998E-2</v>
      </c>
      <c r="I154" s="570">
        <v>4.4999999999999998E-2</v>
      </c>
      <c r="J154" s="571">
        <v>900</v>
      </c>
      <c r="K154" s="571">
        <v>900</v>
      </c>
      <c r="L154" s="271">
        <v>159.37701336453605</v>
      </c>
      <c r="M154" s="276">
        <f t="shared" si="10"/>
        <v>4.2594823521120428E-3</v>
      </c>
      <c r="N154" s="272">
        <f t="shared" si="12"/>
        <v>3.0000000003822969E-2</v>
      </c>
      <c r="O154" s="613"/>
      <c r="P154" s="613"/>
      <c r="Q154" s="613"/>
      <c r="R154" s="613"/>
      <c r="S154" s="613"/>
      <c r="T154" s="613"/>
      <c r="U154" s="613"/>
      <c r="V154" s="613"/>
      <c r="W154" s="613"/>
      <c r="X154" s="613"/>
      <c r="Y154" s="613"/>
      <c r="Z154" s="613"/>
      <c r="AA154" s="613"/>
      <c r="AB154" s="613"/>
      <c r="AC154" s="613"/>
      <c r="AD154" s="613"/>
      <c r="AE154" s="613"/>
      <c r="AF154" s="613"/>
      <c r="AG154" s="613"/>
      <c r="AH154" s="613"/>
      <c r="AI154" s="613"/>
      <c r="AJ154" s="613"/>
      <c r="AK154" s="613"/>
      <c r="AL154" s="613"/>
      <c r="AM154" s="613"/>
      <c r="AN154" s="613"/>
    </row>
    <row r="155" spans="1:40" ht="16" thickTop="1">
      <c r="C155" s="537"/>
      <c r="E155" s="573"/>
      <c r="G155" s="573"/>
      <c r="H155" s="574"/>
      <c r="I155" s="572"/>
      <c r="J155" s="537"/>
      <c r="K155" s="537"/>
      <c r="L155" s="537"/>
    </row>
    <row r="156" spans="1:40">
      <c r="A156" s="575" t="s">
        <v>256</v>
      </c>
      <c r="C156" s="537"/>
      <c r="E156" s="573"/>
      <c r="G156" s="573"/>
      <c r="H156" s="574"/>
      <c r="I156" s="572"/>
      <c r="J156" s="537"/>
      <c r="K156" s="537"/>
      <c r="L156" s="537"/>
    </row>
    <row r="157" spans="1:40">
      <c r="A157" s="575" t="s">
        <v>272</v>
      </c>
      <c r="C157" s="537"/>
      <c r="E157" s="573"/>
      <c r="G157" s="573"/>
      <c r="H157" s="574"/>
      <c r="I157" s="572"/>
      <c r="J157" s="537"/>
      <c r="K157" s="537"/>
      <c r="L157" s="537"/>
    </row>
    <row r="158" spans="1:40">
      <c r="C158" s="537"/>
      <c r="E158" s="573"/>
      <c r="G158" s="573"/>
      <c r="H158" s="574"/>
      <c r="I158" s="572"/>
      <c r="J158" s="537"/>
      <c r="K158" s="537"/>
      <c r="L158" s="537"/>
    </row>
    <row r="159" spans="1:40">
      <c r="C159" s="537"/>
      <c r="E159" s="573"/>
      <c r="G159" s="573"/>
      <c r="H159" s="574"/>
      <c r="I159" s="572"/>
      <c r="J159" s="537"/>
      <c r="K159" s="537"/>
      <c r="L159" s="537"/>
    </row>
    <row r="160" spans="1:40">
      <c r="C160" s="537"/>
      <c r="E160" s="573"/>
      <c r="G160" s="573"/>
      <c r="H160" s="574"/>
      <c r="I160" s="572"/>
      <c r="J160" s="537"/>
      <c r="K160" s="537"/>
      <c r="L160" s="537"/>
    </row>
    <row r="161" spans="3:12">
      <c r="C161" s="537"/>
      <c r="E161" s="573"/>
      <c r="G161" s="573"/>
      <c r="H161" s="574"/>
      <c r="I161" s="572"/>
      <c r="J161" s="537"/>
      <c r="K161" s="537"/>
      <c r="L161" s="537"/>
    </row>
    <row r="162" spans="3:12">
      <c r="C162" s="537"/>
      <c r="E162" s="573"/>
      <c r="G162" s="573"/>
      <c r="H162" s="574"/>
      <c r="I162" s="572"/>
      <c r="J162" s="537"/>
      <c r="K162" s="537"/>
      <c r="L162" s="537"/>
    </row>
    <row r="163" spans="3:12">
      <c r="C163" s="537"/>
      <c r="E163" s="573"/>
      <c r="G163" s="573"/>
      <c r="H163" s="574"/>
      <c r="I163" s="572"/>
      <c r="J163" s="537"/>
      <c r="K163" s="537"/>
      <c r="L163" s="537"/>
    </row>
    <row r="164" spans="3:12">
      <c r="C164" s="537"/>
      <c r="E164" s="573"/>
      <c r="G164" s="573"/>
      <c r="H164" s="574"/>
      <c r="I164" s="572"/>
      <c r="J164" s="537"/>
      <c r="K164" s="537"/>
      <c r="L164" s="537"/>
    </row>
    <row r="165" spans="3:12">
      <c r="C165" s="537"/>
      <c r="E165" s="573"/>
      <c r="G165" s="573"/>
      <c r="H165" s="574"/>
      <c r="I165" s="572"/>
      <c r="J165" s="537"/>
      <c r="K165" s="537"/>
      <c r="L165" s="537"/>
    </row>
    <row r="166" spans="3:12">
      <c r="C166" s="537"/>
      <c r="E166" s="573"/>
      <c r="G166" s="573"/>
      <c r="H166" s="574"/>
      <c r="I166" s="572"/>
      <c r="J166" s="537"/>
      <c r="K166" s="537"/>
      <c r="L166" s="537"/>
    </row>
    <row r="167" spans="3:12">
      <c r="C167" s="537"/>
      <c r="E167" s="573"/>
      <c r="G167" s="573"/>
      <c r="H167" s="574"/>
      <c r="I167" s="572"/>
      <c r="J167" s="537"/>
      <c r="K167" s="537"/>
      <c r="L167" s="537"/>
    </row>
    <row r="168" spans="3:12">
      <c r="C168" s="537"/>
      <c r="E168" s="573"/>
      <c r="G168" s="573"/>
      <c r="H168" s="574"/>
      <c r="I168" s="572"/>
      <c r="J168" s="537"/>
      <c r="K168" s="537"/>
      <c r="L168" s="537"/>
    </row>
    <row r="169" spans="3:12">
      <c r="C169" s="537"/>
      <c r="E169" s="573"/>
      <c r="G169" s="573"/>
      <c r="H169" s="574"/>
      <c r="I169" s="572"/>
      <c r="J169" s="537"/>
      <c r="K169" s="537"/>
      <c r="L169" s="537"/>
    </row>
    <row r="170" spans="3:12">
      <c r="C170" s="537"/>
      <c r="E170" s="573"/>
      <c r="G170" s="573"/>
      <c r="H170" s="574"/>
      <c r="I170" s="572"/>
      <c r="J170" s="537"/>
      <c r="K170" s="537"/>
      <c r="L170" s="537"/>
    </row>
    <row r="171" spans="3:12">
      <c r="C171" s="537"/>
      <c r="E171" s="573"/>
      <c r="G171" s="573"/>
      <c r="H171" s="574"/>
      <c r="I171" s="572"/>
      <c r="J171" s="537"/>
      <c r="K171" s="537"/>
      <c r="L171" s="537"/>
    </row>
    <row r="172" spans="3:12">
      <c r="C172" s="537"/>
      <c r="E172" s="573"/>
      <c r="G172" s="573"/>
      <c r="H172" s="574"/>
      <c r="I172" s="572"/>
      <c r="J172" s="537"/>
      <c r="K172" s="537"/>
      <c r="L172" s="537"/>
    </row>
    <row r="173" spans="3:12">
      <c r="C173" s="537"/>
      <c r="E173" s="573"/>
      <c r="G173" s="573"/>
      <c r="H173" s="574"/>
      <c r="I173" s="572"/>
      <c r="J173" s="537"/>
      <c r="K173" s="537"/>
      <c r="L173" s="537"/>
    </row>
    <row r="174" spans="3:12">
      <c r="C174" s="537"/>
      <c r="E174" s="573"/>
      <c r="G174" s="573"/>
      <c r="H174" s="574"/>
      <c r="I174" s="572"/>
      <c r="J174" s="537"/>
      <c r="K174" s="537"/>
      <c r="L174" s="537"/>
    </row>
    <row r="175" spans="3:12">
      <c r="C175" s="537"/>
      <c r="E175" s="573"/>
      <c r="G175" s="573"/>
      <c r="H175" s="574"/>
      <c r="I175" s="572"/>
      <c r="J175" s="537"/>
      <c r="K175" s="537"/>
      <c r="L175" s="537"/>
    </row>
    <row r="176" spans="3:12">
      <c r="C176" s="537"/>
      <c r="E176" s="573"/>
      <c r="G176" s="573"/>
      <c r="H176" s="574"/>
      <c r="I176" s="572"/>
      <c r="J176" s="537"/>
      <c r="K176" s="537"/>
      <c r="L176" s="537"/>
    </row>
    <row r="177" spans="3:12">
      <c r="C177" s="537"/>
      <c r="E177" s="573"/>
      <c r="G177" s="573"/>
      <c r="H177" s="574"/>
      <c r="I177" s="572"/>
      <c r="J177" s="537"/>
      <c r="K177" s="537"/>
      <c r="L177" s="537"/>
    </row>
    <row r="178" spans="3:12">
      <c r="C178" s="537"/>
      <c r="E178" s="573"/>
      <c r="G178" s="573"/>
      <c r="H178" s="574"/>
      <c r="I178" s="572"/>
      <c r="J178" s="537"/>
      <c r="K178" s="537"/>
      <c r="L178" s="537"/>
    </row>
    <row r="179" spans="3:12">
      <c r="C179" s="537"/>
      <c r="E179" s="573"/>
      <c r="G179" s="573"/>
      <c r="H179" s="574"/>
      <c r="I179" s="572"/>
      <c r="J179" s="537"/>
      <c r="K179" s="537"/>
      <c r="L179" s="537"/>
    </row>
    <row r="180" spans="3:12">
      <c r="C180" s="537"/>
      <c r="E180" s="573"/>
      <c r="G180" s="573"/>
      <c r="H180" s="574"/>
      <c r="I180" s="572"/>
      <c r="J180" s="537"/>
      <c r="K180" s="537"/>
      <c r="L180" s="537"/>
    </row>
    <row r="181" spans="3:12">
      <c r="C181" s="537"/>
      <c r="E181" s="573"/>
      <c r="G181" s="573"/>
      <c r="H181" s="574"/>
      <c r="I181" s="572"/>
      <c r="J181" s="537"/>
      <c r="K181" s="537"/>
      <c r="L181" s="537"/>
    </row>
    <row r="182" spans="3:12">
      <c r="C182" s="537"/>
      <c r="E182" s="573"/>
      <c r="G182" s="573"/>
      <c r="H182" s="574"/>
      <c r="I182" s="572"/>
      <c r="J182" s="537"/>
      <c r="K182" s="537"/>
      <c r="L182" s="537"/>
    </row>
    <row r="183" spans="3:12">
      <c r="C183" s="537"/>
      <c r="E183" s="573"/>
      <c r="G183" s="573"/>
      <c r="H183" s="574"/>
      <c r="I183" s="572"/>
      <c r="J183" s="537"/>
      <c r="K183" s="537"/>
      <c r="L183" s="537"/>
    </row>
    <row r="184" spans="3:12">
      <c r="C184" s="537"/>
      <c r="E184" s="573"/>
      <c r="G184" s="573"/>
      <c r="H184" s="574"/>
      <c r="I184" s="572"/>
      <c r="J184" s="537"/>
      <c r="K184" s="537"/>
      <c r="L184" s="537"/>
    </row>
    <row r="185" spans="3:12">
      <c r="C185" s="537"/>
      <c r="E185" s="573"/>
      <c r="G185" s="573"/>
      <c r="H185" s="574"/>
      <c r="I185" s="572"/>
      <c r="J185" s="537"/>
      <c r="K185" s="537"/>
      <c r="L185" s="537"/>
    </row>
    <row r="186" spans="3:12">
      <c r="C186" s="537"/>
      <c r="E186" s="573"/>
      <c r="G186" s="573"/>
      <c r="H186" s="574"/>
      <c r="I186" s="572"/>
      <c r="J186" s="537"/>
      <c r="K186" s="537"/>
      <c r="L186" s="537"/>
    </row>
  </sheetData>
  <mergeCells count="4">
    <mergeCell ref="C1:G1"/>
    <mergeCell ref="H1:I1"/>
    <mergeCell ref="J1:K1"/>
    <mergeCell ref="L1:N1"/>
  </mergeCells>
  <conditionalFormatting sqref="O3:AN6 O112:AN115 O122:AN122 O124:AN125 O130:AN130 O134:AN134 O137:AN154 O12:AN12 O14:AN110 V13:AN13 O13:T13 O7:R11 V7:AN11">
    <cfRule type="colorScale" priority="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11:AN111"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16:AN116">
    <cfRule type="colorScale" priority="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17:AN117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18:AN118"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19:AN119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20:AN120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21:AN121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23:AN123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26:AN126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27:AN127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28:AN128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29:AN129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31:AN131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32:AN132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33:AN133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35:AN135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36:AN136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8:U10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rintOptions horizontalCentered="1" verticalCentered="1"/>
  <pageMargins left="0" right="0" top="0" bottom="0" header="0" footer="0"/>
  <pageSetup paperSize="9" scale="46" orientation="landscape" r:id="rId1"/>
  <headerFooter alignWithMargins="0">
    <oddFooter>&amp;L_x000D_&amp;1#&amp;"Calibri"&amp;9&amp;K000000 Corporativo | Interno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16</vt:i4>
      </vt:variant>
      <vt:variant>
        <vt:lpstr>Intervalos Nomeados</vt:lpstr>
      </vt:variant>
      <vt:variant>
        <vt:i4>24</vt:i4>
      </vt:variant>
    </vt:vector>
  </HeadingPairs>
  <TitlesOfParts>
    <vt:vector size="40" baseType="lpstr">
      <vt:lpstr>Brazil</vt:lpstr>
      <vt:lpstr>Brazil_Quarterly</vt:lpstr>
      <vt:lpstr>Uruguay</vt:lpstr>
      <vt:lpstr>Uruguay_Quarterly</vt:lpstr>
      <vt:lpstr>Mexico</vt:lpstr>
      <vt:lpstr>Mexico_Quarterly</vt:lpstr>
      <vt:lpstr>Peru</vt:lpstr>
      <vt:lpstr>Peru_Quarterly</vt:lpstr>
      <vt:lpstr>Paraguay</vt:lpstr>
      <vt:lpstr>Paraguay_Quarterly</vt:lpstr>
      <vt:lpstr>Argentina</vt:lpstr>
      <vt:lpstr>Argentina_Quarterly</vt:lpstr>
      <vt:lpstr>Colombia</vt:lpstr>
      <vt:lpstr>Colombia_Quarterly</vt:lpstr>
      <vt:lpstr>Chile</vt:lpstr>
      <vt:lpstr>Chile_Quarterly</vt:lpstr>
      <vt:lpstr>Argentina!Area_de_impressao</vt:lpstr>
      <vt:lpstr>Argentina_Quarterly!Area_de_impressao</vt:lpstr>
      <vt:lpstr>Brazil!Area_de_impressao</vt:lpstr>
      <vt:lpstr>Brazil_Quarterly!Area_de_impressao</vt:lpstr>
      <vt:lpstr>Chile!Area_de_impressao</vt:lpstr>
      <vt:lpstr>Chile_Quarterly!Area_de_impressao</vt:lpstr>
      <vt:lpstr>Colombia!Area_de_impressao</vt:lpstr>
      <vt:lpstr>Colombia_Quarterly!Area_de_impressao</vt:lpstr>
      <vt:lpstr>Mexico!Area_de_impressao</vt:lpstr>
      <vt:lpstr>Mexico_Quarterly!Area_de_impressao</vt:lpstr>
      <vt:lpstr>Paraguay!Area_de_impressao</vt:lpstr>
      <vt:lpstr>Paraguay_Quarterly!Area_de_impressao</vt:lpstr>
      <vt:lpstr>Peru!Area_de_impressao</vt:lpstr>
      <vt:lpstr>Peru_Quarterly!Area_de_impressao</vt:lpstr>
      <vt:lpstr>Uruguay!Area_de_impressao</vt:lpstr>
      <vt:lpstr>Uruguay_Quarterly!Area_de_impressao</vt:lpstr>
      <vt:lpstr>Argentina_Quarterly!Titulos_de_impressao</vt:lpstr>
      <vt:lpstr>Brazil_Quarterly!Titulos_de_impressao</vt:lpstr>
      <vt:lpstr>Chile_Quarterly!Titulos_de_impressao</vt:lpstr>
      <vt:lpstr>Colombia_Quarterly!Titulos_de_impressao</vt:lpstr>
      <vt:lpstr>Mexico_Quarterly!Titulos_de_impressao</vt:lpstr>
      <vt:lpstr>Paraguay_Quarterly!Titulos_de_impressao</vt:lpstr>
      <vt:lpstr>Peru_Quarterly!Titulos_de_impressao</vt:lpstr>
      <vt:lpstr>Uruguay_Quarterly!Titulos_de_impressao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Lorena Salces Dourado</dc:creator>
  <cp:lastModifiedBy>Lorena Salces Dourado</cp:lastModifiedBy>
  <dcterms:created xsi:type="dcterms:W3CDTF">2025-01-21T20:25:44Z</dcterms:created>
  <dcterms:modified xsi:type="dcterms:W3CDTF">2025-01-21T20:31:19Z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fc996bf-6aee-415c-aa4c-e35ad0009c67_Enabled">
    <vt:lpwstr>true</vt:lpwstr>
  </property>
  <property fmtid="{D5CDD505-2E9C-101B-9397-08002B2CF9AE}" pid="3" name="MSIP_Label_4fc996bf-6aee-415c-aa4c-e35ad0009c67_SetDate">
    <vt:lpwstr>2025-01-21T20:30:55Z</vt:lpwstr>
  </property>
  <property fmtid="{D5CDD505-2E9C-101B-9397-08002B2CF9AE}" pid="4" name="MSIP_Label_4fc996bf-6aee-415c-aa4c-e35ad0009c67_Method">
    <vt:lpwstr>Standard</vt:lpwstr>
  </property>
  <property fmtid="{D5CDD505-2E9C-101B-9397-08002B2CF9AE}" pid="5" name="MSIP_Label_4fc996bf-6aee-415c-aa4c-e35ad0009c67_Name">
    <vt:lpwstr>Compartilhamento Interno</vt:lpwstr>
  </property>
  <property fmtid="{D5CDD505-2E9C-101B-9397-08002B2CF9AE}" pid="6" name="MSIP_Label_4fc996bf-6aee-415c-aa4c-e35ad0009c67_SiteId">
    <vt:lpwstr>591669a0-183f-49a5-98f4-9aa0d0b63d81</vt:lpwstr>
  </property>
  <property fmtid="{D5CDD505-2E9C-101B-9397-08002B2CF9AE}" pid="7" name="MSIP_Label_4fc996bf-6aee-415c-aa4c-e35ad0009c67_ActionId">
    <vt:lpwstr>8ddf351b-5bed-4793-8c9d-040e1fbd70f4</vt:lpwstr>
  </property>
  <property fmtid="{D5CDD505-2E9C-101B-9397-08002B2CF9AE}" pid="8" name="MSIP_Label_4fc996bf-6aee-415c-aa4c-e35ad0009c67_ContentBits">
    <vt:lpwstr>2</vt:lpwstr>
  </property>
</Properties>
</file>